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<sst xmlns="http://schemas.openxmlformats.org/spreadsheetml/2006/main" count="58450" uniqueCount="7668">
  <si>
    <t>Aspe</t>
  </si>
  <si>
    <t>Rekapitulace ceny</t>
  </si>
  <si>
    <t>5513720006_Zm28</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</si>
  <si>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</si>
  <si>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</si>
  <si>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</si>
  <si>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</si>
  <si>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</si>
  <si>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</si>
  <si>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</si>
  <si>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</si>
  <si>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</si>
  <si>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</si>
  <si>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</si>
  <si>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</si>
  <si>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</si>
  <si>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</si>
  <si>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</si>
  <si>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</si>
  <si>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</si>
  <si>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</si>
  <si>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</si>
  <si>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</si>
  <si>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</si>
  <si>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</si>
  <si>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</si>
  <si>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</si>
  <si>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</si>
  <si>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</si>
  <si>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</si>
  <si>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</si>
  <si>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</si>
  <si>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</si>
  <si>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</si>
  <si>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</si>
  <si>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</si>
  <si>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</si>
  <si>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</si>
  <si>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</si>
  <si>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</si>
  <si>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</si>
  <si>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</si>
  <si>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</si>
  <si>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</si>
  <si>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</si>
  <si>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</si>
  <si>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</si>
  <si>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</si>
  <si>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</si>
  <si>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</si>
  <si>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</si>
  <si>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</si>
  <si>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</si>
  <si>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</si>
  <si>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</si>
  <si>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</si>
  <si>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</si>
  <si>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</si>
  <si>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</si>
  <si>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</si>
  <si>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</si>
  <si>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</si>
  <si>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</si>
  <si>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</si>
  <si>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</si>
  <si>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</si>
  <si>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</si>
  <si>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</si>
  <si>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</si>
  <si>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</si>
  <si>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</si>
  <si>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</si>
  <si>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</si>
  <si>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</si>
  <si>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</si>
  <si>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</si>
  <si>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</si>
  <si>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</si>
  <si>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</si>
  <si>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</si>
  <si>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</si>
  <si>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</si>
  <si>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</si>
  <si>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</si>
  <si>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</si>
  <si>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</si>
  <si>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</si>
  <si>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</si>
  <si>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</si>
  <si>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</si>
  <si>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</si>
  <si>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</si>
  <si>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</si>
  <si>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</si>
  <si>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</si>
  <si>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</si>
  <si>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</si>
  <si>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</si>
  <si>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</si>
  <si>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</si>
  <si>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</si>
  <si>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</si>
  <si>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</si>
  <si>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</si>
  <si>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</si>
  <si>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</si>
  <si>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</si>
  <si>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</si>
  <si>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</si>
  <si>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</si>
  <si>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</si>
  <si>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</si>
  <si>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</si>
  <si>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</si>
  <si>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</si>
  <si>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</si>
  <si>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</si>
  <si>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</si>
  <si>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</si>
  <si>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</si>
  <si>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</si>
  <si>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</si>
  <si>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</si>
  <si>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7</t>
  </si>
  <si>
    <t>Přidružená stavební výroba</t>
  </si>
  <si>
    <t>20</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</si>
  <si>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</si>
  <si>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</si>
  <si>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</si>
  <si>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21</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</si>
  <si>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</si>
  <si>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</si>
  <si>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</si>
  <si>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22</t>
  </si>
  <si>
    <t>75B851</t>
  </si>
  <si>
    <t>SKŘÍŇ DOZ - DODÁVKA</t>
  </si>
  <si>
    <t>1=1.000 [A] 
Celkové množství 1.000000=1.000 [B]</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</si>
  <si>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</si>
  <si>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23</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</si>
  <si>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</si>
  <si>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</si>
  <si>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</si>
  <si>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</si>
  <si>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</si>
  <si>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</si>
  <si>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</si>
  <si>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</si>
  <si>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</si>
  <si>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</si>
  <si>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</si>
  <si>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</si>
  <si>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</si>
  <si>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</si>
  <si>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</si>
  <si>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</si>
  <si>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</si>
  <si>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</si>
  <si>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</si>
  <si>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</si>
  <si>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</si>
  <si>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</si>
  <si>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</si>
  <si>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</si>
  <si>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</si>
  <si>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</si>
  <si>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</si>
  <si>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</si>
  <si>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</si>
  <si>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</si>
  <si>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</si>
  <si>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</si>
  <si>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</si>
  <si>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</si>
  <si>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</si>
  <si>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</si>
  <si>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</si>
  <si>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</si>
  <si>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</si>
  <si>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</si>
  <si>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0</t>
  </si>
  <si>
    <t>Všeobecné konstrukce a práce</t>
  </si>
  <si>
    <t>100</t>
  </si>
  <si>
    <t>02730</t>
  </si>
  <si>
    <t>121</t>
  </si>
  <si>
    <t>POMOC PRÁCE ZŘÍZ NEBO ZAJIŠŤ OCHRANU INŽENÝRSKÝCH SÍTÍ</t>
  </si>
  <si>
    <t>KPL</t>
  </si>
  <si>
    <t>zahrnuje veškeré náklady spojené s objednatelem požadovanými zařízeními</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</si>
  <si>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</si>
  <si>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</si>
  <si>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</si>
  <si>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</si>
  <si>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</si>
  <si>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</si>
  <si>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</si>
  <si>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</si>
  <si>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</si>
  <si>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</si>
  <si>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</si>
  <si>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</si>
  <si>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</si>
  <si>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</si>
  <si>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</si>
  <si>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</si>
  <si>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</si>
  <si>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</si>
  <si>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</si>
  <si>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</si>
  <si>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</si>
  <si>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</si>
  <si>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</si>
  <si>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</si>
  <si>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</si>
  <si>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</si>
  <si>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</si>
  <si>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</si>
  <si>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</si>
  <si>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</si>
  <si>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</si>
  <si>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</si>
  <si>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</si>
  <si>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</si>
  <si>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</si>
  <si>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</si>
  <si>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</si>
  <si>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</si>
  <si>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</si>
  <si>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</si>
  <si>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</si>
  <si>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</si>
  <si>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</si>
  <si>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</si>
  <si>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</si>
  <si>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</si>
  <si>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</si>
  <si>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</si>
  <si>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</si>
  <si>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</si>
  <si>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</si>
  <si>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</si>
  <si>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</si>
  <si>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</si>
  <si>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</si>
  <si>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</si>
  <si>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</si>
  <si>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</si>
  <si>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</si>
  <si>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3,7=3.700 [A] 
Celkové množství 3.700000=3.700 [B]</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</si>
  <si>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</si>
  <si>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</si>
  <si>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</si>
  <si>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30,008=30.008 [A] 
Celkové množství 30.008000=30.008 [B]</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</si>
  <si>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</si>
  <si>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</si>
  <si>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</si>
  <si>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</si>
  <si>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</si>
  <si>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</si>
  <si>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</si>
  <si>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</si>
  <si>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</si>
  <si>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</si>
  <si>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</si>
  <si>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</si>
  <si>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</si>
  <si>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27</t>
  </si>
  <si>
    <t>75A322</t>
  </si>
  <si>
    <t>SPOJKA ROVNÁ PRO PLASTOVÉ KABELY S JÁDRY O PRŮMĚRU 1MM PŘES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</si>
  <si>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</si>
  <si>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</si>
  <si>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</si>
  <si>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</si>
  <si>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</si>
  <si>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</si>
  <si>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</si>
  <si>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</si>
  <si>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</si>
  <si>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95</t>
  </si>
  <si>
    <t>75A151</t>
  </si>
  <si>
    <t>KABEL METALICKÝ SE STÍNĚNÍM DO 12 PÁRŮ - DODÁVKA</t>
  </si>
  <si>
    <t>41,055=41.055 [A] 
Celkové množství 41.055000=41.055 [B]</t>
  </si>
  <si>
    <t>1. Položka obsahuje:  
 – dodání kabelů podle typu od výrobců včetně mimostaveništní dopravy  
2. Položka neobsahuje:  
 X  
3. Způsob měření:  
Měří se n-násobky páru vodičů na kilometr.</t>
  </si>
  <si>
    <t>96</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</si>
  <si>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</si>
  <si>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</si>
  <si>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</si>
  <si>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97</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</si>
  <si>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</si>
  <si>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</si>
  <si>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</si>
  <si>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</si>
  <si>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</si>
  <si>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</si>
  <si>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</si>
  <si>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</si>
  <si>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</si>
  <si>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</si>
  <si>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</si>
  <si>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</si>
  <si>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</si>
  <si>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</si>
  <si>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</si>
  <si>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</si>
  <si>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</si>
  <si>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</si>
  <si>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</si>
  <si>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</si>
  <si>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</si>
  <si>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</si>
  <si>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</si>
  <si>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</si>
  <si>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</si>
  <si>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</si>
  <si>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</si>
  <si>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</si>
  <si>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</si>
  <si>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</si>
  <si>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</si>
  <si>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</si>
  <si>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</si>
  <si>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</si>
  <si>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</si>
  <si>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</si>
  <si>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</si>
  <si>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</si>
  <si>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</si>
  <si>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</si>
  <si>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</si>
  <si>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</si>
  <si>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</si>
  <si>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</si>
  <si>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</si>
  <si>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</si>
  <si>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</si>
  <si>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</si>
  <si>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</si>
  <si>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</si>
  <si>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</si>
  <si>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</si>
  <si>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</si>
  <si>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</si>
  <si>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</si>
  <si>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</si>
  <si>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</si>
  <si>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</si>
  <si>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</si>
  <si>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</si>
  <si>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</si>
  <si>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</si>
  <si>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</si>
  <si>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</si>
  <si>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</si>
  <si>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</si>
  <si>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</si>
  <si>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</si>
  <si>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</si>
  <si>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</si>
  <si>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</si>
  <si>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</si>
  <si>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</si>
  <si>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</si>
  <si>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</si>
  <si>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</si>
  <si>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</si>
  <si>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</si>
  <si>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</si>
  <si>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</si>
  <si>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</si>
  <si>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</si>
  <si>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</si>
  <si>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</si>
  <si>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</si>
  <si>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</si>
  <si>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</si>
  <si>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</si>
  <si>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</si>
  <si>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</si>
  <si>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</si>
  <si>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</si>
  <si>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</si>
  <si>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</si>
  <si>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</si>
  <si>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</si>
  <si>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</si>
  <si>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</si>
  <si>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</si>
  <si>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</si>
  <si>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</si>
  <si>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</si>
  <si>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</si>
  <si>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</si>
  <si>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</si>
  <si>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</si>
  <si>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</si>
  <si>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</si>
  <si>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6=6.000 [A] 
Celkové množství 6.000000=6.000 [B]</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</si>
  <si>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</si>
  <si>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</si>
  <si>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</si>
  <si>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</si>
  <si>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</si>
  <si>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</si>
  <si>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</si>
  <si>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</si>
  <si>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</si>
  <si>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</si>
  <si>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</si>
  <si>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</si>
  <si>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</si>
  <si>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</si>
  <si>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</si>
  <si>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</si>
  <si>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</si>
  <si>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</si>
  <si>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</si>
  <si>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</si>
  <si>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</si>
  <si>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</si>
  <si>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</si>
  <si>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</si>
  <si>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</si>
  <si>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</si>
  <si>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</si>
  <si>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</si>
  <si>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</si>
  <si>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</si>
  <si>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</si>
  <si>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90</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</si>
  <si>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</si>
  <si>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</si>
  <si>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</si>
  <si>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91</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</si>
  <si>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</si>
  <si>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</si>
  <si>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</si>
  <si>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92</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</si>
  <si>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</si>
  <si>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</si>
  <si>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</si>
  <si>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93</t>
  </si>
  <si>
    <t>R75D217</t>
  </si>
  <si>
    <t>MECHANICKÁ ZÁBRANA NA ZÁVORU PRO NEVIDOMÉ</t>
  </si>
  <si>
    <t>[bez vazby na CS]</t>
  </si>
  <si>
    <t>94</t>
  </si>
  <si>
    <t>R632650</t>
  </si>
  <si>
    <t>ZÁZNAMOVÉ ZAŘÍZENÍ - DODÁVKA A MONTÁŽ</t>
  </si>
  <si>
    <t>ODPADOVÉ HOSPODÁŘSTVÍ</t>
  </si>
  <si>
    <t>86</t>
  </si>
  <si>
    <t>R015113</t>
  </si>
  <si>
    <t>903</t>
  </si>
  <si>
    <t>POPLATKY ZA LIKVIDACI ODPADŮ NEKONTAMINOVANÝCH - 17 05 04 VYTĚŽENÉ ZEMINY A HORNINY - III. TŘÍDA TĚŽITELNOSTI VČETNĚ DOPRAVY</t>
  </si>
  <si>
    <t>T</t>
  </si>
  <si>
    <t>R</t>
  </si>
  <si>
    <t>Evidenční položka. Neoceňovat !!! Položka se oceňuje pouze pod SO 90-90</t>
  </si>
  <si>
    <t>87</t>
  </si>
  <si>
    <t>R015140</t>
  </si>
  <si>
    <t>905</t>
  </si>
  <si>
    <t>POPLATKY ZA LIKVIDACI ODPADŮ NEKONTAMINOVANÝCH - 17 01 01 BETON Z DEMOLIC OBJEKTŮ, ZÁKLADŮ TV, KŮLY A SLOUPY VČETNĚ DOPRAVY</t>
  </si>
  <si>
    <t>10=10.000 [A] 
Celkové množství 10.000000=10.000 [B]</t>
  </si>
  <si>
    <t>88</t>
  </si>
  <si>
    <t>R015510</t>
  </si>
  <si>
    <t>910</t>
  </si>
  <si>
    <t>POPLATKY ZA LIKVIDACI ODPADŮ NEBEZPEČNÝCH - 17 05 07* ŠTĚRK Z KOLEJIŠTĚ (VÝHYBKY) LOKÁLNĚ ZNEČIŠTĚNÁ NEBEZPEČNÝMI LÁTKAMI (NAPŘ. As, Pb) - SKLÁDKA S-NO, VČETNĚ DOPRAVY</t>
  </si>
  <si>
    <t>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</si>
  <si>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</si>
  <si>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</si>
  <si>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</si>
  <si>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</si>
  <si>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</si>
  <si>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</si>
  <si>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</si>
  <si>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102</t>
  </si>
  <si>
    <t>R015310</t>
  </si>
  <si>
    <t>912</t>
  </si>
  <si>
    <t>POPLATKY ZA LIKVIDACI ODPADŮ NEKONTAMINOVANÝCH - 16 02 14  ELEKTROŠROT (VYŘAZENÁ EL. ZAŘÍZENÍ A PŘÍSTR. - AL, CU A VZ. KOVY)</t>
  </si>
  <si>
    <t>0,5=0.500 [A] 
Celkové množství 0.500000=0.500 [B]</t>
  </si>
  <si>
    <t>103</t>
  </si>
  <si>
    <t>R015430</t>
  </si>
  <si>
    <t>950</t>
  </si>
  <si>
    <t>POPLATKY ZA LIKVIDACI ODPADŮ NEKONTAMINOVANÝCH - 17 09 04  LAMINÁT Z DEMOLIC RELÉOVÝCH DOMKŮ</t>
  </si>
  <si>
    <t>3=3.000 [A] 
Celkové množství 3.000000=3.000 [B]</t>
  </si>
  <si>
    <t>DEMONTÁŽ ZABEZPEČOVACÍ TECHNIKY VENKOVNÍ PRVKY</t>
  </si>
  <si>
    <t>89</t>
  </si>
  <si>
    <t>R75PZS</t>
  </si>
  <si>
    <t>KOMPLETNÍ DEMONTÁŽ PŘEJEZDOVÉHO ZABEZPEČOVACÍHO ZAŘÍZENÍ VČ. RD, VÝSTRAŽNÍKŮ, …</t>
  </si>
  <si>
    <t xml:space="preserve">  PS 13-01-11</t>
  </si>
  <si>
    <t>ŽST Chrastava, SZZ</t>
  </si>
  <si>
    <t>PS 13-01-11</t>
  </si>
  <si>
    <t>168</t>
  </si>
  <si>
    <t>111</t>
  </si>
  <si>
    <t>výkaz výměr  
Celkem 1370=1 370.000 [B]</t>
  </si>
  <si>
    <t>1169,35=1 169.350 [A] 
Celkové množství 1169.350000=1 169.350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</si>
  <si>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</si>
  <si>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</si>
  <si>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</si>
  <si>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155</t>
  </si>
  <si>
    <t>13273A</t>
  </si>
  <si>
    <t>HLOUBENÍ RÝH ŠÍŘ DO 2M PAŽ I NEPAŽ TŘ. I - BEZ DOPRAVY</t>
  </si>
  <si>
    <t>111=111.000 [A] 
Celkové množství 111.000000=111.000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</si>
  <si>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</si>
  <si>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156</t>
  </si>
  <si>
    <t>13373A</t>
  </si>
  <si>
    <t>HLOUBENÍ ŠACHET ZAPAŽ I NEPAŽ TŘ. I - BEZ DOPRAVY</t>
  </si>
  <si>
    <t>50,5=50.500 [A] 
Celkové množství 50.500000=50.500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</si>
  <si>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</si>
  <si>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41,304=41.304 [A] 
Celkové množství 41.304000=41.304 [B]</t>
  </si>
  <si>
    <t>12,52=12.520 [A] 
Celkové množství 12.520000=12.520 [B]</t>
  </si>
  <si>
    <t>162=162.000 [A] 
Celkové množství 162.000000=162.000 [B]</t>
  </si>
  <si>
    <t>146</t>
  </si>
  <si>
    <t>38824B</t>
  </si>
  <si>
    <t>KABELOVOD Z MULTIKANÁLŮ DEVÍTIOTVOROVÝCH PROTIPOŽÁRNÍCH</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</si>
  <si>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</si>
  <si>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</si>
  <si>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</si>
  <si>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</si>
  <si>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</si>
  <si>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</si>
  <si>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</si>
  <si>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</si>
  <si>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157</t>
  </si>
  <si>
    <t>21461C</t>
  </si>
  <si>
    <t>SEPARAČNÍ GEOTEXTILIE DO 300G/M2</t>
  </si>
  <si>
    <t>47=47.000 [A] 
Celkové množství 47.000000=47.000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</si>
  <si>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</si>
  <si>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158</t>
  </si>
  <si>
    <t>40,454=40.454 [A] 
Celkové množství 40.454000=40.454 [B]</t>
  </si>
  <si>
    <t>159</t>
  </si>
  <si>
    <t>75A161</t>
  </si>
  <si>
    <t>KABEL METALICKÝ SE STÍNĚNÍM PŘES 12 PÁRŮ - DODÁVKA</t>
  </si>
  <si>
    <t>36,688=36.688 [A] 
Celkové množství 36.688000=36.688 [B]</t>
  </si>
  <si>
    <t>160</t>
  </si>
  <si>
    <t>161</t>
  </si>
  <si>
    <t>75A247</t>
  </si>
  <si>
    <t>ZATAŽENÍ A SPOJKOVÁNÍ KABELŮ SE STÍNĚNÍM PŘES 12 PÁRŮ - MONTÁŽ</t>
  </si>
  <si>
    <t>162</t>
  </si>
  <si>
    <t>12=12.000 [A] 
Celkové množství 12.000000=12.000 [B]</t>
  </si>
  <si>
    <t>163</t>
  </si>
  <si>
    <t>75A332</t>
  </si>
  <si>
    <t>SPOJKA ROVNÁ PRO PLASTOVÉ KABELY SE STÍNĚNÍM S JÁDRY O PRŮMĚRU 1 MM2 PŘES 12 PÁRŮ</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</si>
  <si>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</si>
  <si>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</si>
  <si>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</si>
  <si>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</si>
  <si>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</si>
  <si>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</si>
  <si>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</si>
  <si>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</si>
  <si>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</si>
  <si>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</si>
  <si>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</si>
  <si>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</si>
  <si>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</si>
  <si>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</si>
  <si>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</si>
  <si>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</si>
  <si>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</si>
  <si>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</si>
  <si>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</si>
  <si>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</si>
  <si>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</si>
  <si>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</si>
  <si>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</si>
  <si>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</si>
  <si>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</si>
  <si>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</si>
  <si>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</si>
  <si>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</si>
  <si>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</si>
  <si>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</si>
  <si>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</si>
  <si>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</si>
  <si>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</si>
  <si>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</si>
  <si>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</si>
  <si>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</si>
  <si>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</si>
  <si>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</si>
  <si>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</si>
  <si>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46</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</si>
  <si>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</si>
  <si>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</si>
  <si>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</si>
  <si>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47</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</si>
  <si>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</si>
  <si>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</si>
  <si>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</si>
  <si>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</si>
  <si>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</si>
  <si>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</si>
  <si>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</si>
  <si>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</si>
  <si>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</si>
  <si>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</si>
  <si>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50</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</si>
  <si>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</si>
  <si>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</si>
  <si>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</si>
  <si>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51</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</si>
  <si>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</si>
  <si>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</si>
  <si>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</si>
  <si>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</si>
  <si>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</si>
  <si>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</si>
  <si>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</si>
  <si>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</si>
  <si>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</si>
  <si>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</si>
  <si>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</si>
  <si>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</si>
  <si>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</si>
  <si>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</si>
  <si>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</si>
  <si>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</si>
  <si>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</si>
  <si>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</si>
  <si>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</si>
  <si>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</si>
  <si>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</si>
  <si>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</si>
  <si>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</si>
  <si>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</si>
  <si>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</si>
  <si>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</si>
  <si>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</si>
  <si>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</si>
  <si>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</si>
  <si>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</si>
  <si>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67</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</si>
  <si>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</si>
  <si>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</si>
  <si>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</si>
  <si>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</si>
  <si>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</si>
  <si>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</si>
  <si>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</si>
  <si>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</si>
  <si>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</si>
  <si>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</si>
  <si>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</si>
  <si>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</si>
  <si>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</si>
  <si>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</si>
  <si>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</si>
  <si>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</si>
  <si>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</si>
  <si>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</si>
  <si>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</si>
  <si>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</si>
  <si>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</si>
  <si>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</si>
  <si>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</si>
  <si>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</si>
  <si>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</si>
  <si>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</si>
  <si>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</si>
  <si>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</si>
  <si>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</si>
  <si>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</si>
  <si>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</si>
  <si>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</si>
  <si>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</si>
  <si>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</si>
  <si>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</si>
  <si>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</si>
  <si>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</si>
  <si>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</si>
  <si>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</si>
  <si>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</si>
  <si>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</si>
  <si>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</si>
  <si>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</si>
  <si>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</si>
  <si>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</si>
  <si>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</si>
  <si>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</si>
  <si>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</si>
  <si>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</si>
  <si>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</si>
  <si>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</si>
  <si>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</si>
  <si>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</si>
  <si>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</si>
  <si>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</si>
  <si>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</si>
  <si>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</si>
  <si>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</si>
  <si>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</si>
  <si>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</si>
  <si>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</si>
  <si>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</si>
  <si>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</si>
  <si>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</si>
  <si>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</si>
  <si>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</si>
  <si>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</si>
  <si>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</si>
  <si>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</si>
  <si>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</si>
  <si>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</si>
  <si>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</si>
  <si>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</si>
  <si>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</si>
  <si>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</si>
  <si>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</si>
  <si>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</si>
  <si>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</si>
  <si>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</si>
  <si>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</si>
  <si>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</si>
  <si>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</si>
  <si>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</si>
  <si>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</si>
  <si>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</si>
  <si>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</si>
  <si>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</si>
  <si>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</si>
  <si>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</si>
  <si>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</si>
  <si>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</si>
  <si>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</si>
  <si>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</si>
  <si>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</si>
  <si>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</si>
  <si>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</si>
  <si>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</si>
  <si>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</si>
  <si>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</si>
  <si>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</si>
  <si>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</si>
  <si>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</si>
  <si>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</si>
  <si>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</si>
  <si>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</si>
  <si>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</si>
  <si>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</si>
  <si>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</si>
  <si>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</si>
  <si>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</si>
  <si>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</si>
  <si>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</si>
  <si>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</si>
  <si>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</si>
  <si>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</si>
  <si>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</si>
  <si>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</si>
  <si>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</si>
  <si>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</si>
  <si>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</si>
  <si>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</si>
  <si>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</si>
  <si>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</si>
  <si>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</si>
  <si>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</si>
  <si>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</si>
  <si>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</si>
  <si>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</si>
  <si>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</si>
  <si>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</si>
  <si>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</si>
  <si>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</si>
  <si>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</si>
  <si>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</si>
  <si>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</si>
  <si>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</si>
  <si>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</si>
  <si>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</si>
  <si>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</si>
  <si>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</si>
  <si>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</si>
  <si>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</si>
  <si>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</si>
  <si>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</si>
  <si>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</si>
  <si>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</si>
  <si>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</si>
  <si>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</si>
  <si>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</si>
  <si>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</si>
  <si>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</si>
  <si>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</si>
  <si>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</si>
  <si>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</si>
  <si>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</si>
  <si>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</si>
  <si>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</si>
  <si>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</si>
  <si>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</si>
  <si>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</si>
  <si>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</si>
  <si>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</si>
  <si>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</si>
  <si>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</si>
  <si>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</si>
  <si>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</si>
  <si>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</si>
  <si>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</si>
  <si>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</si>
  <si>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</si>
  <si>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</si>
  <si>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</si>
  <si>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</si>
  <si>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</si>
  <si>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</si>
  <si>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</si>
  <si>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</si>
  <si>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</si>
  <si>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</si>
  <si>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</si>
  <si>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</si>
  <si>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</si>
  <si>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</si>
  <si>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</si>
  <si>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</si>
  <si>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</si>
  <si>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</si>
  <si>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</si>
  <si>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</si>
  <si>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</si>
  <si>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</si>
  <si>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</si>
  <si>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</si>
  <si>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</si>
  <si>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</si>
  <si>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</si>
  <si>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</si>
  <si>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</si>
  <si>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</si>
  <si>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</si>
  <si>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</si>
  <si>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</si>
  <si>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</si>
  <si>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22,6=22.600 [A] 
Celkové množství 22.600000=22.600 [B]</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</si>
  <si>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</si>
  <si>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</si>
  <si>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</si>
  <si>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</si>
  <si>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</si>
  <si>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</si>
  <si>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</si>
  <si>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150</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</si>
  <si>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</si>
  <si>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</si>
  <si>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</si>
  <si>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</si>
  <si>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</si>
  <si>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</si>
  <si>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</si>
  <si>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</si>
  <si>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</si>
  <si>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</si>
  <si>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</si>
  <si>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</si>
  <si>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164</t>
  </si>
  <si>
    <t>742G11</t>
  </si>
  <si>
    <t>KABEL NN DVOU- A TŘÍŽÍLOVÝ CU S PLASTOVOU IZOLACÍ DO 2,5 MM2</t>
  </si>
  <si>
    <t>90=90.000 [A] 
Celkové množství 90.000000=90.000 [B]</t>
  </si>
  <si>
    <t>165</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</si>
  <si>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</si>
  <si>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</si>
  <si>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</si>
  <si>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166</t>
  </si>
  <si>
    <t>8=8.000 [A] 
Celkové množství 8.000000=8.000 [B]</t>
  </si>
  <si>
    <t>167</t>
  </si>
  <si>
    <t>R015111</t>
  </si>
  <si>
    <t>902</t>
  </si>
  <si>
    <t>POPLATKY ZA LIKVIDACI ODPADŮ NEKONTAMINOVANÝCH - 17 05 04 VYTĚŽENÉ ZEMINY A HORNINY - I. TŘÍDA TĚŽITELNOSTI VČETNĚ DOPRAVY</t>
  </si>
  <si>
    <t>161,5*1,8=290.700 [A] 
Celkové množství 290.700000=290.700 [B]</t>
  </si>
  <si>
    <t>170</t>
  </si>
  <si>
    <t>75C918</t>
  </si>
  <si>
    <t>SNÍMAČ POČÍTAČE NÁPRAV - DEMONTÁŽ</t>
  </si>
  <si>
    <t>11=11.000 [A] 
Celkové množství 11.000000=11.000 [B]</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</si>
  <si>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</si>
  <si>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171</t>
  </si>
  <si>
    <t>742Z23</t>
  </si>
  <si>
    <t>DEMONTÁŽ KABELOVÉHO VEDENÍ NN</t>
  </si>
  <si>
    <t>2936=2 936.000 [A] 
Celkové množství 2936.000000=2 936.000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</si>
  <si>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</si>
  <si>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172</t>
  </si>
  <si>
    <t>8,65=8.650 [A] 
Celkové množství 8.650000=8.650 [B]</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</si>
  <si>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</si>
  <si>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</si>
  <si>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</si>
  <si>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</si>
  <si>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</si>
  <si>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</si>
  <si>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</si>
  <si>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</si>
  <si>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</si>
  <si>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</si>
  <si>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</si>
  <si>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</si>
  <si>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</si>
  <si>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</si>
  <si>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</si>
  <si>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</si>
  <si>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</si>
  <si>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</si>
  <si>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</si>
  <si>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</si>
  <si>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</si>
  <si>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</si>
  <si>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</si>
  <si>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</si>
  <si>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</si>
  <si>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</si>
  <si>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</si>
  <si>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</si>
  <si>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</si>
  <si>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</si>
  <si>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</si>
  <si>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</si>
  <si>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</si>
  <si>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OTSKP 2024</t>
  </si>
  <si>
    <t>Položka zahrnuje:  
- veškeré náklady spojené s ochranou inženýrských sítí  
Položka nezahrnuje:  
- x</t>
  </si>
  <si>
    <t>výkaz výměr  
Celkem 2677,5=2 677.500 [B]</t>
  </si>
  <si>
    <t>8511=8 511.000 [A] 
Celkové množství 8511.000000=8 511.000 [B]</t>
  </si>
  <si>
    <t>0,756=0.756 [A] 
Celkové množství 0.756000=0.756 [B]</t>
  </si>
  <si>
    <t>14,76=14.760 [A] 
Celkové množství 14.760000=14.760 [B]</t>
  </si>
  <si>
    <t>14=14.000 [A] 
Celkové množství 14.000000=14.000 [B]</t>
  </si>
  <si>
    <t>24=24.000 [A] 
Celkové množství 24.000000=24.000 [B]</t>
  </si>
  <si>
    <t>16,389=16.389 [A] 
Celkové množství 16.389000=16.389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</si>
  <si>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</si>
  <si>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</si>
  <si>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</si>
  <si>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</si>
  <si>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</si>
  <si>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</si>
  <si>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</si>
  <si>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</si>
  <si>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2,6=2.600 [A] 
Celkové množství 2.600000=2.600 [B]</t>
  </si>
  <si>
    <t>0,6=0.600 [A] 
Celkové množství 0.600000=0.600 [B]</t>
  </si>
  <si>
    <t>D.1.2</t>
  </si>
  <si>
    <t>Železniční sdělovací zařízení</t>
  </si>
  <si>
    <t xml:space="preserve">  PS 10-02-91</t>
  </si>
  <si>
    <t>DDTS, úprava dispečeského pracoviště Pardubice</t>
  </si>
  <si>
    <t>PS 10-02-91</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</si>
  <si>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</si>
  <si>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</si>
  <si>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</si>
  <si>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</si>
  <si>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</si>
  <si>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</si>
  <si>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</si>
  <si>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</si>
  <si>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96=96.000 [A] 
Celkové množství 96.000000=96.000 [B]</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</si>
  <si>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</si>
  <si>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</si>
  <si>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</si>
  <si>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</si>
  <si>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</si>
  <si>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</si>
  <si>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</si>
  <si>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</si>
  <si>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</si>
  <si>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</si>
  <si>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</si>
  <si>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</si>
  <si>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</si>
  <si>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</si>
  <si>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</si>
  <si>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</si>
  <si>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</si>
  <si>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</si>
  <si>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</si>
  <si>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</si>
  <si>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</si>
  <si>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</si>
  <si>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</si>
  <si>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</si>
  <si>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</si>
  <si>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</si>
  <si>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</si>
  <si>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</si>
  <si>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</si>
  <si>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</si>
  <si>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</si>
  <si>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</si>
  <si>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</si>
  <si>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</si>
  <si>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</si>
  <si>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</si>
  <si>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</si>
  <si>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</si>
  <si>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</si>
  <si>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</si>
  <si>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</si>
  <si>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</si>
  <si>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</si>
  <si>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</si>
  <si>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</si>
  <si>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</si>
  <si>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</si>
  <si>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</si>
  <si>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</si>
  <si>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</si>
  <si>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</si>
  <si>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</si>
  <si>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</si>
  <si>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</si>
  <si>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</si>
  <si>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</si>
  <si>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</si>
  <si>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</si>
  <si>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</si>
  <si>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</si>
  <si>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</si>
  <si>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</si>
  <si>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</si>
  <si>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</si>
  <si>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</si>
  <si>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</si>
  <si>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</si>
  <si>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</si>
  <si>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</si>
  <si>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</si>
  <si>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</si>
  <si>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</si>
  <si>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</si>
  <si>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</si>
  <si>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</si>
  <si>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</si>
  <si>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</si>
  <si>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</si>
  <si>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</si>
  <si>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</si>
  <si>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</si>
  <si>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</si>
  <si>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</si>
  <si>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</si>
  <si>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</si>
  <si>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26</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</si>
  <si>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</si>
  <si>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</si>
  <si>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</si>
  <si>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</si>
  <si>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</si>
  <si>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</si>
  <si>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</si>
  <si>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</si>
  <si>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</si>
  <si>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</si>
  <si>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</si>
  <si>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</si>
  <si>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</si>
  <si>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</si>
  <si>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</si>
  <si>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</si>
  <si>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</si>
  <si>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</si>
  <si>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</si>
  <si>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</si>
  <si>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</si>
  <si>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</si>
  <si>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</si>
  <si>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</si>
  <si>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</si>
  <si>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</si>
  <si>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</si>
  <si>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</si>
  <si>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</si>
  <si>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</si>
  <si>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</si>
  <si>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</si>
  <si>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</si>
  <si>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</si>
  <si>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</si>
  <si>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</si>
  <si>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</si>
  <si>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</si>
  <si>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</si>
  <si>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</si>
  <si>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</si>
  <si>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</si>
  <si>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</si>
  <si>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</si>
  <si>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</si>
  <si>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</si>
  <si>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</si>
  <si>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</si>
  <si>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</si>
  <si>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</si>
  <si>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</si>
  <si>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</si>
  <si>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</si>
  <si>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</si>
  <si>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</si>
  <si>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</si>
  <si>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</si>
  <si>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</si>
  <si>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</si>
  <si>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</si>
  <si>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</si>
  <si>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</si>
  <si>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</si>
  <si>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</si>
  <si>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</si>
  <si>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</si>
  <si>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</si>
  <si>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</si>
  <si>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</si>
  <si>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</si>
  <si>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</si>
  <si>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</si>
  <si>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</si>
  <si>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</si>
  <si>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</si>
  <si>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</si>
  <si>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</si>
  <si>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</si>
  <si>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</si>
  <si>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</si>
  <si>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</si>
  <si>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</si>
  <si>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</si>
  <si>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</si>
  <si>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</si>
  <si>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</si>
  <si>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</si>
  <si>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</si>
  <si>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</si>
  <si>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</si>
  <si>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</si>
  <si>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</si>
  <si>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</si>
  <si>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</si>
  <si>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</si>
  <si>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</si>
  <si>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</si>
  <si>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</si>
  <si>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</si>
  <si>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</si>
  <si>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</si>
  <si>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</si>
  <si>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</si>
  <si>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</si>
  <si>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</si>
  <si>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</si>
  <si>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</si>
  <si>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</si>
  <si>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</si>
  <si>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</si>
  <si>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</si>
  <si>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</si>
  <si>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</si>
  <si>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</si>
  <si>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</si>
  <si>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</si>
  <si>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</si>
  <si>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</si>
  <si>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</si>
  <si>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</si>
  <si>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</si>
  <si>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</si>
  <si>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</si>
  <si>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</si>
  <si>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</si>
  <si>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</si>
  <si>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</si>
  <si>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</si>
  <si>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</si>
  <si>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</si>
  <si>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</si>
  <si>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</si>
  <si>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</si>
  <si>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</si>
  <si>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</si>
  <si>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</si>
  <si>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</si>
  <si>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</si>
  <si>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</si>
  <si>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</si>
  <si>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</si>
  <si>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</si>
  <si>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</si>
  <si>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</si>
  <si>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</si>
  <si>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</si>
  <si>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</si>
  <si>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</si>
  <si>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</si>
  <si>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</si>
  <si>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</si>
  <si>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</si>
  <si>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</si>
  <si>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</si>
  <si>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</si>
  <si>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</si>
  <si>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</si>
  <si>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</si>
  <si>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</si>
  <si>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</si>
  <si>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</si>
  <si>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</si>
  <si>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</si>
  <si>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</si>
  <si>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</si>
  <si>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</si>
  <si>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</si>
  <si>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</si>
  <si>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</si>
  <si>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</si>
  <si>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</si>
  <si>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</si>
  <si>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</si>
  <si>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</si>
  <si>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</si>
  <si>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</si>
  <si>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</si>
  <si>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</si>
  <si>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</si>
  <si>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</si>
  <si>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</si>
  <si>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</si>
  <si>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</si>
  <si>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</si>
  <si>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</si>
  <si>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</si>
  <si>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</si>
  <si>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</si>
  <si>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</si>
  <si>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</si>
  <si>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</si>
  <si>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</si>
  <si>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</si>
  <si>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</si>
  <si>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</si>
  <si>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</si>
  <si>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</si>
  <si>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</si>
  <si>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</si>
  <si>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</si>
  <si>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</si>
  <si>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</si>
  <si>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</si>
  <si>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</si>
  <si>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</si>
  <si>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</si>
  <si>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</si>
  <si>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</si>
  <si>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</si>
  <si>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</si>
  <si>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</si>
  <si>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</si>
  <si>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</si>
  <si>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</si>
  <si>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</si>
  <si>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</si>
  <si>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</si>
  <si>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</si>
  <si>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</si>
  <si>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</si>
  <si>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</si>
  <si>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</si>
  <si>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</si>
  <si>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</si>
  <si>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</si>
  <si>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</si>
  <si>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</si>
  <si>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</si>
  <si>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</si>
  <si>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</si>
  <si>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</si>
  <si>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</si>
  <si>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</si>
  <si>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</si>
  <si>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</si>
  <si>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</si>
  <si>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</si>
  <si>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</si>
  <si>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</si>
  <si>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</si>
  <si>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</si>
  <si>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</si>
  <si>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</si>
  <si>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</si>
  <si>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</si>
  <si>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</si>
  <si>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</si>
  <si>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</si>
  <si>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</si>
  <si>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</si>
  <si>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</si>
  <si>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</si>
  <si>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</si>
  <si>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</si>
  <si>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</si>
  <si>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</si>
  <si>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</si>
  <si>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</si>
  <si>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</si>
  <si>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</si>
  <si>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</si>
  <si>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</si>
  <si>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</si>
  <si>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</si>
  <si>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</si>
  <si>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</si>
  <si>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</si>
  <si>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</si>
  <si>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</si>
  <si>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</si>
  <si>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</si>
  <si>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</si>
  <si>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</si>
  <si>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</si>
  <si>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</si>
  <si>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</si>
  <si>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</si>
  <si>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</si>
  <si>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</si>
  <si>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</si>
  <si>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</si>
  <si>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</si>
  <si>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</si>
  <si>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</si>
  <si>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</si>
  <si>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</si>
  <si>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</si>
  <si>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</si>
  <si>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</si>
  <si>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</si>
  <si>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</si>
  <si>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</si>
  <si>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</si>
  <si>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</si>
  <si>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</si>
  <si>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</si>
  <si>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</si>
  <si>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</si>
  <si>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</si>
  <si>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</si>
  <si>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</si>
  <si>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</si>
  <si>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</si>
  <si>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</si>
  <si>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</si>
  <si>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</si>
  <si>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</si>
  <si>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</si>
  <si>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</si>
  <si>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</si>
  <si>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</si>
  <si>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</si>
  <si>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</si>
  <si>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</si>
  <si>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</si>
  <si>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</si>
  <si>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</si>
  <si>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</si>
  <si>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</si>
  <si>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</si>
  <si>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</si>
  <si>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</si>
  <si>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</si>
  <si>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</si>
  <si>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</si>
  <si>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</si>
  <si>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</si>
  <si>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</si>
  <si>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</si>
  <si>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</si>
  <si>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</si>
  <si>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</si>
  <si>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</si>
  <si>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</si>
  <si>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</si>
  <si>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</si>
  <si>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</si>
  <si>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</si>
  <si>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</si>
  <si>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</si>
  <si>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</si>
  <si>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</si>
  <si>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</si>
  <si>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</si>
  <si>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</si>
  <si>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</si>
  <si>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</si>
  <si>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</si>
  <si>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</si>
  <si>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</si>
  <si>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</si>
  <si>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</si>
  <si>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</si>
  <si>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</si>
  <si>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</si>
  <si>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0,675=0.675 [A] 
Celkové množství 0.675000=0.675 [B]</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</si>
  <si>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</si>
  <si>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</si>
  <si>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</si>
  <si>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</si>
  <si>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</si>
  <si>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</si>
  <si>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</si>
  <si>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</si>
  <si>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</si>
  <si>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</si>
  <si>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</si>
  <si>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</si>
  <si>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</si>
  <si>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</si>
  <si>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</si>
  <si>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</si>
  <si>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</si>
  <si>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</si>
  <si>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</si>
  <si>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</si>
  <si>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0,123=0.123 [A] 
Celkové množství 0.123000=0.123 [B]</t>
  </si>
  <si>
    <t xml:space="preserve">  PS 12-02-23</t>
  </si>
  <si>
    <t>Zastávka Chrastava - Andělská hora, rozhlasové zařízení</t>
  </si>
  <si>
    <t>PS 12-02-23</t>
  </si>
  <si>
    <t>0,192=0.192 [A] 
Celkové množství 0.192000=0.192 [B]</t>
  </si>
  <si>
    <t xml:space="preserve">  PS 12-02-51</t>
  </si>
  <si>
    <t>Liberec - Chrastava, DOK a TK</t>
  </si>
  <si>
    <t>PS 12-02-51</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</si>
  <si>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</si>
  <si>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</si>
  <si>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</si>
  <si>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</si>
  <si>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</si>
  <si>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</si>
  <si>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</si>
  <si>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</si>
  <si>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</si>
  <si>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</si>
  <si>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</si>
  <si>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</si>
  <si>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</si>
  <si>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</si>
  <si>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</si>
  <si>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</si>
  <si>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</si>
  <si>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</si>
  <si>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</si>
  <si>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</si>
  <si>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</si>
  <si>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</si>
  <si>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</si>
  <si>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</si>
  <si>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</si>
  <si>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</si>
  <si>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</si>
  <si>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</si>
  <si>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</si>
  <si>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</si>
  <si>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</si>
  <si>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</si>
  <si>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</si>
  <si>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</si>
  <si>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</si>
  <si>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</si>
  <si>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</si>
  <si>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</si>
  <si>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</si>
  <si>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</si>
  <si>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</si>
  <si>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</si>
  <si>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</si>
  <si>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</si>
  <si>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</si>
  <si>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</si>
  <si>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</si>
  <si>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</si>
  <si>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</si>
  <si>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</si>
  <si>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</si>
  <si>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</si>
  <si>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</si>
  <si>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</si>
  <si>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</si>
  <si>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</si>
  <si>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</si>
  <si>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</si>
  <si>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</si>
  <si>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</si>
  <si>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709400</t>
  </si>
  <si>
    <t>ZATAŽENÍ LANKA DO CHRÁNIČKY NEBO ŽLABU</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</si>
  <si>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</si>
  <si>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</si>
  <si>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</si>
  <si>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</si>
  <si>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</si>
  <si>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</si>
  <si>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</si>
  <si>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</si>
  <si>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</si>
  <si>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</si>
  <si>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</si>
  <si>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</si>
  <si>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</si>
  <si>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</si>
  <si>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</si>
  <si>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</si>
  <si>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</si>
  <si>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</si>
  <si>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</si>
  <si>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</si>
  <si>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</si>
  <si>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</si>
  <si>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</si>
  <si>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</si>
  <si>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</si>
  <si>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</si>
  <si>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</si>
  <si>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</si>
  <si>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</si>
  <si>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</si>
  <si>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</si>
  <si>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</si>
  <si>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</si>
  <si>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</si>
  <si>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</si>
  <si>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</si>
  <si>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</si>
  <si>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</si>
  <si>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</si>
  <si>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</si>
  <si>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</si>
  <si>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</si>
  <si>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</si>
  <si>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</si>
  <si>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</si>
  <si>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</si>
  <si>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</si>
  <si>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</si>
  <si>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</si>
  <si>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</si>
  <si>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</si>
  <si>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</si>
  <si>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</si>
  <si>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</si>
  <si>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</si>
  <si>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</si>
  <si>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</si>
  <si>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</si>
  <si>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</si>
  <si>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</si>
  <si>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</si>
  <si>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</si>
  <si>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</si>
  <si>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</si>
  <si>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</si>
  <si>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</si>
  <si>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</si>
  <si>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</si>
  <si>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</si>
  <si>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</si>
  <si>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</si>
  <si>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</si>
  <si>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</si>
  <si>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</si>
  <si>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</si>
  <si>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</si>
  <si>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</si>
  <si>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</si>
  <si>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</si>
  <si>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</si>
  <si>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</si>
  <si>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</si>
  <si>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</si>
  <si>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</si>
  <si>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</si>
  <si>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</si>
  <si>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</si>
  <si>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</si>
  <si>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</si>
  <si>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</si>
  <si>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</si>
  <si>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</si>
  <si>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</si>
  <si>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</si>
  <si>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</si>
  <si>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</si>
  <si>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</si>
  <si>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</si>
  <si>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</si>
  <si>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</si>
  <si>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</si>
  <si>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</si>
  <si>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</si>
  <si>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</si>
  <si>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</si>
  <si>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</si>
  <si>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</si>
  <si>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</si>
  <si>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</si>
  <si>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</si>
  <si>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</si>
  <si>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</si>
  <si>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</si>
  <si>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</si>
  <si>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</si>
  <si>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</si>
  <si>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</si>
  <si>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</si>
  <si>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</si>
  <si>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</si>
  <si>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</si>
  <si>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</si>
  <si>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</si>
  <si>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</si>
  <si>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</si>
  <si>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</si>
  <si>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</si>
  <si>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</si>
  <si>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</si>
  <si>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</si>
  <si>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</si>
  <si>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</si>
  <si>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</si>
  <si>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</si>
  <si>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</si>
  <si>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</si>
  <si>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</si>
  <si>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</si>
  <si>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</si>
  <si>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</si>
  <si>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</si>
  <si>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</si>
  <si>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</si>
  <si>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</si>
  <si>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</si>
  <si>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</si>
  <si>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</si>
  <si>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</si>
  <si>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</si>
  <si>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</si>
  <si>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</si>
  <si>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</si>
  <si>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</si>
  <si>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</si>
  <si>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</si>
  <si>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</si>
  <si>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</si>
  <si>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</si>
  <si>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</si>
  <si>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</si>
  <si>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</si>
  <si>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</si>
  <si>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</si>
  <si>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</si>
  <si>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</si>
  <si>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</si>
  <si>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</si>
  <si>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</si>
  <si>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</si>
  <si>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</si>
  <si>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</si>
  <si>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</si>
  <si>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</si>
  <si>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</si>
  <si>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</si>
  <si>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</si>
  <si>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</si>
  <si>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</si>
  <si>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</si>
  <si>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</si>
  <si>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</si>
  <si>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</si>
  <si>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</si>
  <si>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</si>
  <si>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</si>
  <si>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</si>
  <si>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</si>
  <si>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</si>
  <si>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</si>
  <si>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</si>
  <si>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</si>
  <si>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</si>
  <si>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</si>
  <si>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</si>
  <si>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</si>
  <si>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</si>
  <si>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</si>
  <si>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</si>
  <si>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</si>
  <si>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</si>
  <si>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</si>
  <si>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</si>
  <si>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</si>
  <si>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</si>
  <si>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</si>
  <si>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</si>
  <si>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</si>
  <si>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</si>
  <si>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</si>
  <si>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</si>
  <si>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</si>
  <si>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</si>
  <si>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</si>
  <si>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</si>
  <si>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</si>
  <si>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</si>
  <si>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</si>
  <si>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</si>
  <si>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</si>
  <si>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</si>
  <si>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</si>
  <si>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</si>
  <si>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</si>
  <si>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</si>
  <si>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</si>
  <si>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</si>
  <si>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</si>
  <si>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</si>
  <si>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</si>
  <si>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</si>
  <si>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</si>
  <si>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</si>
  <si>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</si>
  <si>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7=7.000 [A] 
Celkové množství 7.000000=7.000 [B]</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</si>
  <si>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</si>
  <si>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</si>
  <si>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</si>
  <si>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</si>
  <si>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</si>
  <si>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</si>
  <si>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</si>
  <si>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</si>
  <si>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</si>
  <si>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</si>
  <si>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</si>
  <si>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</si>
  <si>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</si>
  <si>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</si>
  <si>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</si>
  <si>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</si>
  <si>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</si>
  <si>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</si>
  <si>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</si>
  <si>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</si>
  <si>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</si>
  <si>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</si>
  <si>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</si>
  <si>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</si>
  <si>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</si>
  <si>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</si>
  <si>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</si>
  <si>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</si>
  <si>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</si>
  <si>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</si>
  <si>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</si>
  <si>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</si>
  <si>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</si>
  <si>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</si>
  <si>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</si>
  <si>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</si>
  <si>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</si>
  <si>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</si>
  <si>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</si>
  <si>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</si>
  <si>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</si>
  <si>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</si>
  <si>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</si>
  <si>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</si>
  <si>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</si>
  <si>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</si>
  <si>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</si>
  <si>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</si>
  <si>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</si>
  <si>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</si>
  <si>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</si>
  <si>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</si>
  <si>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75M936</t>
  </si>
  <si>
    <t>DATOVÁ INFRASTRUKTURA LAN, SWITCH ETHERNET L3 - DOPLNĚNÍ 1GE SFP LH</t>
  </si>
  <si>
    <t>75M93X</t>
  </si>
  <si>
    <t>DATOVÁ INFRASTRUKTURA LAN, SWITCH ETHERNET L3 -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</si>
  <si>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</si>
  <si>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</si>
  <si>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</si>
  <si>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</si>
  <si>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</si>
  <si>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</si>
  <si>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</si>
  <si>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</si>
  <si>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</si>
  <si>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</si>
  <si>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</si>
  <si>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</si>
  <si>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</si>
  <si>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</si>
  <si>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</si>
  <si>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</si>
  <si>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</si>
  <si>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</si>
  <si>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</si>
  <si>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</si>
  <si>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</si>
  <si>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</si>
  <si>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</si>
  <si>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</si>
  <si>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</si>
  <si>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</si>
  <si>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</si>
  <si>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</si>
  <si>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</si>
  <si>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</si>
  <si>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</si>
  <si>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</si>
  <si>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</si>
  <si>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</si>
  <si>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</si>
  <si>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</si>
  <si>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</si>
  <si>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</si>
  <si>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</si>
  <si>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</si>
  <si>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</si>
  <si>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</si>
  <si>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</si>
  <si>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</si>
  <si>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</si>
  <si>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</si>
  <si>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</si>
  <si>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</si>
  <si>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</si>
  <si>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</si>
  <si>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</si>
  <si>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</si>
  <si>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</si>
  <si>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</si>
  <si>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</si>
  <si>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</si>
  <si>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</si>
  <si>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</si>
  <si>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</si>
  <si>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</si>
  <si>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</si>
  <si>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</si>
  <si>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</si>
  <si>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</si>
  <si>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</si>
  <si>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</si>
  <si>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</si>
  <si>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</si>
  <si>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</si>
  <si>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</si>
  <si>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</si>
  <si>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</si>
  <si>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</si>
  <si>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</si>
  <si>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</si>
  <si>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</si>
  <si>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</si>
  <si>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</si>
  <si>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</si>
  <si>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</si>
  <si>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</si>
  <si>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</si>
  <si>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</si>
  <si>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</si>
  <si>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</si>
  <si>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</si>
  <si>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</si>
  <si>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</si>
  <si>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</si>
  <si>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</si>
  <si>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1,121=1.121 [A] 
Celkové množství 1.121000=1.121 [B]</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</si>
  <si>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</si>
  <si>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</si>
  <si>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</si>
  <si>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</si>
  <si>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</si>
  <si>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</si>
  <si>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</si>
  <si>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</si>
  <si>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</si>
  <si>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</si>
  <si>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</si>
  <si>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</si>
  <si>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</si>
  <si>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</si>
  <si>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</si>
  <si>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</si>
  <si>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</si>
  <si>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</si>
  <si>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</si>
  <si>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</si>
  <si>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</si>
  <si>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</si>
  <si>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</si>
  <si>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</si>
  <si>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</si>
  <si>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</si>
  <si>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</si>
  <si>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</si>
  <si>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</si>
  <si>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</si>
  <si>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</si>
  <si>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</si>
  <si>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</si>
  <si>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</si>
  <si>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</si>
  <si>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</si>
  <si>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</si>
  <si>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</si>
  <si>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</si>
  <si>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</si>
  <si>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</si>
  <si>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</si>
  <si>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</si>
  <si>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</si>
  <si>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</si>
  <si>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</si>
  <si>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</si>
  <si>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</si>
  <si>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</si>
  <si>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</si>
  <si>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</si>
  <si>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</si>
  <si>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</si>
  <si>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</si>
  <si>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</si>
  <si>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</si>
  <si>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</si>
  <si>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</si>
  <si>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</si>
  <si>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</si>
  <si>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</si>
  <si>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</si>
  <si>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</si>
  <si>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</si>
  <si>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</si>
  <si>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</si>
  <si>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</si>
  <si>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</si>
  <si>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</si>
  <si>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</si>
  <si>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</si>
  <si>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</si>
  <si>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</si>
  <si>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</si>
  <si>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</si>
  <si>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</si>
  <si>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</si>
  <si>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</si>
  <si>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</si>
  <si>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</si>
  <si>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</si>
  <si>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</si>
  <si>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</si>
  <si>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</si>
  <si>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</si>
  <si>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</si>
  <si>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</si>
  <si>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</si>
  <si>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</si>
  <si>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</si>
  <si>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</si>
  <si>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</si>
  <si>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</si>
  <si>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</si>
  <si>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</si>
  <si>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</si>
  <si>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</si>
  <si>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</si>
  <si>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</si>
  <si>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</si>
  <si>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</si>
  <si>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</si>
  <si>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</si>
  <si>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</si>
  <si>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</si>
  <si>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</si>
  <si>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</si>
  <si>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</si>
  <si>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</si>
  <si>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</si>
  <si>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</si>
  <si>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</si>
  <si>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</si>
  <si>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</si>
  <si>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</si>
  <si>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</si>
  <si>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</si>
  <si>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</si>
  <si>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</si>
  <si>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</si>
  <si>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</si>
  <si>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3=3.000 [A] 
Celkové množství 2.000000=2.000 [B]</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</si>
  <si>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</si>
  <si>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</si>
  <si>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</si>
  <si>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</si>
  <si>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</si>
  <si>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</si>
  <si>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</si>
  <si>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</si>
  <si>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</si>
  <si>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</si>
  <si>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</si>
  <si>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</si>
  <si>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</si>
  <si>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</si>
  <si>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</si>
  <si>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</si>
  <si>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</si>
  <si>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</si>
  <si>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</si>
  <si>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</si>
  <si>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</si>
  <si>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</si>
  <si>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</si>
  <si>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</si>
  <si>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</si>
  <si>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</si>
  <si>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</si>
  <si>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</si>
  <si>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</si>
  <si>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</si>
  <si>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</si>
  <si>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</si>
  <si>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</si>
  <si>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</si>
  <si>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</si>
  <si>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</si>
  <si>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</si>
  <si>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</si>
  <si>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</si>
  <si>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</si>
  <si>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</si>
  <si>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</si>
  <si>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</si>
  <si>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</si>
  <si>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</si>
  <si>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</si>
  <si>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</si>
  <si>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</si>
  <si>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</si>
  <si>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</si>
  <si>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</si>
  <si>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</si>
  <si>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</si>
  <si>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</si>
  <si>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</si>
  <si>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</si>
  <si>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</si>
  <si>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</si>
  <si>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</si>
  <si>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</si>
  <si>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</si>
  <si>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</si>
  <si>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</si>
  <si>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</si>
  <si>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</si>
  <si>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</si>
  <si>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</si>
  <si>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</si>
  <si>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</si>
  <si>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</si>
  <si>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</si>
  <si>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</si>
  <si>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</si>
  <si>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</si>
  <si>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</si>
  <si>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</si>
  <si>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</si>
  <si>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</si>
  <si>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</si>
  <si>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</si>
  <si>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</si>
  <si>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</si>
  <si>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</si>
  <si>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</si>
  <si>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</si>
  <si>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</si>
  <si>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</si>
  <si>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</si>
  <si>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</si>
  <si>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</si>
  <si>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</si>
  <si>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</si>
  <si>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</si>
  <si>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</si>
  <si>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</si>
  <si>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</si>
  <si>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</si>
  <si>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</si>
  <si>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</si>
  <si>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</si>
  <si>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</si>
  <si>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</si>
  <si>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</si>
  <si>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</si>
  <si>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</si>
  <si>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</si>
  <si>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</si>
  <si>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</si>
  <si>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</si>
  <si>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</si>
  <si>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</si>
  <si>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</si>
  <si>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</si>
  <si>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</si>
  <si>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</si>
  <si>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</si>
  <si>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</si>
  <si>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</si>
  <si>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</si>
  <si>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</si>
  <si>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</si>
  <si>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</si>
  <si>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</si>
  <si>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</si>
  <si>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</si>
  <si>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</si>
  <si>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</si>
  <si>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</si>
  <si>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</si>
  <si>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</si>
  <si>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</si>
  <si>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</si>
  <si>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</si>
  <si>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</si>
  <si>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</si>
  <si>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</si>
  <si>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</si>
  <si>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</si>
  <si>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</si>
  <si>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</si>
  <si>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</si>
  <si>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</si>
  <si>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</si>
  <si>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</si>
  <si>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</si>
  <si>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</si>
  <si>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</si>
  <si>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</si>
  <si>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</si>
  <si>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</si>
  <si>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</si>
  <si>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</si>
  <si>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</si>
  <si>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</si>
  <si>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</si>
  <si>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</si>
  <si>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</si>
  <si>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</si>
  <si>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</si>
  <si>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</si>
  <si>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</si>
  <si>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</si>
  <si>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</si>
  <si>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</si>
  <si>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</si>
  <si>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</si>
  <si>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</si>
  <si>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</si>
  <si>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</si>
  <si>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</si>
  <si>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</si>
  <si>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</si>
  <si>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</si>
  <si>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</si>
  <si>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</si>
  <si>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</si>
  <si>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</si>
  <si>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</si>
  <si>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</si>
  <si>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</si>
  <si>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</si>
  <si>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</si>
  <si>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</si>
  <si>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</si>
  <si>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</si>
  <si>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</si>
  <si>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</si>
  <si>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</si>
  <si>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</si>
  <si>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</si>
  <si>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</si>
  <si>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</si>
  <si>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</si>
  <si>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</si>
  <si>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</si>
  <si>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</si>
  <si>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</si>
  <si>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</si>
  <si>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</si>
  <si>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</si>
  <si>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</si>
  <si>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</si>
  <si>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</si>
  <si>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</si>
  <si>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</si>
  <si>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94=94.000 [A] 
Celkové množství 94.000000=94.000 [B]</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</si>
  <si>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</si>
  <si>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</si>
  <si>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</si>
  <si>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</si>
  <si>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</si>
  <si>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</si>
  <si>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</si>
  <si>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</si>
  <si>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</si>
  <si>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</si>
  <si>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</si>
  <si>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</si>
  <si>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</si>
  <si>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</si>
  <si>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</si>
  <si>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</si>
  <si>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</si>
  <si>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</si>
  <si>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</si>
  <si>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</si>
  <si>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</si>
  <si>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</si>
  <si>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</si>
  <si>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</si>
  <si>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</si>
  <si>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</si>
  <si>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</si>
  <si>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</si>
  <si>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</si>
  <si>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</si>
  <si>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</si>
  <si>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</si>
  <si>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</si>
  <si>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</si>
  <si>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</si>
  <si>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</si>
  <si>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</si>
  <si>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</si>
  <si>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</si>
  <si>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</si>
  <si>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</si>
  <si>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</si>
  <si>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</si>
  <si>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</si>
  <si>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</si>
  <si>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</si>
  <si>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</si>
  <si>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</si>
  <si>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</si>
  <si>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</si>
  <si>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</si>
  <si>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</si>
  <si>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</si>
  <si>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</si>
  <si>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</si>
  <si>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</si>
  <si>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</si>
  <si>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</si>
  <si>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</si>
  <si>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</si>
  <si>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</si>
  <si>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</si>
  <si>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</si>
  <si>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</si>
  <si>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</si>
  <si>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</si>
  <si>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</si>
  <si>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</si>
  <si>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</si>
  <si>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</si>
  <si>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</si>
  <si>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</si>
  <si>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</si>
  <si>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</si>
  <si>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</si>
  <si>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</si>
  <si>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0,66=0.660 [A] 
Celkové množství 0.660000=0.660 [B]</t>
  </si>
  <si>
    <t>460=460.000 [A] 
Celkové množství 460.000000=460.000 [B]</t>
  </si>
  <si>
    <t>1. Položka obsahuje:  
 – přípravu podkladu pro osazení  
2. Položka neobsahuje:  
 X  
3. Způsob měření:  
Měří se metr délkový.</t>
  </si>
  <si>
    <t xml:space="preserve">  PS 14-02-22</t>
  </si>
  <si>
    <t>Zastávka Chotyně, rozhlasové zařízení</t>
  </si>
  <si>
    <t>PS 14-02-22</t>
  </si>
  <si>
    <t>75IE1Y</t>
  </si>
  <si>
    <t>SKŘÍŇ ROZVODNÁ DO 20 PÁRŮ - DEMONTÁŽ</t>
  </si>
  <si>
    <t>SKŘÍŇ KLIMATIZOVANÁ DVOJITÁ PŘES 25U - MONTÁŽ</t>
  </si>
  <si>
    <t>0,405=0.405 [A] 
Celkové množství 0.405000=0.405 [B]</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</si>
  <si>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</si>
  <si>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</si>
  <si>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</si>
  <si>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</si>
  <si>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</si>
  <si>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</si>
  <si>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</si>
  <si>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</si>
  <si>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</si>
  <si>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</si>
  <si>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</si>
  <si>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</si>
  <si>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</si>
  <si>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</si>
  <si>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</si>
  <si>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</si>
  <si>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</si>
  <si>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</si>
  <si>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</si>
  <si>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</si>
  <si>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</si>
  <si>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</si>
  <si>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</si>
  <si>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</si>
  <si>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</si>
  <si>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</si>
  <si>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</si>
  <si>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</si>
  <si>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</si>
  <si>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</si>
  <si>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75M913</t>
  </si>
  <si>
    <t>DATOVÁ INFRASTRUKTURA LAN, SWITCH ETHERNET L2 - 24X10/100 (8XPOE) + 2XUPLINK</t>
  </si>
  <si>
    <t>75M934</t>
  </si>
  <si>
    <t>DATOVÁ INFRASTRUKTURA LAN, SWITCH ETHERNET L3 - 48X10/100/1000 POE + 4XUPLINK</t>
  </si>
  <si>
    <t>26=26.000 [A] 
Celkové množství 26.000000=26.000 [B]</t>
  </si>
  <si>
    <t>30=30.000 [A] 
Celkové množství 30.000000=30.000 [B]</t>
  </si>
  <si>
    <t>D.1.3</t>
  </si>
  <si>
    <t>Silnoproudá technologie včetně DŘT</t>
  </si>
  <si>
    <t xml:space="preserve">  PS 13-03-71</t>
  </si>
  <si>
    <t>ŽST Chrastava, Rozvodna nn</t>
  </si>
  <si>
    <t>PS 13-03-71</t>
  </si>
  <si>
    <t>R014102</t>
  </si>
  <si>
    <t>901</t>
  </si>
  <si>
    <t>POPLATKY ZA SKLÁDKU</t>
  </si>
  <si>
    <t>popis položky  
Evidenční položka. Neoceňovat !!! Položka se oceňuje pouze pod SO 90-90</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</si>
  <si>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</si>
  <si>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</si>
  <si>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</si>
  <si>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</si>
  <si>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</si>
  <si>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</si>
  <si>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</si>
  <si>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</si>
  <si>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</si>
  <si>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</si>
  <si>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</si>
  <si>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</si>
  <si>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</si>
  <si>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</si>
  <si>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</si>
  <si>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</si>
  <si>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</si>
  <si>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</si>
  <si>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</si>
  <si>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</si>
  <si>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</si>
  <si>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</si>
  <si>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</si>
  <si>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</si>
  <si>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</si>
  <si>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</si>
  <si>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</si>
  <si>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</si>
  <si>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</si>
  <si>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</si>
  <si>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</si>
  <si>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</si>
  <si>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</si>
  <si>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</si>
  <si>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</si>
  <si>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</si>
  <si>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</si>
  <si>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</si>
  <si>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</si>
  <si>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</si>
  <si>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</si>
  <si>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</si>
  <si>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</si>
  <si>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</si>
  <si>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</si>
  <si>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</si>
  <si>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</si>
  <si>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</si>
  <si>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</si>
  <si>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</si>
  <si>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</si>
  <si>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</si>
  <si>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</si>
  <si>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</si>
  <si>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</si>
  <si>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</si>
  <si>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</si>
  <si>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</si>
  <si>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</si>
  <si>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</si>
  <si>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</si>
  <si>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</si>
  <si>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</si>
  <si>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</si>
  <si>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</si>
  <si>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</si>
  <si>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</si>
  <si>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</si>
  <si>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</si>
  <si>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</si>
  <si>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</si>
  <si>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</si>
  <si>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</si>
  <si>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</si>
  <si>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</si>
  <si>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</si>
  <si>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</si>
  <si>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</si>
  <si>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</si>
  <si>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</si>
  <si>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</si>
  <si>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</si>
  <si>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</si>
  <si>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</si>
  <si>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popis položky  
Evidenční položka. Neoceňovat !!! Položka se oceňuje pouze pod SO 90-90Evidenční položka. Neoceňovat !!! Položka se oceňuje pouze pod SO 90-90</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</si>
  <si>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</si>
  <si>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</si>
  <si>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</si>
  <si>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</si>
  <si>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</si>
  <si>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</si>
  <si>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</si>
  <si>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</si>
  <si>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</si>
  <si>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</si>
  <si>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</si>
  <si>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</si>
  <si>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</si>
  <si>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</si>
  <si>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</si>
  <si>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</si>
  <si>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</si>
  <si>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</si>
  <si>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</si>
  <si>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</si>
  <si>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</si>
  <si>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</si>
  <si>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</si>
  <si>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</si>
  <si>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</si>
  <si>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</si>
  <si>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</si>
  <si>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</si>
  <si>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</si>
  <si>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</si>
  <si>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</si>
  <si>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</si>
  <si>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</si>
  <si>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</si>
  <si>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</si>
  <si>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</si>
  <si>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</si>
  <si>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</si>
  <si>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</si>
  <si>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</si>
  <si>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</si>
  <si>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</si>
  <si>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</si>
  <si>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</si>
  <si>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</si>
  <si>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</si>
  <si>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</si>
  <si>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</si>
  <si>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</si>
  <si>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</si>
  <si>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</si>
  <si>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</si>
  <si>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</si>
  <si>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</si>
  <si>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</si>
  <si>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</si>
  <si>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</si>
  <si>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</si>
  <si>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</si>
  <si>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</si>
  <si>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</si>
  <si>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</si>
  <si>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</si>
  <si>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</si>
  <si>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</si>
  <si>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</si>
  <si>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</si>
  <si>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</si>
  <si>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</si>
  <si>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</si>
  <si>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</si>
  <si>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</si>
  <si>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</si>
  <si>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</si>
  <si>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</si>
  <si>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</si>
  <si>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</si>
  <si>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</si>
  <si>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</si>
  <si>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</si>
  <si>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</si>
  <si>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</si>
  <si>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</si>
  <si>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</si>
  <si>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</si>
  <si>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</si>
  <si>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</si>
  <si>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</si>
  <si>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</si>
  <si>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</si>
  <si>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</si>
  <si>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</si>
  <si>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</si>
  <si>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</si>
  <si>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</si>
  <si>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</si>
  <si>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</si>
  <si>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</si>
  <si>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</si>
  <si>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</si>
  <si>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</si>
  <si>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</si>
  <si>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</si>
  <si>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</si>
  <si>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</si>
  <si>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</si>
  <si>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</si>
  <si>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</si>
  <si>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</si>
  <si>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</si>
  <si>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</si>
  <si>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</si>
  <si>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</si>
  <si>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</si>
  <si>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</si>
  <si>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</si>
  <si>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</si>
  <si>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</si>
  <si>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</si>
  <si>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</si>
  <si>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</si>
  <si>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</si>
  <si>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</si>
  <si>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</si>
  <si>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</si>
  <si>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</si>
  <si>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</si>
  <si>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</si>
  <si>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</si>
  <si>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</si>
  <si>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</si>
  <si>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</si>
  <si>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</si>
  <si>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</si>
  <si>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</si>
  <si>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</si>
  <si>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</si>
  <si>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</si>
  <si>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</si>
  <si>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</si>
  <si>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</si>
  <si>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</si>
  <si>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</si>
  <si>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</si>
  <si>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</si>
  <si>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</si>
  <si>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</si>
  <si>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</si>
  <si>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</si>
  <si>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</si>
  <si>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</si>
  <si>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</si>
  <si>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</si>
  <si>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</si>
  <si>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</si>
  <si>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</si>
  <si>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</si>
  <si>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</si>
  <si>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</si>
  <si>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</si>
  <si>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</si>
  <si>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</si>
  <si>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</si>
  <si>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</si>
  <si>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</si>
  <si>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</si>
  <si>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</si>
  <si>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</si>
  <si>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</si>
  <si>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</si>
  <si>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</si>
  <si>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</si>
  <si>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</si>
  <si>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</si>
  <si>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</si>
  <si>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</si>
  <si>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</si>
  <si>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</si>
  <si>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</si>
  <si>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</si>
  <si>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</si>
  <si>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</si>
  <si>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</si>
  <si>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</si>
  <si>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</si>
  <si>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</si>
  <si>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</si>
  <si>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</si>
  <si>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</si>
  <si>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</si>
  <si>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</si>
  <si>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</si>
  <si>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</si>
  <si>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</si>
  <si>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</si>
  <si>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</si>
  <si>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</si>
  <si>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</si>
  <si>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</si>
  <si>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</si>
  <si>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65,359=65.359 [A] 
Celkové množství 65.359000=65.359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</si>
  <si>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</si>
  <si>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</si>
  <si>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</si>
  <si>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</si>
  <si>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</si>
  <si>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</si>
  <si>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</si>
  <si>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</si>
  <si>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</si>
  <si>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</si>
  <si>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</si>
  <si>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</si>
  <si>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</si>
  <si>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</si>
  <si>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</si>
  <si>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</si>
  <si>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</si>
  <si>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</si>
  <si>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</si>
  <si>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</si>
  <si>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</si>
  <si>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</si>
  <si>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</si>
  <si>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</si>
  <si>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</si>
  <si>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</si>
  <si>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</si>
  <si>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</si>
  <si>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</si>
  <si>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</si>
  <si>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</si>
  <si>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</si>
  <si>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</si>
  <si>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</si>
  <si>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</si>
  <si>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</si>
  <si>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</si>
  <si>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</si>
  <si>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</si>
  <si>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</si>
  <si>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</si>
  <si>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</si>
  <si>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</si>
  <si>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</si>
  <si>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</si>
  <si>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</si>
  <si>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</si>
  <si>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</si>
  <si>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</si>
  <si>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</si>
  <si>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</si>
  <si>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</si>
  <si>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</si>
  <si>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</si>
  <si>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</si>
  <si>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</si>
  <si>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</si>
  <si>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</si>
  <si>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</si>
  <si>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</si>
  <si>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</si>
  <si>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</si>
  <si>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</si>
  <si>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</si>
  <si>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</si>
  <si>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</si>
  <si>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</si>
  <si>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</si>
  <si>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</si>
  <si>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</si>
  <si>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</si>
  <si>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</si>
  <si>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LOKÁLNĚ ZNEČIŠTĚNÝ ŠTĚRK A ZEMINA Z KOLEJIŠTĚ (VÝHYBKY)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</si>
  <si>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</si>
  <si>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</si>
  <si>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</si>
  <si>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</si>
  <si>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</si>
  <si>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</si>
  <si>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</si>
  <si>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</si>
  <si>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</si>
  <si>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</si>
  <si>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</si>
  <si>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</si>
  <si>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</si>
  <si>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</si>
  <si>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</si>
  <si>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</si>
  <si>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</si>
  <si>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</si>
  <si>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</si>
  <si>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</si>
  <si>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Viz příloha SO_131001-131101_1000_VV   
Celkem 118,4 = 118,400  
Celkem 118,4=118.400 [B]</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</si>
  <si>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</si>
  <si>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</si>
  <si>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</si>
  <si>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</si>
  <si>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</si>
  <si>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</si>
  <si>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</si>
  <si>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</si>
  <si>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</si>
  <si>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</si>
  <si>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</si>
  <si>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</si>
  <si>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</si>
  <si>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</si>
  <si>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</si>
  <si>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</si>
  <si>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</si>
  <si>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</si>
  <si>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</si>
  <si>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</si>
  <si>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</si>
  <si>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</si>
  <si>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</si>
  <si>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</si>
  <si>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</si>
  <si>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</si>
  <si>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</si>
  <si>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</si>
  <si>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</si>
  <si>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</si>
  <si>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</si>
  <si>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</si>
  <si>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</si>
  <si>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</si>
  <si>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</si>
  <si>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</si>
  <si>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</si>
  <si>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</si>
  <si>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</si>
  <si>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</si>
  <si>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</si>
  <si>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</si>
  <si>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</si>
  <si>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</si>
  <si>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</si>
  <si>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</si>
  <si>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</si>
  <si>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</si>
  <si>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</si>
  <si>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</si>
  <si>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</si>
  <si>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</si>
  <si>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</si>
  <si>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</si>
  <si>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</si>
  <si>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</si>
  <si>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</si>
  <si>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</si>
  <si>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</si>
  <si>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</si>
  <si>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</si>
  <si>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</si>
  <si>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</si>
  <si>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</si>
  <si>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</si>
  <si>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</si>
  <si>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</si>
  <si>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</si>
  <si>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</si>
  <si>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</si>
  <si>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</si>
  <si>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</si>
  <si>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</si>
  <si>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</si>
  <si>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</si>
  <si>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</si>
  <si>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</si>
  <si>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</si>
  <si>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</si>
  <si>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</si>
  <si>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</si>
  <si>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</si>
  <si>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</si>
  <si>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</si>
  <si>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</si>
  <si>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</si>
  <si>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</si>
  <si>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</si>
  <si>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</si>
  <si>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</si>
  <si>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</si>
  <si>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</si>
  <si>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</si>
  <si>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</si>
  <si>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</si>
  <si>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</si>
  <si>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</si>
  <si>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</si>
  <si>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</si>
  <si>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</si>
  <si>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</si>
  <si>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</si>
  <si>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</si>
  <si>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</si>
  <si>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</si>
  <si>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</si>
  <si>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</si>
  <si>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</si>
  <si>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</si>
  <si>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</si>
  <si>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</si>
  <si>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</si>
  <si>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</si>
  <si>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</si>
  <si>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</si>
  <si>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</si>
  <si>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</si>
  <si>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</si>
  <si>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</si>
  <si>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</si>
  <si>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</si>
  <si>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</si>
  <si>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</si>
  <si>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</si>
  <si>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</si>
  <si>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</si>
  <si>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</si>
  <si>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</si>
  <si>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</si>
  <si>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</si>
  <si>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</si>
  <si>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</si>
  <si>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</si>
  <si>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</si>
  <si>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</si>
  <si>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</si>
  <si>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</si>
  <si>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</si>
  <si>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</si>
  <si>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</si>
  <si>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</si>
  <si>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</si>
  <si>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</si>
  <si>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</si>
  <si>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</si>
  <si>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</si>
  <si>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  
Evidenční položka. Neoceňovat !!! Položka se oceňuje pouze pod SO 90-90</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</si>
  <si>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</si>
  <si>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</si>
  <si>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</si>
  <si>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</si>
  <si>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</si>
  <si>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</si>
  <si>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</si>
  <si>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viz. výkaz výměr</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</si>
  <si>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</si>
  <si>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</si>
  <si>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</si>
  <si>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</si>
  <si>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</si>
  <si>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</si>
  <si>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</si>
  <si>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</si>
  <si>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</si>
  <si>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</si>
  <si>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</si>
  <si>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</si>
  <si>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</si>
  <si>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pouze vsakovací žebro bez trub!  , viz. výkaz výměr</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</si>
  <si>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</si>
  <si>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</si>
  <si>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</si>
  <si>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</si>
  <si>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</si>
  <si>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</si>
  <si>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</si>
  <si>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</si>
  <si>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</si>
  <si>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</si>
  <si>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</si>
  <si>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</si>
  <si>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</si>
  <si>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</si>
  <si>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</si>
  <si>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</si>
  <si>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</si>
  <si>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</si>
  <si>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</si>
  <si>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</si>
  <si>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</si>
  <si>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</si>
  <si>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</si>
  <si>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</si>
  <si>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1,2*0,15*(306+24,14)=59.425 [A] 
Celkové množství 59.425000=59.425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</si>
  <si>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</si>
  <si>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</si>
  <si>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</si>
  <si>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</si>
  <si>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</si>
  <si>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</si>
  <si>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</si>
  <si>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</si>
  <si>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</si>
  <si>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</si>
  <si>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</si>
  <si>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</si>
  <si>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</si>
  <si>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</si>
  <si>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</si>
  <si>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</si>
  <si>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</si>
  <si>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</si>
  <si>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</si>
  <si>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</si>
  <si>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</si>
  <si>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</si>
  <si>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322,72=322.720 [A] 
Celkové množství 322.720000=322.720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</si>
  <si>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</si>
  <si>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</si>
  <si>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</si>
  <si>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</si>
  <si>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</si>
  <si>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</si>
  <si>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</si>
  <si>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</si>
  <si>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</si>
  <si>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</si>
  <si>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</si>
  <si>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</si>
  <si>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</si>
  <si>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</si>
  <si>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</si>
  <si>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</si>
  <si>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</si>
  <si>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</si>
  <si>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</si>
  <si>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</si>
  <si>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</si>
  <si>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</si>
  <si>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</si>
  <si>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</si>
  <si>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</si>
  <si>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</si>
  <si>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</si>
  <si>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</si>
  <si>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</si>
  <si>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</si>
  <si>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</si>
  <si>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</si>
  <si>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</si>
  <si>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</si>
  <si>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</si>
  <si>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</si>
  <si>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</si>
  <si>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</si>
  <si>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</si>
  <si>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</si>
  <si>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</si>
  <si>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</si>
  <si>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</si>
  <si>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</si>
  <si>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</si>
  <si>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</si>
  <si>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</si>
  <si>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</si>
  <si>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</si>
  <si>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</si>
  <si>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</si>
  <si>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</si>
  <si>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</si>
  <si>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</si>
  <si>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</si>
  <si>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</si>
  <si>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</si>
  <si>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</si>
  <si>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</si>
  <si>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  
Evidenční položka. Neoceňovat !!! Položka se oceňuje pouze pod SO 90-90</t>
  </si>
  <si>
    <t>Objem výkopů pronásobený objemovou tíhou zeminy 2,1 t/m3  
Celkem 700=700.000 [B]</t>
  </si>
  <si>
    <t>POPLATKY ZA LIKVIDACI ODPADŮ NEKONTAMINOVANÝCH - 17 05 04 KAMENNÁ SUŤ</t>
  </si>
  <si>
    <t>viz. položka 966138  
Evidenční položka. Neoceňovat !!! Položka se oceňuje pouze pod SO 90-90</t>
  </si>
  <si>
    <t>Objem ubouraných kamenných částí pronásobený objemovou tíhou kamene 2,5 t/m3  
Celkem 145=145.000 [B]</t>
  </si>
  <si>
    <t>12373</t>
  </si>
  <si>
    <t>ODKOP PRO SPOD STAVBU SILNIC A ŽELEZNIC TŘ. I</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</si>
  <si>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</si>
  <si>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</si>
  <si>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</si>
  <si>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</si>
  <si>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</si>
  <si>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</si>
  <si>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</si>
  <si>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</si>
  <si>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</si>
  <si>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</si>
  <si>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</si>
  <si>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</si>
  <si>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</si>
  <si>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</si>
  <si>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</si>
  <si>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</si>
  <si>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</si>
  <si>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</si>
  <si>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</si>
  <si>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</si>
  <si>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</si>
  <si>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</si>
  <si>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</si>
  <si>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</si>
  <si>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</si>
  <si>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</si>
  <si>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</si>
  <si>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</si>
  <si>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</si>
  <si>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</si>
  <si>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</si>
  <si>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</si>
  <si>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</si>
  <si>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</si>
  <si>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</si>
  <si>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</si>
  <si>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</si>
  <si>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</si>
  <si>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</si>
  <si>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</si>
  <si>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</si>
  <si>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</si>
  <si>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</si>
  <si>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</si>
  <si>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</si>
  <si>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</si>
  <si>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</si>
  <si>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</si>
  <si>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</si>
  <si>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</si>
  <si>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</si>
  <si>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</si>
  <si>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</si>
  <si>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</si>
  <si>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</si>
  <si>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</si>
  <si>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</si>
  <si>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</si>
  <si>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</si>
  <si>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</si>
  <si>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7,313=7.313 [A] 
Celkové množství 7.313000=7.313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</si>
  <si>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</si>
  <si>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</si>
  <si>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</si>
  <si>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</si>
  <si>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</si>
  <si>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</si>
  <si>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</si>
  <si>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</si>
  <si>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</si>
  <si>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</si>
  <si>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</si>
  <si>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</si>
  <si>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</si>
  <si>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</si>
  <si>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</si>
  <si>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</si>
  <si>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</si>
  <si>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</si>
  <si>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</si>
  <si>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</si>
  <si>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</si>
  <si>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</si>
  <si>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</si>
  <si>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</si>
  <si>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</si>
  <si>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</si>
  <si>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</si>
  <si>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</si>
  <si>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</si>
  <si>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</si>
  <si>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</si>
  <si>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</si>
  <si>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</si>
  <si>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</si>
  <si>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</si>
  <si>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</si>
  <si>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</si>
  <si>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</si>
  <si>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</si>
  <si>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</si>
  <si>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</si>
  <si>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</si>
  <si>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</si>
  <si>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</si>
  <si>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</si>
  <si>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</si>
  <si>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</si>
  <si>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</si>
  <si>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</si>
  <si>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</si>
  <si>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</si>
  <si>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</si>
  <si>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</si>
  <si>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</si>
  <si>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</si>
  <si>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</si>
  <si>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</si>
  <si>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</si>
  <si>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</si>
  <si>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</si>
  <si>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</si>
  <si>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</si>
  <si>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</si>
  <si>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</si>
  <si>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</si>
  <si>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</si>
  <si>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</si>
  <si>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</si>
  <si>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</si>
  <si>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</si>
  <si>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</si>
  <si>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</si>
  <si>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</si>
  <si>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</si>
  <si>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</si>
  <si>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</si>
  <si>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</si>
  <si>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</si>
  <si>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</si>
  <si>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</si>
  <si>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</si>
  <si>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</si>
  <si>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</si>
  <si>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</si>
  <si>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</si>
  <si>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</si>
  <si>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</si>
  <si>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</si>
  <si>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</si>
  <si>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</si>
  <si>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</si>
  <si>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</si>
  <si>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</si>
  <si>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</si>
  <si>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</si>
  <si>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</si>
  <si>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</si>
  <si>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</si>
  <si>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</si>
  <si>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</si>
  <si>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</si>
  <si>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</si>
  <si>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</si>
  <si>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</si>
  <si>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</si>
  <si>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</si>
  <si>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</si>
  <si>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</si>
  <si>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</si>
  <si>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</si>
  <si>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</si>
  <si>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</si>
  <si>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</si>
  <si>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</si>
  <si>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</si>
  <si>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</si>
  <si>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</si>
  <si>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</si>
  <si>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</si>
  <si>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</si>
  <si>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</si>
  <si>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</si>
  <si>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  
Evidenční položka. Neoceňovat !!! Položka se oceňuje pouze pod SO 90-90</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</si>
  <si>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</si>
  <si>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</si>
  <si>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</si>
  <si>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</si>
  <si>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</si>
  <si>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</si>
  <si>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</si>
  <si>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</si>
  <si>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</si>
  <si>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</si>
  <si>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</si>
  <si>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</si>
  <si>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</si>
  <si>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</si>
  <si>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</si>
  <si>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</si>
  <si>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1,13=1.130 [A] 
304 - Výkres zábradlí s plnou- sklem 0,83=0.830 [B] 
302 Madla 0,27=0.270 [C] 
Celkové množství 2.230000=2.230 [D]</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</si>
  <si>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</si>
  <si>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</si>
  <si>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</si>
  <si>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</si>
  <si>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</si>
  <si>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</si>
  <si>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</si>
  <si>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</si>
  <si>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</si>
  <si>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</si>
  <si>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</si>
  <si>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</si>
  <si>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</si>
  <si>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</si>
  <si>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</si>
  <si>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</si>
  <si>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</si>
  <si>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</si>
  <si>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</si>
  <si>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</si>
  <si>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</si>
  <si>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</si>
  <si>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</si>
  <si>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</si>
  <si>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</si>
  <si>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</si>
  <si>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</si>
  <si>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</si>
  <si>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</si>
  <si>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</si>
  <si>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</si>
  <si>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</si>
  <si>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</si>
  <si>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</si>
  <si>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</si>
  <si>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</si>
  <si>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</si>
  <si>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</si>
  <si>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</si>
  <si>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</si>
  <si>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</si>
  <si>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</si>
  <si>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</si>
  <si>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</si>
  <si>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</si>
  <si>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</si>
  <si>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</si>
  <si>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</si>
  <si>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</si>
  <si>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</si>
  <si>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</si>
  <si>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</si>
  <si>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</si>
  <si>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</si>
  <si>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</si>
  <si>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</si>
  <si>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</si>
  <si>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</si>
  <si>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</si>
  <si>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</si>
  <si>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</si>
  <si>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</si>
  <si>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</si>
  <si>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</si>
  <si>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</si>
  <si>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</si>
  <si>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</si>
  <si>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</si>
  <si>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</si>
  <si>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787217</t>
  </si>
  <si>
    <t>ZASKLÍVÁNÍ OKEN A DVEŘÍ BEZPEČNOSTNÍM SKLEM</t>
  </si>
  <si>
    <t>10,7=10.700 [A] 
Celkové množství 10.700000=10.700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</si>
  <si>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</si>
  <si>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</si>
  <si>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</si>
  <si>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</si>
  <si>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</si>
  <si>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</si>
  <si>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</si>
  <si>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</si>
  <si>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</si>
  <si>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</si>
  <si>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</si>
  <si>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</si>
  <si>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</si>
  <si>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</si>
  <si>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</si>
  <si>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</si>
  <si>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</si>
  <si>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</si>
  <si>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</si>
  <si>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</si>
  <si>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</si>
  <si>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</si>
  <si>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</si>
  <si>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</si>
  <si>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</si>
  <si>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</si>
  <si>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</si>
  <si>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</si>
  <si>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</si>
  <si>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</si>
  <si>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</si>
  <si>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</si>
  <si>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</si>
  <si>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</si>
  <si>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</si>
  <si>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</si>
  <si>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</si>
  <si>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</si>
  <si>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</si>
  <si>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</si>
  <si>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</si>
  <si>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</si>
  <si>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</si>
  <si>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</si>
  <si>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</si>
  <si>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</si>
  <si>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</si>
  <si>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</si>
  <si>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</si>
  <si>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</si>
  <si>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</si>
  <si>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</si>
  <si>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</si>
  <si>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</si>
  <si>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</si>
  <si>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</si>
  <si>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</si>
  <si>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</si>
  <si>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</si>
  <si>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</si>
  <si>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</si>
  <si>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</si>
  <si>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</si>
  <si>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</si>
  <si>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</si>
  <si>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</si>
  <si>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</si>
  <si>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</si>
  <si>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</si>
  <si>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</si>
  <si>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</si>
  <si>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</si>
  <si>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</si>
  <si>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</si>
  <si>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</si>
  <si>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</si>
  <si>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</si>
  <si>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</si>
  <si>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</si>
  <si>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</si>
  <si>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</si>
  <si>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</si>
  <si>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</si>
  <si>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</si>
  <si>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předpoklad cca 70% vytěžené zeminy  
Evidenční položka. Neoceňovat !!! Položka se oceňuje pouze pod SO 90-90</t>
  </si>
  <si>
    <t>6535,5=6 535.500 [A] 
Celkové množství 6535.500000=6 535.500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</si>
  <si>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</si>
  <si>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</si>
  <si>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</si>
  <si>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  
Evidenční položka. Neoceňovat !!! Položka se oceňuje pouze pod SO 90-90</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</si>
  <si>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</si>
  <si>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</si>
  <si>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</si>
  <si>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</si>
  <si>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</si>
  <si>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</si>
  <si>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</si>
  <si>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</si>
  <si>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</si>
  <si>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</si>
  <si>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</si>
  <si>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</si>
  <si>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</si>
  <si>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</si>
  <si>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</si>
  <si>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</si>
  <si>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</si>
  <si>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</si>
  <si>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</si>
  <si>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</si>
  <si>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</si>
  <si>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</si>
  <si>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</si>
  <si>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</si>
  <si>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</si>
  <si>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</si>
  <si>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</si>
  <si>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</si>
  <si>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</si>
  <si>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</si>
  <si>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</si>
  <si>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</si>
  <si>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</si>
  <si>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</si>
  <si>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</si>
  <si>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</si>
  <si>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</si>
  <si>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</si>
  <si>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</si>
  <si>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</si>
  <si>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</si>
  <si>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</si>
  <si>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</si>
  <si>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</si>
  <si>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</si>
  <si>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</si>
  <si>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</si>
  <si>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</si>
  <si>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</si>
  <si>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</si>
  <si>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</si>
  <si>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</si>
  <si>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</si>
  <si>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2_302 773+42+23=838.000 [A] 
Celkové množství 838.000000=838.000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</si>
  <si>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</si>
  <si>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</si>
  <si>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</si>
  <si>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</si>
  <si>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</si>
  <si>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ocelové zábradlí na lávce, podélniky, kulatina, viz 2_302 0,077 +0,887=0.964 [A] 
Celkové množství 0.964000=0.964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</si>
  <si>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</si>
  <si>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</si>
  <si>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</si>
  <si>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</si>
  <si>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</si>
  <si>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</si>
  <si>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</si>
  <si>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</si>
  <si>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</si>
  <si>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</si>
  <si>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</si>
  <si>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</si>
  <si>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</si>
  <si>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</si>
  <si>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</si>
  <si>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</si>
  <si>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</si>
  <si>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</si>
  <si>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</si>
  <si>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</si>
  <si>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</si>
  <si>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</si>
  <si>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</si>
  <si>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</si>
  <si>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</si>
  <si>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</si>
  <si>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</si>
  <si>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</si>
  <si>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</si>
  <si>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</si>
  <si>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</si>
  <si>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</si>
  <si>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</si>
  <si>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</si>
  <si>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</si>
  <si>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</si>
  <si>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</si>
  <si>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</si>
  <si>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</si>
  <si>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</si>
  <si>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</si>
  <si>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</si>
  <si>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</si>
  <si>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</si>
  <si>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</si>
  <si>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</si>
  <si>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</si>
  <si>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</si>
  <si>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</si>
  <si>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</si>
  <si>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</si>
  <si>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</si>
  <si>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</si>
  <si>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</si>
  <si>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</si>
  <si>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</si>
  <si>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</si>
  <si>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</si>
  <si>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</si>
  <si>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</si>
  <si>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</si>
  <si>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</si>
  <si>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</si>
  <si>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</si>
  <si>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</si>
  <si>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</si>
  <si>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</si>
  <si>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</si>
  <si>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</si>
  <si>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</si>
  <si>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</si>
  <si>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</si>
  <si>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</si>
  <si>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</si>
  <si>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</si>
  <si>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</si>
  <si>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</si>
  <si>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</si>
  <si>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</si>
  <si>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</si>
  <si>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</si>
  <si>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</si>
  <si>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</si>
  <si>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</si>
  <si>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</si>
  <si>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</si>
  <si>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</si>
  <si>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</si>
  <si>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</si>
  <si>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</si>
  <si>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</si>
  <si>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</si>
  <si>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</si>
  <si>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</si>
  <si>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</si>
  <si>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</si>
  <si>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</si>
  <si>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</si>
  <si>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</si>
  <si>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</si>
  <si>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3166,56=3 166.560 [A] 
Celkové množství 3166.560000=3 166.560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</si>
  <si>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</si>
  <si>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</si>
  <si>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</si>
  <si>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</si>
  <si>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</si>
  <si>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</si>
  <si>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</si>
  <si>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</si>
  <si>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</si>
  <si>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</si>
  <si>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</si>
  <si>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</si>
  <si>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</si>
  <si>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</si>
  <si>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</si>
  <si>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</si>
  <si>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</si>
  <si>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</si>
  <si>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Opěra O1 1,6*1,3+1,6*9,3+1,6*1,3=19.040 [A] 
Pilíř P1 2*(2,5*2,5+2,5*9,3+2,5*3,5)=76.500 [B] 
Opěra O2 1,7*1,3+1,7*9,3+1,7*1,3=20.230 [C] 
Poprsní zdi 106,2*2=212.400 [D] 
Celkové množství 328.170000=328.170 [E]</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</si>
  <si>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</si>
  <si>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</si>
  <si>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</si>
  <si>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</si>
  <si>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</si>
  <si>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</si>
  <si>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</si>
  <si>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</si>
  <si>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</si>
  <si>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</si>
  <si>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</si>
  <si>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Lešení pro injektáž spár v klenbovém otvoru a pro sanaci římsy mostu.</t>
  </si>
  <si>
    <t>360=360.000 [A] 
Celkové množství 360.000000=360.000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</si>
  <si>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</si>
  <si>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</si>
  <si>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</si>
  <si>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</si>
  <si>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</si>
  <si>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</si>
  <si>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</si>
  <si>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R00001</t>
  </si>
  <si>
    <t>OSTATNÍ NÁKLADY</t>
  </si>
  <si>
    <t>- zahrnuje objednatelem povolené náklady</t>
  </si>
  <si>
    <t>74 Silnoproud</t>
  </si>
  <si>
    <t>1,65=1.650 [A] 
Celkové množství 1.650000=1.650 [B]</t>
  </si>
  <si>
    <t>13,5=13.500 [A] 
Celkové množství 13.500000=13.500 [B]</t>
  </si>
  <si>
    <t>0,75=0.750 [A] 
Celkové množství 0.750000=0.750 [B]</t>
  </si>
  <si>
    <t>77=77.000 [A] 
Celkové množství 77.000000=77.000 [B]</t>
  </si>
  <si>
    <t>1. Položka obsahuje:  
 – dodávku a montáž fólie  
 – přípravu podkladu pro osazení  
2. Položka neobsahuje:  
 X  
3. Způsob měření:  
Měří se metr délkový.</t>
  </si>
  <si>
    <t>741573</t>
  </si>
  <si>
    <t>SVÍTIDLO LED ANTIVANDAL (IP 44) TŘÍDA II, OD 26 DO 45 W</t>
  </si>
  <si>
    <t>40=40.000 [A] 
Celkové množství 40.000000=40.000 [B]</t>
  </si>
  <si>
    <t>1. Položka obsahuje:  
 – vodivé připojení vodiče na konstrukci  
 – dělení, tvarování, spojování  
 – ochranný i barevný nátěr spoje dle příslušných norem  
2. Položka neobsahuje:  
 X  
3. Způsob měření:  
Udává se počet kusů kompletní konstrukce nebo práce.</t>
  </si>
  <si>
    <t>85=85.000 [A] 
Celkové množství 85.000000=85.000 [B]</t>
  </si>
  <si>
    <t>742P13</t>
  </si>
  <si>
    <t>ZATAŽENÍ KABELU DO CHRÁNIČKY - KABEL DO 4 KG/M</t>
  </si>
  <si>
    <t>1. Položka obsahuje:  
 – montáž kabelu o váze do 4 kg/m do chráničky/ kolektoru  
2. Položka neobsahuje:  
 X  
3. Způsob měření:  
Měří se metr délkový.</t>
  </si>
  <si>
    <t>82=82.000 [A] 
Celkové množství 82.000000=82.000 [B]</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</si>
  <si>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</si>
  <si>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</si>
  <si>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</si>
  <si>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743123</t>
  </si>
  <si>
    <t>OSVĚTLOVACÍ STOŽÁR  PEVNÝ ŽÁROVĚ ZINKOVANÝ DÉLKY PŘES 12,5 DO 15 M</t>
  </si>
  <si>
    <t>743511</t>
  </si>
  <si>
    <t>SVÍTIDLO VENKOVNÍ VŠEOBECNÉ VÝBOJKOVÉ ULIČNÍ, MIN. IP 44, DO 150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</si>
  <si>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</si>
  <si>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</si>
  <si>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</si>
  <si>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</si>
  <si>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</si>
  <si>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</si>
  <si>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</si>
  <si>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</si>
  <si>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</si>
  <si>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</si>
  <si>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</si>
  <si>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</si>
  <si>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</si>
  <si>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</si>
  <si>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</si>
  <si>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</si>
  <si>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</si>
  <si>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</si>
  <si>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</si>
  <si>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</si>
  <si>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</si>
  <si>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</si>
  <si>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</si>
  <si>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</si>
  <si>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</si>
  <si>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</si>
  <si>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</si>
  <si>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</si>
  <si>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</si>
  <si>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</si>
  <si>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</si>
  <si>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  
Evidenční položka. Neoceňovat !!! Položka se oceňuje pouze pod SO 90-90</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</si>
  <si>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</si>
  <si>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</si>
  <si>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</si>
  <si>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</si>
  <si>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</si>
  <si>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</si>
  <si>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</si>
  <si>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</si>
  <si>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</si>
  <si>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</si>
  <si>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</si>
  <si>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</si>
  <si>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</si>
  <si>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</si>
  <si>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</si>
  <si>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</si>
  <si>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</si>
  <si>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</si>
  <si>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</si>
  <si>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</si>
  <si>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</si>
  <si>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</si>
  <si>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</si>
  <si>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</si>
  <si>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</si>
  <si>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</si>
  <si>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</si>
  <si>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</si>
  <si>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</si>
  <si>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</si>
  <si>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</si>
  <si>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</si>
  <si>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</si>
  <si>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</si>
  <si>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</si>
  <si>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</si>
  <si>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</si>
  <si>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</si>
  <si>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</si>
  <si>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</si>
  <si>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</si>
  <si>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</si>
  <si>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</si>
  <si>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</si>
  <si>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</si>
  <si>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</si>
  <si>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</si>
  <si>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</si>
  <si>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</si>
  <si>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</si>
  <si>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</si>
  <si>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</si>
  <si>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</si>
  <si>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</si>
  <si>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</si>
  <si>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</si>
  <si>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</si>
  <si>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</si>
  <si>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</si>
  <si>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</si>
  <si>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</si>
  <si>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</si>
  <si>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</si>
  <si>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</si>
  <si>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</si>
  <si>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</si>
  <si>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</si>
  <si>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</si>
  <si>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</si>
  <si>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</si>
  <si>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</si>
  <si>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</si>
  <si>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</si>
  <si>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</si>
  <si>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</si>
  <si>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</si>
  <si>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</si>
  <si>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</si>
  <si>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</si>
  <si>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</si>
  <si>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</si>
  <si>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</si>
  <si>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</si>
  <si>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</si>
  <si>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</si>
  <si>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</si>
  <si>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</si>
  <si>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</si>
  <si>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</si>
  <si>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</si>
  <si>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</si>
  <si>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</si>
  <si>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</si>
  <si>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</si>
  <si>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</si>
  <si>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</si>
  <si>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</si>
  <si>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</si>
  <si>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</si>
  <si>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</si>
  <si>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</si>
  <si>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</si>
  <si>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</si>
  <si>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</si>
  <si>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</si>
  <si>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</si>
  <si>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</si>
  <si>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</si>
  <si>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</si>
  <si>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</si>
  <si>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</si>
  <si>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</si>
  <si>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</si>
  <si>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</si>
  <si>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</si>
  <si>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</si>
  <si>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</si>
  <si>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</si>
  <si>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</si>
  <si>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</si>
  <si>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</si>
  <si>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</si>
  <si>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</si>
  <si>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</si>
  <si>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</si>
  <si>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</si>
  <si>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</si>
  <si>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</si>
  <si>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</si>
  <si>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</si>
  <si>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</si>
  <si>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</si>
  <si>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</si>
  <si>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</si>
  <si>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</si>
  <si>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</si>
  <si>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</si>
  <si>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</si>
  <si>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</si>
  <si>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</si>
  <si>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</si>
  <si>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</si>
  <si>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</si>
  <si>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</si>
  <si>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</si>
  <si>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</si>
  <si>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</si>
  <si>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</si>
  <si>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</si>
  <si>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</si>
  <si>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</si>
  <si>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</si>
  <si>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</si>
  <si>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</si>
  <si>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</si>
  <si>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</si>
  <si>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</si>
  <si>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</si>
  <si>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</si>
  <si>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</si>
  <si>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</si>
  <si>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</si>
  <si>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</si>
  <si>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</si>
  <si>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</si>
  <si>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</si>
  <si>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</si>
  <si>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</si>
  <si>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</si>
  <si>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</si>
  <si>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</si>
  <si>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</si>
  <si>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</si>
  <si>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</si>
  <si>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</si>
  <si>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</si>
  <si>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</si>
  <si>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</si>
  <si>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</si>
  <si>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</si>
  <si>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</si>
  <si>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</si>
  <si>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</si>
  <si>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</si>
  <si>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</si>
  <si>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</si>
  <si>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</si>
  <si>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</si>
  <si>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</si>
  <si>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</si>
  <si>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</si>
  <si>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</si>
  <si>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</si>
  <si>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</si>
  <si>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</si>
  <si>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</si>
  <si>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</si>
  <si>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</si>
  <si>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</si>
  <si>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</si>
  <si>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</si>
  <si>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</si>
  <si>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</si>
  <si>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</si>
  <si>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</si>
  <si>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</si>
  <si>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</si>
  <si>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</si>
  <si>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</si>
  <si>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</si>
  <si>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</si>
  <si>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</si>
  <si>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</si>
  <si>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</si>
  <si>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</si>
  <si>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</si>
  <si>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</si>
  <si>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</si>
  <si>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</si>
  <si>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</si>
  <si>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</si>
  <si>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</si>
  <si>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</si>
  <si>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</si>
  <si>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</si>
  <si>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</si>
  <si>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</si>
  <si>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</si>
  <si>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</si>
  <si>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</si>
  <si>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</si>
  <si>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</si>
  <si>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</si>
  <si>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</si>
  <si>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</si>
  <si>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</si>
  <si>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</si>
  <si>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</si>
  <si>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</si>
  <si>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</si>
  <si>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</si>
  <si>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</si>
  <si>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</si>
  <si>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</si>
  <si>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</si>
  <si>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</si>
  <si>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</si>
  <si>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</si>
  <si>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</si>
  <si>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</si>
  <si>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</si>
  <si>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</si>
  <si>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</si>
  <si>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</si>
  <si>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</si>
  <si>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</si>
  <si>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</si>
  <si>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</si>
  <si>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</si>
  <si>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</si>
  <si>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</si>
  <si>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</si>
  <si>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</si>
  <si>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</si>
  <si>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</si>
  <si>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</si>
  <si>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</si>
  <si>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</si>
  <si>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</si>
  <si>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</si>
  <si>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</si>
  <si>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</si>
  <si>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</si>
  <si>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</si>
  <si>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</si>
  <si>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</si>
  <si>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</si>
  <si>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</si>
  <si>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</si>
  <si>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</si>
  <si>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</si>
  <si>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</si>
  <si>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</si>
  <si>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</si>
  <si>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</si>
  <si>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</si>
  <si>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</si>
  <si>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</si>
  <si>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</si>
  <si>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</si>
  <si>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</si>
  <si>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</si>
  <si>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</si>
  <si>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</si>
  <si>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</si>
  <si>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</si>
  <si>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</si>
  <si>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</si>
  <si>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</si>
  <si>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</si>
  <si>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</si>
  <si>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</si>
  <si>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</si>
  <si>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</si>
  <si>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</si>
  <si>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44.000000=44.000 [A]</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</si>
  <si>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</si>
  <si>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</si>
  <si>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</si>
  <si>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</si>
  <si>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</si>
  <si>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</si>
  <si>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</si>
  <si>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</si>
  <si>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</si>
  <si>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</si>
  <si>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</si>
  <si>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</si>
  <si>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</si>
  <si>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</si>
  <si>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</si>
  <si>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</si>
  <si>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</si>
  <si>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</si>
  <si>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</si>
  <si>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</si>
  <si>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</si>
  <si>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</si>
  <si>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</si>
  <si>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</si>
  <si>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</si>
  <si>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</si>
  <si>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</si>
  <si>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</si>
  <si>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</si>
  <si>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</si>
  <si>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</si>
  <si>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</si>
  <si>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</si>
  <si>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</si>
  <si>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</si>
  <si>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</si>
  <si>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</si>
  <si>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</si>
  <si>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</si>
  <si>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</si>
  <si>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</si>
  <si>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</si>
  <si>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</si>
  <si>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</si>
  <si>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</si>
  <si>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</si>
  <si>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</si>
  <si>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</si>
  <si>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</si>
  <si>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02720</t>
  </si>
  <si>
    <t>POMOC PRÁCE ZŘÍZ NEBO ZAJIŠŤ REGULACI A OCHRANU DOPRAVY</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</si>
  <si>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</si>
  <si>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</si>
  <si>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</si>
  <si>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</si>
  <si>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</si>
  <si>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</si>
  <si>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</si>
  <si>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</si>
  <si>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</si>
  <si>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</si>
  <si>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</si>
  <si>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</si>
  <si>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</si>
  <si>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</si>
  <si>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</si>
  <si>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</si>
  <si>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</si>
  <si>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</si>
  <si>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</si>
  <si>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</si>
  <si>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</si>
  <si>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</si>
  <si>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</si>
  <si>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</si>
  <si>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</si>
  <si>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</si>
  <si>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</si>
  <si>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</si>
  <si>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</si>
  <si>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</si>
  <si>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</si>
  <si>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</si>
  <si>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</si>
  <si>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</si>
  <si>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</si>
  <si>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</si>
  <si>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</si>
  <si>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</si>
  <si>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</si>
  <si>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</si>
  <si>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</si>
  <si>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</si>
  <si>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</si>
  <si>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</si>
  <si>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</si>
  <si>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</si>
  <si>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</si>
  <si>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</si>
  <si>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</si>
  <si>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</si>
  <si>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</si>
  <si>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</si>
  <si>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</si>
  <si>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</si>
  <si>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</si>
  <si>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</si>
  <si>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</si>
  <si>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</si>
  <si>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</si>
  <si>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</si>
  <si>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</si>
  <si>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</si>
  <si>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</si>
  <si>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</si>
  <si>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</si>
  <si>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</si>
  <si>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</si>
  <si>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</si>
  <si>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</si>
  <si>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</si>
  <si>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</si>
  <si>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</si>
  <si>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</si>
  <si>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</si>
  <si>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</si>
  <si>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</si>
  <si>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</si>
  <si>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</si>
  <si>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</si>
  <si>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</si>
  <si>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</si>
  <si>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</si>
  <si>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</si>
  <si>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</si>
  <si>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</si>
  <si>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</si>
  <si>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</si>
  <si>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</si>
  <si>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</si>
  <si>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</si>
  <si>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</si>
  <si>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</si>
  <si>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</si>
  <si>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</si>
  <si>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</si>
  <si>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</si>
  <si>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</si>
  <si>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</si>
  <si>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</si>
  <si>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</si>
  <si>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</si>
  <si>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</si>
  <si>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</si>
  <si>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</si>
  <si>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</si>
  <si>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</si>
  <si>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</si>
  <si>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</si>
  <si>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</si>
  <si>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</si>
  <si>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</si>
  <si>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</si>
  <si>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</si>
  <si>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</si>
  <si>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</si>
  <si>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</si>
  <si>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</si>
  <si>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</si>
  <si>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</si>
  <si>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</si>
  <si>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</si>
  <si>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</si>
  <si>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</si>
  <si>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</si>
  <si>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</si>
  <si>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</si>
  <si>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</si>
  <si>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</si>
  <si>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</si>
  <si>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</si>
  <si>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</si>
  <si>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</si>
  <si>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</si>
  <si>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</si>
  <si>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</si>
  <si>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</si>
  <si>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</si>
  <si>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</si>
  <si>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</si>
  <si>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</si>
  <si>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</si>
  <si>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</si>
  <si>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</si>
  <si>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</si>
  <si>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</si>
  <si>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</si>
  <si>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</si>
  <si>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</si>
  <si>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</si>
  <si>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</si>
  <si>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</si>
  <si>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</si>
  <si>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</si>
  <si>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</si>
  <si>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</si>
  <si>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</si>
  <si>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</si>
  <si>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</si>
  <si>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</si>
  <si>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</si>
  <si>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</si>
  <si>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</si>
  <si>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</si>
  <si>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</si>
  <si>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</si>
  <si>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</si>
  <si>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</si>
  <si>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</si>
  <si>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</si>
  <si>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</si>
  <si>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</si>
  <si>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</si>
  <si>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</si>
  <si>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</si>
  <si>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</si>
  <si>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</si>
  <si>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</si>
  <si>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</si>
  <si>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</si>
  <si>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</si>
  <si>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</si>
  <si>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</si>
  <si>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</si>
  <si>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</si>
  <si>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</si>
  <si>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</si>
  <si>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</si>
  <si>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</si>
  <si>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</si>
  <si>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</si>
  <si>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</si>
  <si>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</si>
  <si>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</si>
  <si>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</si>
  <si>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</si>
  <si>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</si>
  <si>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</si>
  <si>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</si>
  <si>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</si>
  <si>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</si>
  <si>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</si>
  <si>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</si>
  <si>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</si>
  <si>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</si>
  <si>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</si>
  <si>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</si>
  <si>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</si>
  <si>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</si>
  <si>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</si>
  <si>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</si>
  <si>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</si>
  <si>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</si>
  <si>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</si>
  <si>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</si>
  <si>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</si>
  <si>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</si>
  <si>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</si>
  <si>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</si>
  <si>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</si>
  <si>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</si>
  <si>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</si>
  <si>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</si>
  <si>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</si>
  <si>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</si>
  <si>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</si>
  <si>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</si>
  <si>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</si>
  <si>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</si>
  <si>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</si>
  <si>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</si>
  <si>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</si>
  <si>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</si>
  <si>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</si>
  <si>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</si>
  <si>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</si>
  <si>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</si>
  <si>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</si>
  <si>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</si>
  <si>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</si>
  <si>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</si>
  <si>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</si>
  <si>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</si>
  <si>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</si>
  <si>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</si>
  <si>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</si>
  <si>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</si>
  <si>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</si>
  <si>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</si>
  <si>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</si>
  <si>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</si>
  <si>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</si>
  <si>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</si>
  <si>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</si>
  <si>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</si>
  <si>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</si>
  <si>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</si>
  <si>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</si>
  <si>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</si>
  <si>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</si>
  <si>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</si>
  <si>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</si>
  <si>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</si>
  <si>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</si>
  <si>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</si>
  <si>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</si>
  <si>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</si>
  <si>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</si>
  <si>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</si>
  <si>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</si>
  <si>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</si>
  <si>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</si>
  <si>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</si>
  <si>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</si>
  <si>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</si>
  <si>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</si>
  <si>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</si>
  <si>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</si>
  <si>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</si>
  <si>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</si>
  <si>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</si>
  <si>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</si>
  <si>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</si>
  <si>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</si>
  <si>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</si>
  <si>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</si>
  <si>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</si>
  <si>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</si>
  <si>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</si>
  <si>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</si>
  <si>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</si>
  <si>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</si>
  <si>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</si>
  <si>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</si>
  <si>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</si>
  <si>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</si>
  <si>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</si>
  <si>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</si>
  <si>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</si>
  <si>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</si>
  <si>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</si>
  <si>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</si>
  <si>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</si>
  <si>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</si>
  <si>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</si>
  <si>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</si>
  <si>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</si>
  <si>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</si>
  <si>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</si>
  <si>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</si>
  <si>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</si>
  <si>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</si>
  <si>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</si>
  <si>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</si>
  <si>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</si>
  <si>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</si>
  <si>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</si>
  <si>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</si>
  <si>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</si>
  <si>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</si>
  <si>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</si>
  <si>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</si>
  <si>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</si>
  <si>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</si>
  <si>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</si>
  <si>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</si>
  <si>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</si>
  <si>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</si>
  <si>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</si>
  <si>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</si>
  <si>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</si>
  <si>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</si>
  <si>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</si>
  <si>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</si>
  <si>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</si>
  <si>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</si>
  <si>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</si>
  <si>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</si>
  <si>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</si>
  <si>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</si>
  <si>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</si>
  <si>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</si>
  <si>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</si>
  <si>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</si>
  <si>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</si>
  <si>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</si>
  <si>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</si>
  <si>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</si>
  <si>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</si>
  <si>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</si>
  <si>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</si>
  <si>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</si>
  <si>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</si>
  <si>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</si>
  <si>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</si>
  <si>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</si>
  <si>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</si>
  <si>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</si>
  <si>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</si>
  <si>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</si>
  <si>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</si>
  <si>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</si>
  <si>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</si>
  <si>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</si>
  <si>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</si>
  <si>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</si>
  <si>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</si>
  <si>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</si>
  <si>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</si>
  <si>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</si>
  <si>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</si>
  <si>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</si>
  <si>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</si>
  <si>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</si>
  <si>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</si>
  <si>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</si>
  <si>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</si>
  <si>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</si>
  <si>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</si>
  <si>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</si>
  <si>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</si>
  <si>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</si>
  <si>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</si>
  <si>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</si>
  <si>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</si>
  <si>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</si>
  <si>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</si>
  <si>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</si>
  <si>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</si>
  <si>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</si>
  <si>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</si>
  <si>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</si>
  <si>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</si>
  <si>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</si>
  <si>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</si>
  <si>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</si>
  <si>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</si>
  <si>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</si>
  <si>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</si>
  <si>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</si>
  <si>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</si>
  <si>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</si>
  <si>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</si>
  <si>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</si>
  <si>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</si>
  <si>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</si>
  <si>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</si>
  <si>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</si>
  <si>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</si>
  <si>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</si>
  <si>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</si>
  <si>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</si>
  <si>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</si>
  <si>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</si>
  <si>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</si>
  <si>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</si>
  <si>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</si>
  <si>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</si>
  <si>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</si>
  <si>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</si>
  <si>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  
Evidenční položka. Neoceňovat !!! Položka se oceňuje pouze pod SO 90-90</t>
  </si>
  <si>
    <t>Objem výkopů pronásobený objemovou tíhou zeminy 2,1 t/m3  
Celkem 37,8=37.800 [B]</t>
  </si>
  <si>
    <t>viz položka 96616:   
most v ev. km 160,779: 1,84*2,4= 4,42 t  
most v ev. km 162,051: 1,64*2,4=3,936 t  
spolu: 4,42+3,936=8,356 t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</si>
  <si>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</si>
  <si>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</si>
  <si>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</si>
  <si>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</si>
  <si>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</si>
  <si>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</si>
  <si>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</si>
  <si>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</si>
  <si>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</si>
  <si>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</si>
  <si>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</si>
  <si>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</si>
  <si>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</si>
  <si>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</si>
  <si>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</si>
  <si>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</si>
  <si>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</si>
  <si>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</si>
  <si>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</si>
  <si>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</si>
  <si>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</si>
  <si>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</si>
  <si>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</si>
  <si>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</si>
  <si>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</si>
  <si>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</si>
  <si>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</si>
  <si>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</si>
  <si>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</si>
  <si>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</si>
  <si>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</si>
  <si>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</si>
  <si>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</si>
  <si>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</si>
  <si>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</si>
  <si>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</si>
  <si>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</si>
  <si>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</si>
  <si>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</si>
  <si>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</si>
  <si>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</si>
  <si>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</si>
  <si>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</si>
  <si>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</si>
  <si>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 
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</si>
  <si>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</si>
  <si>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</si>
  <si>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</si>
  <si>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</si>
  <si>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</si>
  <si>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</si>
  <si>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</si>
  <si>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</si>
  <si>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</si>
  <si>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</si>
  <si>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</si>
  <si>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</si>
  <si>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</si>
  <si>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</si>
  <si>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</si>
  <si>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</si>
  <si>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</si>
  <si>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</si>
  <si>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</si>
  <si>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</si>
  <si>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</si>
  <si>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</si>
  <si>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</si>
  <si>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</si>
  <si>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</si>
  <si>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</si>
  <si>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</si>
  <si>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</si>
  <si>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</si>
  <si>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</si>
  <si>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</si>
  <si>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</si>
  <si>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</si>
  <si>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</si>
  <si>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</si>
  <si>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</si>
  <si>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</si>
  <si>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</si>
  <si>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</si>
  <si>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</si>
  <si>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</si>
  <si>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</si>
  <si>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</si>
  <si>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</si>
  <si>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</si>
  <si>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</si>
  <si>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</si>
  <si>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</si>
  <si>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</si>
  <si>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</si>
  <si>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</si>
  <si>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</si>
  <si>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</si>
  <si>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</si>
  <si>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</si>
  <si>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</si>
  <si>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</si>
  <si>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</si>
  <si>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</si>
  <si>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</si>
  <si>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</si>
  <si>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</si>
  <si>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</si>
  <si>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</si>
  <si>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</si>
  <si>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</si>
  <si>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</si>
  <si>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</si>
  <si>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</si>
  <si>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</si>
  <si>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</si>
  <si>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</si>
  <si>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</si>
  <si>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</si>
  <si>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</si>
  <si>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</si>
  <si>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</si>
  <si>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</si>
  <si>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</si>
  <si>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</si>
  <si>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</si>
  <si>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</si>
  <si>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</si>
  <si>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</si>
  <si>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</si>
  <si>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</si>
  <si>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</si>
  <si>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</si>
  <si>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</si>
  <si>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</si>
  <si>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</si>
  <si>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</si>
  <si>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</si>
  <si>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</si>
  <si>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</si>
  <si>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</si>
  <si>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</si>
  <si>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</si>
  <si>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</si>
  <si>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</si>
  <si>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</si>
  <si>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</si>
  <si>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</si>
  <si>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</si>
  <si>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</si>
  <si>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</si>
  <si>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</si>
  <si>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</si>
  <si>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</si>
  <si>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</si>
  <si>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</si>
  <si>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</si>
  <si>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</si>
  <si>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</si>
  <si>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</si>
  <si>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</si>
  <si>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</si>
  <si>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</si>
  <si>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</si>
  <si>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</si>
  <si>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</si>
  <si>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</si>
  <si>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</si>
  <si>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</si>
  <si>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</si>
  <si>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</si>
  <si>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</si>
  <si>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</si>
  <si>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</si>
  <si>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</si>
  <si>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</si>
  <si>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</si>
  <si>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</si>
  <si>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</si>
  <si>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</si>
  <si>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</si>
  <si>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</si>
  <si>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</si>
  <si>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</si>
  <si>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</si>
  <si>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</si>
  <si>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</si>
  <si>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</si>
  <si>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</si>
  <si>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</si>
  <si>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</si>
  <si>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</si>
  <si>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</si>
  <si>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</si>
  <si>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</si>
  <si>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</si>
  <si>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</si>
  <si>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</si>
  <si>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</si>
  <si>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</si>
  <si>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</si>
  <si>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</si>
  <si>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 
viz Tabulka dveří</t>
  </si>
  <si>
    <t>711</t>
  </si>
  <si>
    <t>Izolace proti vodě, vlhkosti a plynům</t>
  </si>
  <si>
    <t>11163150</t>
  </si>
  <si>
    <t>lak penetrační asfaltový</t>
  </si>
  <si>
    <t>4,069 * 0,00033 ` Přepočtené koeficientem množství 0.001000 0.001000=0.001 [A]</t>
  </si>
  <si>
    <t>Spotřeba 0,3-0,4kg/m2 
Spotřeba 0,3-0,4kg/m2</t>
  </si>
  <si>
    <t>24551050</t>
  </si>
  <si>
    <t>stěrka hydroizolační cementová kapilárně aktivní s dodatečnou krystalizací do spodní stavby</t>
  </si>
  <si>
    <t>3,077 * 1,5 ` Přepočtené koeficientem množství 4.616000 4.616000=4.616 [A]</t>
  </si>
  <si>
    <t>Spotřeba: na dvě vrstvy 1,5 kg/m2 
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</si>
  <si>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</si>
  <si>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</si>
  <si>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</si>
  <si>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</si>
  <si>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</si>
  <si>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</si>
  <si>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</si>
  <si>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</si>
  <si>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</si>
  <si>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</si>
  <si>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</si>
  <si>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</si>
  <si>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</si>
  <si>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</si>
  <si>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</si>
  <si>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</si>
  <si>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</si>
  <si>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</si>
  <si>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</si>
  <si>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</si>
  <si>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</si>
  <si>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</si>
  <si>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</si>
  <si>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</si>
  <si>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</si>
  <si>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</si>
  <si>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</si>
  <si>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</si>
  <si>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</si>
  <si>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</si>
  <si>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</si>
  <si>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</si>
  <si>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</si>
  <si>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</si>
  <si>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</si>
  <si>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</si>
  <si>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</si>
  <si>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</si>
  <si>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</si>
  <si>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</si>
  <si>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</si>
  <si>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</si>
  <si>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</si>
  <si>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</si>
  <si>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</si>
  <si>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</si>
  <si>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</si>
  <si>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</si>
  <si>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</si>
  <si>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</si>
  <si>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</si>
  <si>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</si>
  <si>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</si>
  <si>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</si>
  <si>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</si>
  <si>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</si>
  <si>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</si>
  <si>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</si>
  <si>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</si>
  <si>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</si>
  <si>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</si>
  <si>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</si>
  <si>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</si>
  <si>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</si>
  <si>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</si>
  <si>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</si>
  <si>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</si>
  <si>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</si>
  <si>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</si>
  <si>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</si>
  <si>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</si>
  <si>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</si>
  <si>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</si>
  <si>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</si>
  <si>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</si>
  <si>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</si>
  <si>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</si>
  <si>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</si>
  <si>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</si>
  <si>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</si>
  <si>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</si>
  <si>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</si>
  <si>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</si>
  <si>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</si>
  <si>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</si>
  <si>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</si>
  <si>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</si>
  <si>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</si>
  <si>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</si>
  <si>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</si>
  <si>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</si>
  <si>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</si>
  <si>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</si>
  <si>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</si>
  <si>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</si>
  <si>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</si>
  <si>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</si>
  <si>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</si>
  <si>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</si>
  <si>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</si>
  <si>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</si>
  <si>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</si>
  <si>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</si>
  <si>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</si>
  <si>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</si>
  <si>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</si>
  <si>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</si>
  <si>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</si>
  <si>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</si>
  <si>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</si>
  <si>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</si>
  <si>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</si>
  <si>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</si>
  <si>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</si>
  <si>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</si>
  <si>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</si>
  <si>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</si>
  <si>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</si>
  <si>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</si>
  <si>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</si>
  <si>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</si>
  <si>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</si>
  <si>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</si>
  <si>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</si>
  <si>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</si>
  <si>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</si>
  <si>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</si>
  <si>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</si>
  <si>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</si>
  <si>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</si>
  <si>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</si>
  <si>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</si>
  <si>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</si>
  <si>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</si>
  <si>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</si>
  <si>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</si>
  <si>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</si>
  <si>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</si>
  <si>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</si>
  <si>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</si>
  <si>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</si>
  <si>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</si>
  <si>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</si>
  <si>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</si>
  <si>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</si>
  <si>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</si>
  <si>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</si>
  <si>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</si>
  <si>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</si>
  <si>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</si>
  <si>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</si>
  <si>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</si>
  <si>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</si>
  <si>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</si>
  <si>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</si>
  <si>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</si>
  <si>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</si>
  <si>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</si>
  <si>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</si>
  <si>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</si>
  <si>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</si>
  <si>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</si>
  <si>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</si>
  <si>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</si>
  <si>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</si>
  <si>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</si>
  <si>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</si>
  <si>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</si>
  <si>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</si>
  <si>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</si>
  <si>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</si>
  <si>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</si>
  <si>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</si>
  <si>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</si>
  <si>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</si>
  <si>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</si>
  <si>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</si>
  <si>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</si>
  <si>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</si>
  <si>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</si>
  <si>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</si>
  <si>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</si>
  <si>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</si>
  <si>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</si>
  <si>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</si>
  <si>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</si>
  <si>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</si>
  <si>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 
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</si>
  <si>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</si>
  <si>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</si>
  <si>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</si>
  <si>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</si>
  <si>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</si>
  <si>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</si>
  <si>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</si>
  <si>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</si>
  <si>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</si>
  <si>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</si>
  <si>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</si>
  <si>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</si>
  <si>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</si>
  <si>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 
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</si>
  <si>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</si>
  <si>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</si>
  <si>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</si>
  <si>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</si>
  <si>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</si>
  <si>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</si>
  <si>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</si>
  <si>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</si>
  <si>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</si>
  <si>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</si>
  <si>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</si>
  <si>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</si>
  <si>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</si>
  <si>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</si>
  <si>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</si>
  <si>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</si>
  <si>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</si>
  <si>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</si>
  <si>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</si>
  <si>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</si>
  <si>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</si>
  <si>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</si>
  <si>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</si>
  <si>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</si>
  <si>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</si>
  <si>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</si>
  <si>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</si>
  <si>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</si>
  <si>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</si>
  <si>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</si>
  <si>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</si>
  <si>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</si>
  <si>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</si>
  <si>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</si>
  <si>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</si>
  <si>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</si>
  <si>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</si>
  <si>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</si>
  <si>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</si>
  <si>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</si>
  <si>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</si>
  <si>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</si>
  <si>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</si>
  <si>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</si>
  <si>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</si>
  <si>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 
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</si>
  <si>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</si>
  <si>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</si>
  <si>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</si>
  <si>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</si>
  <si>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</si>
  <si>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</si>
  <si>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</si>
  <si>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149</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</si>
  <si>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</si>
  <si>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</si>
  <si>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</si>
  <si>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</si>
  <si>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</si>
  <si>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</si>
  <si>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</si>
  <si>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</si>
  <si>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 
viz Tabulka dveří  
včetně magnetického kontaktu</t>
  </si>
  <si>
    <t>R55341183-1</t>
  </si>
  <si>
    <t>dveře dvoukřídlé ocelové interierové, 1550x2100mm, bezpečnostní odolnost RC3, vč. povrchové úpravy RAL 9010</t>
  </si>
  <si>
    <t>vč. magnetického kontaktu  
viz Tabulka dveří 
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</si>
  <si>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</si>
  <si>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</si>
  <si>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</si>
  <si>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</si>
  <si>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</si>
  <si>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R55341324</t>
  </si>
  <si>
    <t>dveře dvoukřídlé ocelové interierové plné 1100x1970mm, vč. povrchové úpravy RAL 9010</t>
  </si>
  <si>
    <t>R55341327</t>
  </si>
  <si>
    <t>dveře dvoukřídlé ocelové interierové plné 1550x1970mm, vč. povrchové úpravy RAL 9010</t>
  </si>
  <si>
    <t>R55341336</t>
  </si>
  <si>
    <t>dveře jednokřídlé ocelové plné s nadsvětlíkem max rozměru otvoru 3,3m2, zárubeň š.300 mm, vč. povrchové úpravy RAL 9010</t>
  </si>
  <si>
    <t>Tabulka dveří 2.160000=2.160 [A]</t>
  </si>
  <si>
    <t>RS1001</t>
  </si>
  <si>
    <t>skrytý samozavírač s kluznou vodicí lidštou pro jednokřídlé dveře</t>
  </si>
  <si>
    <t>771</t>
  </si>
  <si>
    <t>Podlahy z dlaždic</t>
  </si>
  <si>
    <t>59761116</t>
  </si>
  <si>
    <t>dlažba keramická slinutá mrazuvzdorná do interiéru i exteriéru R9 povrch hladký/matný tl do 10mm přes 2 do 4ks/m2</t>
  </si>
  <si>
    <t>55,922 * 1,1 ` Přepočtené koeficientem množství 61.514000 61.514000=61.514 [A]</t>
  </si>
  <si>
    <t>59761191</t>
  </si>
  <si>
    <t>sokl keramický mrazuvzdorný s požlábkem povrch reliéfní/matný tl do 10mm výšky přes 200 do 250mm</t>
  </si>
  <si>
    <t>Půdorys 1.NP Navrhovaný stav Součet 36,78     36,78 * 1,05 ` Přepočtené koeficientem množství 38.619000=38.619 [A]</t>
  </si>
  <si>
    <t>771111011</t>
  </si>
  <si>
    <t>Příprava podkladu před provedením dlažby vysátí podlah</t>
  </si>
  <si>
    <t>55.922000=55.922 [A]</t>
  </si>
  <si>
    <t>771121011</t>
  </si>
  <si>
    <t>Příprava podkladu před provedením dlažby nátěr penetrační na podlahu</t>
  </si>
  <si>
    <t>771151022</t>
  </si>
  <si>
    <t>Příprava podkladu před provedením dlažby samonivelační stěrka min.pevnosti 30 MPa, tloušťky přes 3 do 5 mm</t>
  </si>
  <si>
    <t>771474115</t>
  </si>
  <si>
    <t>Montáž soklů z dlaždic keramických lepených cementovým flexibilním lepidlem rovných, výšky přes 150 do 200 mm</t>
  </si>
  <si>
    <t>Součet 36,78 36.780000=36.780 [A]</t>
  </si>
  <si>
    <t>771574473</t>
  </si>
  <si>
    <t>Montáž podlah z dlaždic keramických lepených cementovým flexibilním lepidlem pro vysoké mechanické zatížení, tloušťky přes 10 mm přes 2 do 4 ks/m2</t>
  </si>
  <si>
    <t>Půdorys 1.NP Navrhovaný stav  skladba P01 Součet 55,922 55.922000=55.922 [A]</t>
  </si>
  <si>
    <t>771591112</t>
  </si>
  <si>
    <t>Izolace podlahy pod dlažbu nátěrem nebo stěrkou ve dvou vrstvách</t>
  </si>
  <si>
    <t>9.309000=9.309 [A]</t>
  </si>
  <si>
    <t>998771101</t>
  </si>
  <si>
    <t>Přesun hmot pro podlahy z dlaždic stanovený z hmotnosti přesunovaného materiálu vodorovná dopravní vzdálenost do 50 m v objektech výšky do 6 m</t>
  </si>
  <si>
    <t>2.562000=2.562 [A]</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</si>
  <si>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</si>
  <si>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</si>
  <si>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</si>
  <si>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</si>
  <si>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</si>
  <si>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</si>
  <si>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</si>
  <si>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</si>
  <si>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</si>
  <si>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</si>
  <si>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776141121</t>
  </si>
  <si>
    <t>Příprava podkladu vyrovnání samonivelační stěrkou podlah min.pevnosti 30 MPa, tloušťky do 3 mm</t>
  </si>
  <si>
    <t>35.780000=35.780 [A]</t>
  </si>
  <si>
    <t>776421311</t>
  </si>
  <si>
    <t>Montáž lišt přechodových samolepících</t>
  </si>
  <si>
    <t>5.210000=5.210 [A]</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</si>
  <si>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</si>
  <si>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</si>
  <si>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</si>
  <si>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</si>
  <si>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</si>
  <si>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</si>
  <si>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</si>
  <si>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</si>
  <si>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</si>
  <si>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</si>
  <si>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</si>
  <si>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</si>
  <si>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</si>
  <si>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</si>
  <si>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</si>
  <si>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</si>
  <si>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</si>
  <si>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</si>
  <si>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</si>
  <si>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</si>
  <si>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</si>
  <si>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</si>
  <si>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</si>
  <si>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</si>
  <si>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</si>
  <si>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</si>
  <si>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</si>
  <si>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</si>
  <si>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</si>
  <si>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</si>
  <si>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</si>
  <si>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</si>
  <si>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</si>
  <si>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</si>
  <si>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</si>
  <si>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</si>
  <si>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</si>
  <si>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</si>
  <si>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</si>
  <si>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</si>
  <si>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</si>
  <si>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</si>
  <si>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</si>
  <si>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</si>
  <si>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</si>
  <si>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</si>
  <si>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</si>
  <si>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</si>
  <si>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</si>
  <si>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</si>
  <si>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</si>
  <si>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</si>
  <si>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</si>
  <si>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</si>
  <si>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</si>
  <si>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</si>
  <si>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</si>
  <si>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</si>
  <si>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</si>
  <si>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</si>
  <si>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</si>
  <si>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</si>
  <si>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</si>
  <si>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</si>
  <si>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</si>
  <si>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</si>
  <si>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</si>
  <si>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</si>
  <si>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</si>
  <si>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</si>
  <si>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</si>
  <si>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</si>
  <si>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</si>
  <si>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</si>
  <si>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</si>
  <si>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</si>
  <si>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</si>
  <si>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</si>
  <si>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</si>
  <si>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</si>
  <si>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</si>
  <si>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</si>
  <si>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</si>
  <si>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</si>
  <si>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</si>
  <si>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</si>
  <si>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</si>
  <si>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</si>
  <si>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</si>
  <si>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</si>
  <si>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</si>
  <si>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</si>
  <si>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</si>
  <si>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</si>
  <si>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</si>
  <si>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</si>
  <si>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</si>
  <si>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</si>
  <si>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</si>
  <si>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</si>
  <si>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</si>
  <si>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</si>
  <si>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</si>
  <si>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</si>
  <si>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</si>
  <si>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</si>
  <si>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</si>
  <si>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</si>
  <si>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</si>
  <si>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</si>
  <si>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</si>
  <si>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</si>
  <si>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</si>
  <si>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</si>
  <si>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</si>
  <si>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</si>
  <si>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</si>
  <si>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</si>
  <si>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</si>
  <si>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</si>
  <si>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</si>
  <si>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</si>
  <si>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</si>
  <si>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</si>
  <si>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</si>
  <si>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</si>
  <si>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</si>
  <si>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</si>
  <si>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</si>
  <si>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</si>
  <si>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</si>
  <si>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</si>
  <si>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</si>
  <si>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</si>
  <si>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</si>
  <si>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</si>
  <si>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</si>
  <si>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</si>
  <si>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</si>
  <si>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</si>
  <si>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</si>
  <si>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</si>
  <si>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</si>
  <si>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</si>
  <si>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</si>
  <si>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</si>
  <si>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</si>
  <si>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</si>
  <si>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</si>
  <si>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</si>
  <si>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</si>
  <si>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</si>
  <si>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</si>
  <si>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</si>
  <si>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</si>
  <si>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</si>
  <si>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</si>
  <si>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</si>
  <si>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</si>
  <si>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</si>
  <si>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</si>
  <si>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</si>
  <si>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</si>
  <si>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</si>
  <si>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</si>
  <si>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</si>
  <si>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</si>
  <si>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</si>
  <si>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</si>
  <si>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</si>
  <si>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</si>
  <si>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</si>
  <si>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</si>
  <si>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</si>
  <si>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</si>
  <si>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</si>
  <si>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</si>
  <si>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</si>
  <si>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</si>
  <si>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</si>
  <si>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</si>
  <si>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</si>
  <si>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</si>
  <si>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</si>
  <si>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</si>
  <si>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</si>
  <si>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</si>
  <si>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</si>
  <si>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</si>
  <si>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</si>
  <si>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</si>
  <si>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</si>
  <si>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</si>
  <si>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</si>
  <si>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</si>
  <si>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</si>
  <si>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</si>
  <si>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</si>
  <si>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</si>
  <si>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</si>
  <si>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</si>
  <si>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</si>
  <si>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</si>
  <si>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</si>
  <si>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</si>
  <si>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</si>
  <si>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</si>
  <si>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</si>
  <si>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</si>
  <si>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</si>
  <si>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</si>
  <si>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</si>
  <si>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</si>
  <si>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</si>
  <si>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</si>
  <si>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</si>
  <si>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</si>
  <si>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</si>
  <si>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</si>
  <si>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</si>
  <si>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</si>
  <si>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</si>
  <si>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</si>
  <si>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</si>
  <si>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</si>
  <si>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</si>
  <si>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</si>
  <si>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</si>
  <si>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</si>
  <si>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</si>
  <si>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</si>
  <si>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</si>
  <si>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</si>
  <si>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</si>
  <si>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</si>
  <si>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</si>
  <si>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</si>
  <si>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</si>
  <si>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</si>
  <si>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</si>
  <si>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</si>
  <si>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</si>
  <si>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</si>
  <si>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</si>
  <si>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</si>
  <si>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</si>
  <si>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</si>
  <si>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</si>
  <si>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</si>
  <si>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</si>
  <si>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</si>
  <si>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</si>
  <si>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</si>
  <si>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</si>
  <si>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</si>
  <si>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</si>
  <si>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</si>
  <si>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</si>
  <si>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</si>
  <si>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</si>
  <si>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</si>
  <si>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</si>
  <si>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</si>
  <si>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</si>
  <si>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</si>
  <si>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</si>
  <si>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</si>
  <si>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</si>
  <si>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</si>
  <si>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</si>
  <si>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</si>
  <si>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</si>
  <si>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</si>
  <si>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</si>
  <si>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</si>
  <si>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</si>
  <si>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</si>
  <si>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</si>
  <si>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</si>
  <si>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</si>
  <si>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</si>
  <si>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</si>
  <si>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</si>
  <si>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</si>
  <si>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</si>
  <si>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</si>
  <si>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</si>
  <si>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</si>
  <si>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</si>
  <si>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</si>
  <si>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</si>
  <si>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</si>
  <si>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</si>
  <si>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</si>
  <si>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</si>
  <si>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</si>
  <si>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</si>
  <si>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</si>
  <si>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</si>
  <si>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</si>
  <si>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</si>
  <si>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</si>
  <si>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</si>
  <si>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</si>
  <si>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</si>
  <si>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</si>
  <si>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</si>
  <si>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</si>
  <si>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</si>
  <si>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</si>
  <si>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</si>
  <si>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</si>
  <si>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</si>
  <si>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</si>
  <si>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</si>
  <si>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</si>
  <si>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</si>
  <si>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</si>
  <si>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</si>
  <si>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</si>
  <si>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</si>
  <si>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</si>
  <si>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</si>
  <si>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</si>
  <si>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</si>
  <si>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</si>
  <si>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</si>
  <si>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</si>
  <si>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</si>
  <si>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</si>
  <si>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</si>
  <si>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</si>
  <si>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</si>
  <si>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</si>
  <si>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</si>
  <si>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</si>
  <si>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</si>
  <si>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</si>
  <si>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</si>
  <si>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</si>
  <si>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</si>
  <si>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</si>
  <si>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</si>
  <si>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</si>
  <si>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</si>
  <si>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</si>
  <si>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</si>
  <si>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</si>
  <si>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</si>
  <si>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</si>
  <si>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</si>
  <si>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</si>
  <si>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</si>
  <si>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</si>
  <si>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</si>
  <si>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</si>
  <si>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</si>
  <si>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</si>
  <si>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</si>
  <si>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</si>
  <si>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</si>
  <si>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</si>
  <si>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</si>
  <si>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</si>
  <si>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</si>
  <si>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</si>
  <si>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</si>
  <si>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</si>
  <si>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</si>
  <si>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</si>
  <si>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</si>
  <si>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</si>
  <si>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</si>
  <si>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</si>
  <si>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</si>
  <si>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</si>
  <si>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</si>
  <si>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</si>
  <si>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</si>
  <si>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</si>
  <si>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</si>
  <si>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</si>
  <si>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</si>
  <si>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</si>
  <si>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</si>
  <si>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</si>
  <si>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</si>
  <si>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</si>
  <si>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</si>
  <si>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</si>
  <si>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</si>
  <si>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</si>
  <si>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</si>
  <si>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</si>
  <si>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</si>
  <si>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</si>
  <si>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</si>
  <si>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</si>
  <si>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</si>
  <si>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</si>
  <si>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</si>
  <si>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</si>
  <si>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</si>
  <si>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</si>
  <si>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</si>
  <si>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</si>
  <si>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</si>
  <si>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</si>
  <si>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</si>
  <si>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</si>
  <si>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</si>
  <si>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</si>
  <si>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</si>
  <si>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</si>
  <si>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</si>
  <si>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</si>
  <si>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</si>
  <si>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</si>
  <si>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</si>
  <si>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</si>
  <si>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</si>
  <si>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</si>
  <si>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</si>
  <si>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</si>
  <si>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</si>
  <si>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</si>
  <si>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</si>
  <si>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</si>
  <si>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</si>
  <si>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</si>
  <si>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</si>
  <si>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</si>
  <si>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</si>
  <si>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</si>
  <si>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</si>
  <si>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</si>
  <si>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</si>
  <si>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</si>
  <si>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</si>
  <si>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</si>
  <si>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</si>
  <si>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</si>
  <si>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</si>
  <si>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</si>
  <si>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</si>
  <si>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</si>
  <si>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</si>
  <si>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</si>
  <si>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</si>
  <si>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</si>
  <si>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</si>
  <si>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</si>
  <si>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</si>
  <si>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</si>
  <si>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</si>
  <si>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</si>
  <si>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</si>
  <si>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</si>
  <si>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</si>
  <si>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</si>
  <si>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</si>
  <si>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</si>
  <si>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</si>
  <si>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</si>
  <si>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</si>
  <si>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</si>
  <si>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</si>
  <si>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</si>
  <si>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</si>
  <si>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</si>
  <si>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</si>
  <si>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</si>
  <si>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</si>
  <si>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</si>
  <si>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</si>
  <si>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</si>
  <si>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</si>
  <si>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</si>
  <si>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</si>
  <si>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</si>
  <si>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</si>
  <si>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</si>
  <si>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</si>
  <si>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</si>
  <si>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</si>
  <si>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</si>
  <si>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</si>
  <si>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</si>
  <si>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</si>
  <si>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</si>
  <si>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</si>
  <si>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</si>
  <si>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</si>
  <si>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</si>
  <si>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</si>
  <si>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</si>
  <si>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</si>
  <si>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</si>
  <si>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</si>
  <si>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</si>
  <si>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</si>
  <si>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</si>
  <si>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</si>
  <si>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</si>
  <si>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</si>
  <si>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</si>
  <si>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</si>
  <si>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</si>
  <si>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</si>
  <si>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</si>
  <si>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</si>
  <si>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</si>
  <si>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</si>
  <si>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</si>
  <si>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</si>
  <si>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</si>
  <si>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</si>
  <si>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</si>
  <si>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</si>
  <si>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</si>
  <si>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</si>
  <si>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</si>
  <si>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</si>
  <si>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</si>
  <si>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</si>
  <si>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</si>
  <si>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</si>
  <si>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</si>
  <si>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</si>
  <si>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</si>
  <si>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</si>
  <si>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</si>
  <si>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</si>
  <si>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</si>
  <si>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</si>
  <si>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</si>
  <si>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</si>
  <si>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</si>
  <si>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</si>
  <si>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</si>
  <si>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</si>
  <si>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</si>
  <si>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</si>
  <si>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</si>
  <si>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</si>
  <si>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</si>
  <si>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R01-01</t>
  </si>
  <si>
    <t>Svítidlo C1</t>
  </si>
  <si>
    <t>`SO_117101.04_3_402_OSVETLENI`  
Celkem 16=16.000 [B]</t>
  </si>
  <si>
    <t>Svítidlo led, přisazené, 230V, led modul 32W, 3840lm, 4000K, IP65</t>
  </si>
  <si>
    <t>R01-03</t>
  </si>
  <si>
    <t>Svítidlo F1</t>
  </si>
  <si>
    <t>`SO_117101.04_3_402_OSVETLENI`  
Celkem 4=4.000 [B]</t>
  </si>
  <si>
    <t>Svítidlo led, přisazené, 230V, led modul 27W, 3371lm, 4000K, IP66</t>
  </si>
  <si>
    <t>741371102</t>
  </si>
  <si>
    <t>Montáž svítidlo zářivkové průmyslové stropní přisazené 1 zdroj s krytem</t>
  </si>
  <si>
    <t>4.000000 = 4,000 [A]  
Celkem 4=4.000 [B]</t>
  </si>
  <si>
    <t>R01-05</t>
  </si>
  <si>
    <t>`SO_117101.04_3_402_OSVETLENI`  
Celkem 3=3.000 [B]</t>
  </si>
  <si>
    <t>Nouzové svítidlo led, zapuštěné, 230V, led modul 8W, 370lm, 4000K, IP40,  
antipanické, provoz při výpadku, s vlastním akumulátorem, doba zálohy 60 min.</t>
  </si>
  <si>
    <t>R01-02</t>
  </si>
  <si>
    <t>Svítidlo D1</t>
  </si>
  <si>
    <t>`SO_117101.04_3_402_OSVETLENI`  
Celkem 7=7.000 [B]</t>
  </si>
  <si>
    <t>Svítidlo led, vestavěné, 230V, led modul 6,7W, 800lm, 4000K, IP40</t>
  </si>
  <si>
    <t>741372101</t>
  </si>
  <si>
    <t>Montáž svítidlo LED interiérové vestavné podhledové bodové se zapojením vodičů</t>
  </si>
  <si>
    <t>7.000000 = 7,000 [A]  
Celkem 7=7.000 [B]</t>
  </si>
  <si>
    <t>R01-04</t>
  </si>
  <si>
    <t>Svítidlo NP6</t>
  </si>
  <si>
    <t>`SO_117101.04_3_402_OSVETLENI`  
Celkem 6=6.000 [B]</t>
  </si>
  <si>
    <t>Nouzové svítidlo led, přisazené, 230V, LED modul 7W, 181lm, IP54,   
piktogram šipka dolů, provoz při výpadku, s vlastním akumulátorem, doba zálohy 60 min.</t>
  </si>
  <si>
    <t>741372022</t>
  </si>
  <si>
    <t>Montáž svítidlo LED bytové přisazené nástěnné panelové do 0,36 m2</t>
  </si>
  <si>
    <t>16.000000 = 16,000 [A]  
Celkem 16=16.000 [B]</t>
  </si>
  <si>
    <t>741371031</t>
  </si>
  <si>
    <t>Montáž svítidlo zářivkové bytové stropní vestavné 1 zdroj – Svítidlo NP6</t>
  </si>
  <si>
    <t>Svítidlo NP1</t>
  </si>
  <si>
    <t>6.000000 = 6,000 [A]  
Celkem 6=6.000 [B]</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</si>
  <si>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</si>
  <si>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</si>
  <si>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</si>
  <si>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</si>
  <si>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</si>
  <si>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</si>
  <si>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</si>
  <si>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</si>
  <si>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</si>
  <si>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</si>
  <si>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</si>
  <si>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</si>
  <si>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</si>
  <si>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</si>
  <si>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</si>
  <si>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</si>
  <si>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</si>
  <si>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</si>
  <si>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</si>
  <si>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</si>
  <si>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</si>
  <si>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</si>
  <si>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</si>
  <si>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</si>
  <si>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</si>
  <si>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</si>
  <si>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</si>
  <si>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</si>
  <si>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</si>
  <si>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</si>
  <si>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</si>
  <si>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</si>
  <si>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</si>
  <si>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</si>
  <si>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</si>
  <si>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</si>
  <si>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</si>
  <si>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</si>
  <si>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</si>
  <si>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</si>
  <si>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</si>
  <si>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</si>
  <si>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</si>
  <si>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</si>
  <si>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</si>
  <si>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</si>
  <si>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</si>
  <si>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</si>
  <si>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</si>
  <si>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</si>
  <si>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</si>
  <si>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</si>
  <si>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</si>
  <si>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</si>
  <si>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</si>
  <si>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</si>
  <si>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</si>
  <si>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</si>
  <si>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</si>
  <si>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</si>
  <si>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</si>
  <si>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</si>
  <si>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</si>
  <si>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</si>
  <si>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</si>
  <si>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</si>
  <si>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</si>
  <si>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</si>
  <si>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</si>
  <si>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</si>
  <si>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</si>
  <si>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</si>
  <si>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</si>
  <si>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</si>
  <si>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</si>
  <si>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</si>
  <si>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</si>
  <si>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</si>
  <si>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</si>
  <si>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</si>
  <si>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</si>
  <si>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</si>
  <si>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</si>
  <si>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</si>
  <si>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</si>
  <si>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</si>
  <si>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</si>
  <si>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</si>
  <si>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</si>
  <si>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</si>
  <si>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</si>
  <si>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</si>
  <si>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</si>
  <si>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</si>
  <si>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</si>
  <si>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</si>
  <si>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</si>
  <si>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</si>
  <si>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</si>
  <si>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</si>
  <si>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</si>
  <si>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</si>
  <si>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</si>
  <si>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</si>
  <si>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</si>
  <si>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</si>
  <si>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</si>
  <si>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</si>
  <si>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</si>
  <si>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</si>
  <si>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</si>
  <si>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</si>
  <si>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</si>
  <si>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</si>
  <si>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</si>
  <si>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</si>
  <si>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</si>
  <si>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</si>
  <si>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</si>
  <si>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</si>
  <si>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</si>
  <si>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</si>
  <si>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</si>
  <si>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</si>
  <si>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</si>
  <si>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</si>
  <si>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</si>
  <si>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</si>
  <si>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</si>
  <si>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</si>
  <si>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</si>
  <si>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</si>
  <si>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</si>
  <si>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</si>
  <si>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</si>
  <si>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</si>
  <si>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</si>
  <si>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</si>
  <si>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</si>
  <si>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</si>
  <si>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R997013631</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</si>
  <si>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</si>
  <si>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</si>
  <si>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</si>
  <si>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</si>
  <si>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</si>
  <si>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</si>
  <si>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</si>
  <si>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</si>
  <si>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</si>
  <si>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</si>
  <si>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</si>
  <si>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</si>
  <si>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</si>
  <si>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</si>
  <si>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</si>
  <si>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</si>
  <si>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</si>
  <si>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</si>
  <si>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</si>
  <si>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</si>
  <si>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</si>
  <si>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</si>
  <si>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</si>
  <si>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</si>
  <si>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</si>
  <si>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</si>
  <si>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</si>
  <si>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</si>
  <si>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</si>
  <si>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</si>
  <si>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</si>
  <si>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</si>
  <si>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</si>
  <si>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</si>
  <si>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</si>
  <si>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</si>
  <si>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</si>
  <si>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</si>
  <si>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</si>
  <si>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</si>
  <si>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</si>
  <si>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</si>
  <si>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</si>
  <si>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</si>
  <si>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</si>
  <si>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</si>
  <si>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</si>
  <si>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</si>
  <si>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</si>
  <si>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</si>
  <si>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</si>
  <si>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</si>
  <si>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</si>
  <si>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</si>
  <si>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</si>
  <si>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</si>
  <si>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</si>
  <si>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</si>
  <si>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</si>
  <si>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</si>
  <si>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</si>
  <si>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</si>
  <si>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</si>
  <si>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</si>
  <si>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</si>
  <si>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</si>
  <si>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</si>
  <si>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</si>
  <si>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</si>
  <si>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</si>
  <si>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</si>
  <si>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</si>
  <si>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</si>
  <si>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</si>
  <si>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</si>
  <si>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</si>
  <si>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</si>
  <si>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</si>
  <si>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</si>
  <si>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</si>
  <si>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</si>
  <si>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</si>
  <si>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</si>
  <si>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</si>
  <si>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</si>
  <si>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</si>
  <si>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</si>
  <si>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</si>
  <si>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</si>
  <si>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</si>
  <si>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</si>
  <si>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</si>
  <si>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</si>
  <si>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</si>
  <si>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</si>
  <si>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</si>
  <si>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</si>
  <si>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</si>
  <si>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</si>
  <si>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</si>
  <si>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</si>
  <si>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</si>
  <si>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</si>
  <si>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</si>
  <si>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 
Hmotnost: 13,40 kg/m</t>
  </si>
  <si>
    <t>13010748</t>
  </si>
  <si>
    <t>ocel profilová jakost S235JR (11 375) průřez IPE 160</t>
  </si>
  <si>
    <t>`osazení I-nosníků překladů na zdivo` `T102 dveře` 2*1,5*15,8/1000   `T102 průchod` 2*1,5*15,8/1000  `T104` 2*1,7*15,8/1000 `C111` 3*1,5*15,8/1000 Součet 0,22 0.219000=0.219 [A]</t>
  </si>
  <si>
    <t>Hmotnost: 15,80 kg/m 
Hmotnost: 15,80 kg/m</t>
  </si>
  <si>
    <t>13010752</t>
  </si>
  <si>
    <t>ocel profilová jakost S235JR (11 375) průřez IPE 200</t>
  </si>
  <si>
    <t>`osazení I-nosníků překladů na zdivo``T105` 2*2,75*22,4/1000 0.123000=0.123 [A]</t>
  </si>
  <si>
    <t>Hmotnost: 23,00 kg/m 
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</si>
  <si>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</si>
  <si>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</si>
  <si>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</si>
  <si>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</si>
  <si>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</si>
  <si>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</si>
  <si>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</si>
  <si>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</si>
  <si>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</si>
  <si>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</si>
  <si>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</si>
  <si>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</si>
  <si>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</si>
  <si>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</si>
  <si>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</si>
  <si>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</si>
  <si>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</si>
  <si>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</si>
  <si>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</si>
  <si>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</si>
  <si>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</si>
  <si>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</si>
  <si>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</si>
  <si>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</si>
  <si>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</si>
  <si>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</si>
  <si>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</si>
  <si>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</si>
  <si>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</si>
  <si>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</si>
  <si>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</si>
  <si>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</si>
  <si>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</si>
  <si>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</si>
  <si>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</si>
  <si>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</si>
  <si>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</si>
  <si>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</si>
  <si>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</si>
  <si>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</si>
  <si>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</si>
  <si>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</si>
  <si>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</si>
  <si>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</si>
  <si>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</si>
  <si>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</si>
  <si>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</si>
  <si>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</si>
  <si>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</si>
  <si>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</si>
  <si>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</si>
  <si>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</si>
  <si>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</si>
  <si>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</si>
  <si>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</si>
  <si>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</si>
  <si>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</si>
  <si>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</si>
  <si>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</si>
  <si>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</si>
  <si>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</si>
  <si>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</si>
  <si>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</si>
  <si>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</si>
  <si>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</si>
  <si>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</si>
  <si>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</si>
  <si>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</si>
  <si>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</si>
  <si>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</si>
  <si>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</si>
  <si>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</si>
  <si>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</si>
  <si>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</si>
  <si>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</si>
  <si>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</si>
  <si>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</si>
  <si>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</si>
  <si>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</si>
  <si>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</si>
  <si>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</si>
  <si>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</si>
  <si>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</si>
  <si>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</si>
  <si>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</si>
  <si>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</si>
  <si>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</si>
  <si>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</si>
  <si>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</si>
  <si>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</si>
  <si>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</si>
  <si>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</si>
  <si>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</si>
  <si>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</si>
  <si>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</si>
  <si>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</si>
  <si>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</si>
  <si>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</si>
  <si>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</si>
  <si>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</si>
  <si>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</si>
  <si>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</si>
  <si>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</si>
  <si>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</si>
  <si>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</si>
  <si>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</si>
  <si>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</si>
  <si>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</si>
  <si>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</si>
  <si>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</si>
  <si>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</si>
  <si>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</si>
  <si>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</si>
  <si>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</si>
  <si>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</si>
  <si>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</si>
  <si>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</si>
  <si>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</si>
  <si>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</si>
  <si>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</si>
  <si>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</si>
  <si>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</si>
  <si>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</si>
  <si>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</si>
  <si>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</si>
  <si>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</si>
  <si>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</si>
  <si>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</si>
  <si>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</si>
  <si>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</si>
  <si>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</si>
  <si>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</si>
  <si>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</si>
  <si>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</si>
  <si>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</si>
  <si>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</si>
  <si>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</si>
  <si>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 
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</si>
  <si>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</si>
  <si>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</si>
  <si>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 
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</si>
  <si>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</si>
  <si>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</si>
  <si>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 
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</si>
  <si>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</si>
  <si>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</si>
  <si>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 
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</si>
  <si>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</si>
  <si>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</si>
  <si>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 
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</si>
  <si>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</si>
  <si>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</si>
  <si>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 
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</si>
  <si>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</si>
  <si>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 
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</si>
  <si>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</si>
  <si>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 
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</si>
  <si>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</si>
  <si>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</si>
  <si>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 
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</si>
  <si>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</si>
  <si>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</si>
  <si>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 
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</si>
  <si>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</si>
  <si>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</si>
  <si>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 
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</si>
  <si>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</si>
  <si>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</si>
  <si>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</si>
  <si>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</si>
  <si>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</si>
  <si>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</si>
  <si>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</si>
  <si>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 
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</si>
  <si>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</si>
  <si>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</si>
  <si>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 
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</si>
  <si>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</si>
  <si>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</si>
  <si>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 
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</si>
  <si>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</si>
  <si>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</si>
  <si>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 
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</si>
  <si>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</si>
  <si>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</si>
  <si>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</si>
  <si>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</si>
  <si>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</si>
  <si>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 
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</si>
  <si>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</si>
  <si>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</si>
  <si>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</si>
  <si>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</si>
  <si>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</si>
  <si>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</si>
  <si>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</si>
  <si>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</si>
  <si>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</si>
  <si>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</si>
  <si>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</si>
  <si>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</si>
  <si>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</si>
  <si>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</si>
  <si>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</si>
  <si>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</si>
  <si>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</si>
  <si>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</si>
  <si>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</si>
  <si>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</si>
  <si>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</si>
  <si>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</si>
  <si>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</si>
  <si>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</si>
  <si>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</si>
  <si>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</si>
  <si>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</si>
  <si>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</si>
  <si>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</si>
  <si>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</si>
  <si>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</si>
  <si>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</si>
  <si>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</si>
  <si>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</si>
  <si>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</si>
  <si>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</si>
  <si>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</si>
  <si>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</si>
  <si>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</si>
  <si>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</si>
  <si>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</si>
  <si>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</si>
  <si>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</si>
  <si>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</si>
  <si>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</si>
  <si>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 
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</si>
  <si>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</si>
  <si>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</si>
  <si>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</si>
  <si>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 
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</si>
  <si>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</si>
  <si>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</si>
  <si>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</si>
  <si>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</si>
  <si>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</si>
  <si>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</si>
  <si>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</si>
  <si>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</si>
  <si>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</si>
  <si>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</si>
  <si>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 
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</si>
  <si>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</si>
  <si>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</si>
  <si>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 
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</si>
  <si>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</si>
  <si>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</si>
  <si>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</si>
  <si>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</si>
  <si>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</si>
  <si>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</si>
  <si>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</si>
  <si>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</si>
  <si>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</si>
  <si>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</si>
  <si>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 
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</si>
  <si>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</si>
  <si>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</si>
  <si>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 
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</si>
  <si>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</si>
  <si>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</si>
  <si>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 
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</si>
  <si>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</si>
  <si>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</si>
  <si>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 
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</si>
  <si>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</si>
  <si>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</si>
  <si>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</si>
  <si>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 
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</si>
  <si>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</si>
  <si>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</si>
  <si>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 
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</si>
  <si>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</si>
  <si>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</si>
  <si>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 
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</si>
  <si>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</si>
  <si>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</si>
  <si>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 
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</si>
  <si>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</si>
  <si>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</si>
  <si>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 
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</si>
  <si>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</si>
  <si>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</si>
  <si>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 
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</si>
  <si>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</si>
  <si>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</si>
  <si>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 
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</si>
  <si>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</si>
  <si>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</si>
  <si>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 
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</si>
  <si>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</si>
  <si>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</si>
  <si>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 
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</si>
  <si>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</si>
  <si>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</si>
  <si>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</si>
  <si>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</si>
  <si>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</si>
  <si>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</si>
  <si>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</si>
  <si>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</si>
  <si>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</si>
  <si>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</si>
  <si>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</si>
  <si>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</si>
  <si>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</si>
  <si>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</si>
  <si>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</si>
  <si>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</si>
  <si>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</si>
  <si>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</si>
  <si>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 
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</si>
  <si>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</si>
  <si>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</si>
  <si>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</si>
  <si>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 
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</si>
  <si>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</si>
  <si>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</si>
  <si>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</si>
  <si>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</si>
  <si>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</si>
  <si>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</si>
  <si>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</si>
  <si>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</si>
  <si>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</si>
  <si>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</si>
  <si>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</si>
  <si>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</si>
  <si>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</si>
  <si>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</si>
  <si>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</si>
  <si>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</si>
  <si>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</si>
  <si>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</si>
  <si>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</si>
  <si>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</si>
  <si>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</si>
  <si>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</si>
  <si>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</si>
  <si>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</si>
  <si>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</si>
  <si>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</si>
  <si>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</si>
  <si>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</si>
  <si>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</si>
  <si>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</si>
  <si>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</si>
  <si>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</si>
  <si>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</si>
  <si>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</si>
  <si>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</si>
  <si>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</si>
  <si>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</si>
  <si>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</si>
  <si>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</si>
  <si>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</si>
  <si>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</si>
  <si>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</si>
  <si>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</si>
  <si>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</si>
  <si>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</si>
  <si>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</si>
  <si>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</si>
  <si>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</si>
  <si>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</si>
  <si>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</si>
  <si>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</si>
  <si>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</si>
  <si>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</si>
  <si>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</si>
  <si>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</si>
  <si>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</si>
  <si>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</si>
  <si>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</si>
  <si>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</si>
  <si>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</si>
  <si>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</si>
  <si>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</si>
  <si>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</si>
  <si>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</si>
  <si>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</si>
  <si>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</si>
  <si>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</si>
  <si>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</si>
  <si>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</si>
  <si>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</si>
  <si>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</si>
  <si>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</si>
  <si>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</si>
  <si>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</si>
  <si>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</si>
  <si>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</si>
  <si>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</si>
  <si>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</si>
  <si>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</si>
  <si>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</si>
  <si>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</si>
  <si>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</si>
  <si>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</si>
  <si>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</si>
  <si>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</si>
  <si>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</si>
  <si>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</si>
  <si>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</si>
  <si>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</si>
  <si>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</si>
  <si>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</si>
  <si>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</si>
  <si>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</si>
  <si>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</si>
  <si>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</si>
  <si>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</si>
  <si>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</si>
  <si>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</si>
  <si>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</si>
  <si>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</si>
  <si>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</si>
  <si>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</si>
  <si>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</si>
  <si>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</si>
  <si>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</si>
  <si>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</si>
  <si>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</si>
  <si>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</si>
  <si>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</si>
  <si>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</si>
  <si>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</si>
  <si>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</si>
  <si>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</si>
  <si>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</si>
  <si>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</si>
  <si>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</si>
  <si>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</si>
  <si>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</si>
  <si>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</si>
  <si>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</si>
  <si>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</si>
  <si>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</si>
  <si>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</si>
  <si>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</si>
  <si>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</si>
  <si>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</si>
  <si>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</si>
  <si>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</si>
  <si>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</si>
  <si>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</si>
  <si>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</si>
  <si>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</si>
  <si>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</si>
  <si>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</si>
  <si>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</si>
  <si>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</si>
  <si>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</si>
  <si>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</si>
  <si>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</si>
  <si>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</si>
  <si>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</si>
  <si>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</si>
  <si>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</si>
  <si>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</si>
  <si>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</si>
  <si>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</si>
  <si>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</si>
  <si>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</si>
  <si>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</si>
  <si>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</si>
  <si>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</si>
  <si>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</si>
  <si>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</si>
  <si>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</si>
  <si>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</si>
  <si>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</si>
  <si>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</si>
  <si>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</si>
  <si>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</si>
  <si>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</si>
  <si>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</si>
  <si>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</si>
  <si>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</si>
  <si>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</si>
  <si>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</si>
  <si>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</si>
  <si>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</si>
  <si>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</si>
  <si>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</si>
  <si>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</si>
  <si>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</si>
  <si>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</si>
  <si>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</si>
  <si>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</si>
  <si>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</si>
  <si>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</si>
  <si>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</si>
  <si>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</si>
  <si>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</si>
  <si>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</si>
  <si>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</si>
  <si>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</si>
  <si>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</si>
  <si>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</si>
  <si>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</si>
  <si>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</si>
  <si>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</si>
  <si>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</si>
  <si>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</si>
  <si>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</si>
  <si>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</si>
  <si>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</si>
  <si>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</si>
  <si>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</si>
  <si>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</si>
  <si>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</si>
  <si>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</si>
  <si>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</si>
  <si>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</si>
  <si>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</si>
  <si>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</si>
  <si>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</si>
  <si>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</si>
  <si>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</si>
  <si>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</si>
  <si>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</si>
  <si>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</si>
  <si>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</si>
  <si>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</si>
  <si>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</si>
  <si>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</si>
  <si>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</si>
  <si>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</si>
  <si>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</si>
  <si>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</si>
  <si>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</si>
  <si>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</si>
  <si>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</si>
  <si>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</si>
  <si>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</si>
  <si>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</si>
  <si>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</si>
  <si>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</si>
  <si>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</si>
  <si>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</si>
  <si>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</si>
  <si>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</si>
  <si>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</si>
  <si>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</si>
  <si>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</si>
  <si>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</si>
  <si>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</si>
  <si>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</si>
  <si>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</si>
  <si>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</si>
  <si>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</si>
  <si>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</si>
  <si>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</si>
  <si>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</si>
  <si>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</si>
  <si>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</si>
  <si>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</si>
  <si>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</si>
  <si>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</si>
  <si>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</si>
  <si>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</si>
  <si>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</si>
  <si>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</si>
  <si>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</si>
  <si>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</si>
  <si>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</si>
  <si>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</si>
  <si>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</si>
  <si>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</si>
  <si>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</si>
  <si>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</si>
  <si>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</si>
  <si>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</si>
  <si>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</si>
  <si>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</si>
  <si>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</si>
  <si>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</si>
  <si>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</si>
  <si>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</si>
  <si>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</si>
  <si>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</si>
  <si>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</si>
  <si>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</si>
  <si>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</si>
  <si>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</si>
  <si>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</si>
  <si>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</si>
  <si>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</si>
  <si>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</si>
  <si>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</si>
  <si>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</si>
  <si>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</si>
  <si>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</si>
  <si>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</si>
  <si>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</si>
  <si>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</si>
  <si>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</si>
  <si>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</si>
  <si>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</si>
  <si>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</si>
  <si>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</si>
  <si>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</si>
  <si>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</si>
  <si>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</si>
  <si>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</si>
  <si>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</si>
  <si>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</si>
  <si>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</si>
  <si>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</si>
  <si>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</si>
  <si>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</si>
  <si>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</si>
  <si>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</si>
  <si>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</si>
  <si>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</si>
  <si>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</si>
  <si>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</si>
  <si>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</si>
  <si>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</si>
  <si>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</si>
  <si>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</si>
  <si>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</si>
  <si>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</si>
  <si>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</si>
  <si>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</si>
  <si>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</si>
  <si>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</si>
  <si>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</si>
  <si>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</si>
  <si>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</si>
  <si>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</si>
  <si>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</si>
  <si>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</si>
  <si>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</si>
  <si>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</si>
  <si>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</si>
  <si>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</si>
  <si>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</si>
  <si>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</si>
  <si>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</si>
  <si>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</si>
  <si>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</si>
  <si>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</si>
  <si>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</si>
  <si>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</si>
  <si>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</si>
  <si>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</si>
  <si>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</si>
  <si>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</si>
  <si>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</si>
  <si>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</si>
  <si>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</si>
  <si>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</si>
  <si>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</si>
  <si>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</si>
  <si>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</si>
  <si>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</si>
  <si>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</si>
  <si>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</si>
  <si>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</si>
  <si>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</si>
  <si>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</si>
  <si>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</si>
  <si>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</si>
  <si>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</si>
  <si>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Montáž svítidlo zářivkové bytové stropní vestavné 1 zdroj – Svítidlo N1</t>
  </si>
  <si>
    <t>23=23.000 [A] 
Celkové množství 23.000000=23.000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</si>
  <si>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</si>
  <si>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</si>
  <si>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</si>
  <si>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</si>
  <si>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</si>
  <si>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</si>
  <si>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</si>
  <si>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</si>
  <si>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</si>
  <si>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</si>
  <si>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</si>
  <si>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</si>
  <si>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</si>
  <si>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</si>
  <si>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</si>
  <si>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</si>
  <si>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</si>
  <si>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</si>
  <si>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</si>
  <si>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</si>
  <si>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</si>
  <si>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</si>
  <si>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</si>
  <si>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</si>
  <si>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</si>
  <si>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</si>
  <si>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</si>
  <si>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</si>
  <si>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</si>
  <si>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</si>
  <si>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</si>
  <si>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</si>
  <si>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</si>
  <si>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</si>
  <si>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</si>
  <si>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</si>
  <si>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</si>
  <si>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</si>
  <si>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</si>
  <si>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</si>
  <si>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</si>
  <si>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</si>
  <si>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</si>
  <si>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</si>
  <si>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</si>
  <si>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</si>
  <si>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</si>
  <si>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</si>
  <si>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</si>
  <si>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</si>
  <si>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</si>
  <si>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</si>
  <si>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</si>
  <si>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</si>
  <si>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</si>
  <si>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</si>
  <si>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</si>
  <si>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</si>
  <si>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</si>
  <si>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</si>
  <si>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</si>
  <si>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</si>
  <si>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</si>
  <si>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</si>
  <si>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</si>
  <si>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</si>
  <si>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</si>
  <si>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</si>
  <si>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</si>
  <si>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</si>
  <si>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</si>
  <si>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</si>
  <si>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</si>
  <si>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</si>
  <si>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</si>
  <si>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</si>
  <si>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</si>
  <si>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</si>
  <si>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</si>
  <si>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</si>
  <si>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</si>
  <si>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</si>
  <si>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</si>
  <si>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</si>
  <si>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</si>
  <si>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</si>
  <si>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</si>
  <si>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</si>
  <si>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</si>
  <si>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</si>
  <si>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</si>
  <si>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</si>
  <si>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</si>
  <si>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</si>
  <si>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</si>
  <si>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</si>
  <si>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</si>
  <si>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</si>
  <si>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</si>
  <si>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</si>
  <si>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</si>
  <si>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</si>
  <si>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</si>
  <si>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</si>
  <si>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</si>
  <si>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</si>
  <si>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</si>
  <si>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</si>
  <si>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</si>
  <si>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</si>
  <si>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</si>
  <si>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</si>
  <si>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</si>
  <si>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</si>
  <si>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</si>
  <si>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</si>
  <si>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</si>
  <si>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</si>
  <si>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</si>
  <si>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</si>
  <si>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</si>
  <si>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</si>
  <si>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</si>
  <si>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</si>
  <si>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</si>
  <si>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</si>
  <si>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</si>
  <si>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</si>
  <si>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</si>
  <si>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</si>
  <si>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</si>
  <si>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</si>
  <si>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</si>
  <si>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</si>
  <si>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</si>
  <si>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</si>
  <si>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</si>
  <si>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</si>
  <si>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</si>
  <si>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</si>
  <si>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</si>
  <si>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</si>
  <si>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</si>
  <si>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</si>
  <si>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</si>
  <si>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</si>
  <si>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</si>
  <si>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</si>
  <si>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</si>
  <si>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</si>
  <si>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</si>
  <si>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</si>
  <si>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</si>
  <si>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</si>
  <si>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</si>
  <si>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</si>
  <si>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</si>
  <si>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</si>
  <si>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</si>
  <si>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</si>
  <si>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</si>
  <si>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</si>
  <si>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</si>
  <si>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</si>
  <si>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</si>
  <si>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</si>
  <si>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</si>
  <si>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</si>
  <si>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</si>
  <si>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</si>
  <si>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</si>
  <si>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</si>
  <si>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</si>
  <si>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</si>
  <si>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</si>
  <si>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</si>
  <si>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</si>
  <si>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</si>
  <si>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</si>
  <si>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</si>
  <si>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</si>
  <si>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</si>
  <si>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</si>
  <si>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</si>
  <si>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</si>
  <si>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</si>
  <si>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</si>
  <si>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</si>
  <si>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</si>
  <si>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</si>
  <si>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</si>
  <si>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</si>
  <si>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</si>
  <si>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</si>
  <si>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</si>
  <si>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</si>
  <si>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</si>
  <si>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</si>
  <si>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</si>
  <si>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</si>
  <si>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</si>
  <si>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</si>
  <si>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</si>
  <si>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</si>
  <si>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</si>
  <si>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</si>
  <si>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</si>
  <si>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</si>
  <si>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</si>
  <si>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</si>
  <si>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</si>
  <si>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</si>
  <si>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</si>
  <si>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</si>
  <si>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</si>
  <si>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</si>
  <si>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</si>
  <si>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</si>
  <si>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</si>
  <si>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</si>
  <si>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</si>
  <si>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</si>
  <si>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</si>
  <si>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</si>
  <si>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</si>
  <si>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</si>
  <si>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</si>
  <si>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</si>
  <si>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</si>
  <si>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</si>
  <si>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</si>
  <si>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</si>
  <si>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</si>
  <si>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</si>
  <si>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</si>
  <si>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</si>
  <si>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</si>
  <si>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</si>
  <si>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</si>
  <si>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</si>
  <si>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</si>
  <si>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</si>
  <si>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</si>
  <si>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</si>
  <si>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</si>
  <si>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</si>
  <si>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</si>
  <si>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</si>
  <si>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</si>
  <si>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</si>
  <si>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</si>
  <si>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</si>
  <si>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</si>
  <si>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</si>
  <si>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</si>
  <si>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</si>
  <si>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</si>
  <si>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</si>
  <si>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</si>
  <si>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</si>
  <si>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</si>
  <si>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</si>
  <si>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</si>
  <si>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</si>
  <si>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</si>
  <si>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</si>
  <si>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</si>
  <si>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</si>
  <si>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</si>
  <si>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</si>
  <si>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</si>
  <si>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</si>
  <si>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</si>
  <si>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</si>
  <si>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</si>
  <si>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</si>
  <si>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</si>
  <si>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</si>
  <si>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</si>
  <si>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</si>
  <si>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</si>
  <si>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</si>
  <si>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</si>
  <si>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</si>
  <si>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</si>
  <si>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</si>
  <si>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</si>
  <si>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</si>
  <si>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</si>
  <si>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</si>
  <si>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</si>
  <si>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</si>
  <si>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</si>
  <si>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</si>
  <si>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</si>
  <si>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</si>
  <si>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</si>
  <si>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</si>
  <si>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</si>
  <si>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</si>
  <si>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</si>
  <si>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</si>
  <si>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</si>
  <si>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</si>
  <si>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</si>
  <si>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</si>
  <si>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</si>
  <si>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</si>
  <si>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</si>
  <si>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</si>
  <si>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</si>
  <si>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</si>
  <si>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</si>
  <si>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</si>
  <si>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</si>
  <si>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</si>
  <si>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</si>
  <si>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</si>
  <si>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</si>
  <si>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</si>
  <si>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</si>
  <si>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</si>
  <si>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</si>
  <si>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</si>
  <si>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</si>
  <si>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</si>
  <si>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</si>
  <si>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</si>
  <si>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</si>
  <si>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</si>
  <si>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</si>
  <si>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</si>
  <si>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</si>
  <si>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</si>
  <si>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</si>
  <si>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</si>
  <si>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</si>
  <si>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</si>
  <si>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</si>
  <si>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</si>
  <si>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</si>
  <si>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</si>
  <si>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</si>
  <si>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</si>
  <si>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</si>
  <si>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</si>
  <si>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</si>
  <si>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</si>
  <si>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</si>
  <si>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</si>
  <si>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</si>
  <si>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</si>
  <si>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</si>
  <si>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</si>
  <si>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</si>
  <si>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</si>
  <si>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</si>
  <si>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</si>
  <si>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</si>
  <si>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</si>
  <si>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</si>
  <si>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</si>
  <si>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</si>
  <si>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</si>
  <si>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</si>
  <si>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</si>
  <si>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</si>
  <si>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</si>
  <si>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</si>
  <si>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</si>
  <si>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</si>
  <si>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</si>
  <si>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</si>
  <si>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</si>
  <si>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</si>
  <si>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</si>
  <si>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</si>
  <si>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</si>
  <si>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</si>
  <si>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</si>
  <si>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</si>
  <si>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</si>
  <si>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</si>
  <si>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</si>
  <si>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</si>
  <si>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</si>
  <si>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</si>
  <si>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</si>
  <si>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</si>
  <si>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</si>
  <si>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</si>
  <si>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</si>
  <si>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</si>
  <si>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</si>
  <si>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</si>
  <si>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</si>
  <si>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</si>
  <si>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</si>
  <si>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</si>
  <si>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</si>
  <si>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</si>
  <si>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</si>
  <si>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</si>
  <si>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</si>
  <si>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</si>
  <si>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</si>
  <si>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</si>
  <si>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</si>
  <si>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</si>
  <si>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</si>
  <si>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</si>
  <si>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</si>
  <si>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</si>
  <si>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</si>
  <si>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</si>
  <si>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</si>
  <si>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</si>
  <si>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</si>
  <si>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</si>
  <si>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</si>
  <si>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</si>
  <si>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</si>
  <si>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</si>
  <si>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</si>
  <si>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</si>
  <si>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</si>
  <si>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</si>
  <si>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</si>
  <si>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</si>
  <si>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</si>
  <si>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</si>
  <si>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</si>
  <si>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</si>
  <si>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</si>
  <si>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</si>
  <si>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</si>
  <si>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</si>
  <si>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</si>
  <si>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</si>
  <si>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</si>
  <si>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</si>
  <si>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</si>
  <si>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</si>
  <si>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</si>
  <si>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</si>
  <si>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</si>
  <si>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</si>
  <si>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</si>
  <si>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</si>
  <si>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</si>
  <si>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</si>
  <si>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</si>
  <si>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</si>
  <si>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</si>
  <si>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</si>
  <si>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</si>
  <si>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</si>
  <si>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</si>
  <si>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</si>
  <si>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</si>
  <si>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</si>
  <si>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textilní  lano prům 14 mm vč. kotvení a doplňků (dle PD)</t>
  </si>
  <si>
    <t>OST000OV03</t>
  </si>
  <si>
    <t>D+M OV03 záchytný systém - nerezové kotvící body 300 mm vč. kotvení a doplňků (dle PD)</t>
  </si>
  <si>
    <t>OST000OV04</t>
  </si>
  <si>
    <t>D+M OV04 záchytný systém - textilní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</si>
  <si>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</si>
  <si>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</si>
  <si>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</si>
  <si>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</si>
  <si>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</si>
  <si>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</si>
  <si>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</si>
  <si>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</si>
  <si>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</si>
  <si>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</si>
  <si>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</si>
  <si>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</si>
  <si>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</si>
  <si>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</si>
  <si>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</si>
  <si>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</si>
  <si>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</si>
  <si>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</si>
  <si>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</si>
  <si>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</si>
  <si>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</si>
  <si>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</si>
  <si>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</si>
  <si>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</si>
  <si>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</si>
  <si>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</si>
  <si>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</si>
  <si>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</si>
  <si>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</si>
  <si>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</si>
  <si>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</si>
  <si>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</si>
  <si>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</si>
  <si>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</si>
  <si>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</si>
  <si>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</si>
  <si>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</si>
  <si>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</si>
  <si>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</si>
  <si>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</si>
  <si>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</si>
  <si>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</si>
  <si>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</si>
  <si>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</si>
  <si>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</si>
  <si>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</si>
  <si>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</si>
  <si>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</si>
  <si>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</si>
  <si>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</si>
  <si>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</si>
  <si>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</si>
  <si>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</si>
  <si>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</si>
  <si>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 
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</si>
  <si>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</si>
  <si>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</si>
  <si>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 
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</si>
  <si>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</si>
  <si>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</si>
  <si>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 
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</si>
  <si>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</si>
  <si>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</si>
  <si>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</si>
  <si>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</si>
  <si>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 
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</si>
  <si>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</si>
  <si>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</si>
  <si>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</si>
  <si>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 
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</si>
  <si>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</si>
  <si>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</si>
  <si>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 
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</si>
  <si>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</si>
  <si>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</si>
  <si>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 
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</si>
  <si>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</si>
  <si>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</si>
  <si>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 
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</si>
  <si>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</si>
  <si>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</si>
  <si>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 
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</si>
  <si>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</si>
  <si>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</si>
  <si>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 
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</si>
  <si>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</si>
  <si>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</si>
  <si>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 
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</si>
  <si>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</si>
  <si>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</si>
  <si>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 
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</si>
  <si>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</si>
  <si>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</si>
  <si>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 
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</si>
  <si>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</si>
  <si>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</si>
  <si>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 
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</si>
  <si>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</si>
  <si>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</si>
  <si>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 
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</si>
  <si>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</si>
  <si>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</si>
  <si>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 
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</si>
  <si>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</si>
  <si>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</si>
  <si>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 
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</si>
  <si>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</si>
  <si>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</si>
  <si>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 
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</si>
  <si>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</si>
  <si>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</si>
  <si>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 
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</si>
  <si>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</si>
  <si>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</si>
  <si>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 
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</si>
  <si>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</si>
  <si>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</si>
  <si>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</si>
  <si>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</si>
  <si>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</si>
  <si>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</si>
  <si>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</si>
  <si>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</si>
  <si>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 
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</si>
  <si>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</si>
  <si>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</si>
  <si>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 
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</si>
  <si>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</si>
  <si>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</si>
  <si>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</si>
  <si>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</si>
  <si>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</si>
  <si>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</si>
  <si>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</si>
  <si>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</si>
  <si>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 
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</si>
  <si>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</si>
  <si>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</si>
  <si>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</si>
  <si>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</si>
  <si>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</si>
  <si>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 
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</si>
  <si>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</si>
  <si>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</si>
  <si>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 
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</si>
  <si>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</si>
  <si>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</si>
  <si>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 
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</si>
  <si>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</si>
  <si>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</si>
  <si>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 
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</si>
  <si>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</si>
  <si>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</si>
  <si>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 
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</si>
  <si>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</si>
  <si>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</si>
  <si>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</si>
  <si>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</si>
  <si>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</si>
  <si>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</si>
  <si>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</si>
  <si>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</si>
  <si>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 
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</si>
  <si>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</si>
  <si>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</si>
  <si>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 
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</si>
  <si>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</si>
  <si>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</si>
  <si>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 
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</si>
  <si>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</si>
  <si>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</si>
  <si>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 
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</si>
  <si>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</si>
  <si>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</si>
  <si>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 
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</si>
  <si>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</si>
  <si>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</si>
  <si>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 
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</si>
  <si>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</si>
  <si>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</si>
  <si>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 
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</si>
  <si>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</si>
  <si>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</si>
  <si>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 
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</si>
  <si>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</si>
  <si>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</si>
  <si>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 
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</si>
  <si>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</si>
  <si>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</si>
  <si>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 
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</si>
  <si>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</si>
  <si>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</si>
  <si>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 
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</si>
  <si>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</si>
  <si>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</si>
  <si>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 
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</si>
  <si>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</si>
  <si>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</si>
  <si>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 
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</si>
  <si>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</si>
  <si>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</si>
  <si>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</si>
  <si>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</si>
  <si>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</si>
  <si>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</si>
  <si>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</si>
  <si>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</si>
  <si>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</si>
  <si>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</si>
  <si>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</si>
  <si>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</si>
  <si>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</si>
  <si>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</si>
  <si>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</si>
  <si>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</si>
  <si>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</si>
  <si>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</si>
  <si>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</si>
  <si>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</si>
  <si>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</si>
  <si>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</si>
  <si>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</si>
  <si>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</si>
  <si>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</si>
  <si>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</si>
  <si>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</si>
  <si>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</si>
  <si>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</si>
  <si>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</si>
  <si>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</si>
  <si>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</si>
  <si>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</si>
  <si>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</si>
  <si>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</si>
  <si>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</si>
  <si>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</si>
  <si>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</si>
  <si>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</si>
  <si>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</si>
  <si>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</si>
  <si>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</si>
  <si>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</si>
  <si>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</si>
  <si>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</si>
  <si>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</si>
  <si>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</si>
  <si>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</si>
  <si>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</si>
  <si>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</si>
  <si>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</si>
  <si>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</si>
  <si>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</si>
  <si>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</si>
  <si>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</si>
  <si>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</si>
  <si>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</si>
  <si>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</si>
  <si>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</si>
  <si>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</si>
  <si>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</si>
  <si>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</si>
  <si>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</si>
  <si>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</si>
  <si>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</si>
  <si>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</si>
  <si>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</si>
  <si>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</si>
  <si>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</si>
  <si>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</si>
  <si>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</si>
  <si>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</si>
  <si>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</si>
  <si>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</si>
  <si>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</si>
  <si>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</si>
  <si>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</si>
  <si>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</si>
  <si>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</si>
  <si>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</si>
  <si>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</si>
  <si>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</si>
  <si>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</si>
  <si>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</si>
  <si>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</si>
  <si>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</si>
  <si>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</si>
  <si>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</si>
  <si>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</si>
  <si>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</si>
  <si>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viz situace   
Celkem 2200 = 2200,000000  
Celkem 2200=2 200.000 [B]</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</si>
  <si>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</si>
  <si>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</si>
  <si>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</si>
  <si>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</si>
  <si>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</si>
  <si>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</si>
  <si>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</si>
  <si>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</si>
  <si>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</si>
  <si>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</si>
  <si>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</si>
  <si>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</si>
  <si>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</si>
  <si>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</si>
  <si>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</si>
  <si>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</si>
  <si>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</si>
  <si>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</si>
  <si>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</si>
  <si>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</si>
  <si>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</si>
  <si>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</si>
  <si>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</si>
  <si>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</si>
  <si>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</si>
  <si>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</si>
  <si>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</si>
  <si>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</si>
  <si>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</si>
  <si>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</si>
  <si>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</si>
  <si>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</si>
  <si>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</si>
  <si>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</si>
  <si>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</si>
  <si>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</si>
  <si>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</si>
  <si>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</si>
  <si>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</si>
  <si>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</si>
  <si>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</si>
  <si>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</si>
  <si>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</si>
  <si>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</si>
  <si>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</si>
  <si>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</si>
  <si>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</si>
  <si>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</si>
  <si>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</si>
  <si>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</si>
  <si>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</si>
  <si>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</si>
  <si>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</si>
  <si>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</si>
  <si>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</si>
  <si>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</si>
  <si>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</si>
  <si>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</si>
  <si>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</si>
  <si>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</si>
  <si>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</si>
  <si>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</si>
  <si>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</si>
  <si>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</si>
  <si>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</si>
  <si>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</si>
  <si>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</si>
  <si>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</si>
  <si>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</si>
  <si>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</si>
  <si>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</si>
  <si>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</si>
  <si>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</si>
  <si>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</si>
  <si>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</si>
  <si>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</si>
  <si>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</si>
  <si>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</si>
  <si>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</si>
  <si>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</si>
  <si>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</si>
  <si>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</si>
  <si>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</si>
  <si>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</si>
  <si>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</si>
  <si>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</si>
  <si>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</si>
  <si>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</si>
  <si>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</si>
  <si>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</si>
  <si>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</si>
  <si>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</si>
  <si>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</si>
  <si>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</si>
  <si>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</si>
  <si>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</si>
  <si>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</si>
  <si>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</si>
  <si>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</si>
  <si>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</si>
  <si>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</si>
  <si>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</si>
  <si>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</si>
  <si>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</si>
  <si>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</si>
  <si>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</si>
  <si>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</si>
  <si>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</si>
  <si>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</si>
  <si>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</si>
  <si>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</si>
  <si>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</si>
  <si>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</si>
  <si>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</si>
  <si>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</si>
  <si>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</si>
  <si>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</si>
  <si>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</si>
  <si>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</si>
  <si>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</si>
  <si>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</si>
  <si>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</si>
  <si>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</si>
  <si>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</si>
  <si>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</si>
  <si>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</si>
  <si>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</si>
  <si>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</si>
  <si>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</si>
  <si>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</si>
  <si>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</si>
  <si>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</si>
  <si>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</si>
  <si>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</si>
  <si>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</si>
  <si>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</si>
  <si>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</si>
  <si>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</si>
  <si>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</si>
  <si>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</si>
  <si>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</si>
  <si>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</si>
  <si>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</si>
  <si>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</si>
  <si>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</si>
  <si>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</si>
  <si>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</si>
  <si>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</si>
  <si>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</si>
  <si>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</si>
  <si>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</si>
  <si>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</si>
  <si>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</si>
  <si>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</si>
  <si>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</si>
  <si>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</si>
  <si>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</si>
  <si>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</si>
  <si>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</si>
  <si>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</si>
  <si>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</si>
  <si>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</si>
  <si>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</si>
  <si>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</si>
  <si>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</si>
  <si>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</si>
  <si>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   
Celkem 500 = 500,000000  
Celkem 500=500.000 [B]</t>
  </si>
  <si>
    <t>743Z12</t>
  </si>
  <si>
    <t>DEMONTÁŽ OSVĚTLOVACÍHO STOŽÁRU DRÁŽNÍHO VÝŠKY DO 15 M</t>
  </si>
  <si>
    <t>-   
Celkem 9 = 9,000000  
Celkem 9=9.000 [B]</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</si>
  <si>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</si>
  <si>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</si>
  <si>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</si>
  <si>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</si>
  <si>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</si>
  <si>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</si>
  <si>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</si>
  <si>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</si>
  <si>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</si>
  <si>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</si>
  <si>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</si>
  <si>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</si>
  <si>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</si>
  <si>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</si>
  <si>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</si>
  <si>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</si>
  <si>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</si>
  <si>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</si>
  <si>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</si>
  <si>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</si>
  <si>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</si>
  <si>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</si>
  <si>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</si>
  <si>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</si>
  <si>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</si>
  <si>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</si>
  <si>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</si>
  <si>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</si>
  <si>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</si>
  <si>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</si>
  <si>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</si>
  <si>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</si>
  <si>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</si>
  <si>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</si>
  <si>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</si>
  <si>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</si>
  <si>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</si>
  <si>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</si>
  <si>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</si>
  <si>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</si>
  <si>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</si>
  <si>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</si>
  <si>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</si>
  <si>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</si>
  <si>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</si>
  <si>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</si>
  <si>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</si>
  <si>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</si>
  <si>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</si>
  <si>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</si>
  <si>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</si>
  <si>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</si>
  <si>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</si>
  <si>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</si>
  <si>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</si>
  <si>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</si>
  <si>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</si>
  <si>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</si>
  <si>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</si>
  <si>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</si>
  <si>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</si>
  <si>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</si>
  <si>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</si>
  <si>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</si>
  <si>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</si>
  <si>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</si>
  <si>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</si>
  <si>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</si>
  <si>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</si>
  <si>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</si>
  <si>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</si>
  <si>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</si>
  <si>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</si>
  <si>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</si>
  <si>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</si>
  <si>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</si>
  <si>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</si>
  <si>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</si>
  <si>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</si>
  <si>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</si>
  <si>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</si>
  <si>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</si>
  <si>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</si>
  <si>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</si>
  <si>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</si>
  <si>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</si>
  <si>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</si>
  <si>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</si>
  <si>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</si>
  <si>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</si>
  <si>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</si>
  <si>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</si>
  <si>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</si>
  <si>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</si>
  <si>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</si>
  <si>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</si>
  <si>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</si>
  <si>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</si>
  <si>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</si>
  <si>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</si>
  <si>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</si>
  <si>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</si>
  <si>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</si>
  <si>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</si>
  <si>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</si>
  <si>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</si>
  <si>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</si>
  <si>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</si>
  <si>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</si>
  <si>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</si>
  <si>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</si>
  <si>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</si>
  <si>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</si>
  <si>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</si>
  <si>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</si>
  <si>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</si>
  <si>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</si>
  <si>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</si>
  <si>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</si>
  <si>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</si>
  <si>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</si>
  <si>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</si>
  <si>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</si>
  <si>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</si>
  <si>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</si>
  <si>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</si>
  <si>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</si>
  <si>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</si>
  <si>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</si>
  <si>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</si>
  <si>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</si>
  <si>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</si>
  <si>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</si>
  <si>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</si>
  <si>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</si>
  <si>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</si>
  <si>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</si>
  <si>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</si>
  <si>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</si>
  <si>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</si>
  <si>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</si>
  <si>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</si>
  <si>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</si>
  <si>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</si>
  <si>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</si>
  <si>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</si>
  <si>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</si>
  <si>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</si>
  <si>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</si>
  <si>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</si>
  <si>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</si>
  <si>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</si>
  <si>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</si>
  <si>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</si>
  <si>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</si>
  <si>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</si>
  <si>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</si>
  <si>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</si>
  <si>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</si>
  <si>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</si>
  <si>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</si>
  <si>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</si>
  <si>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</si>
  <si>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</si>
  <si>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</si>
  <si>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</si>
  <si>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</si>
  <si>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</si>
  <si>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</si>
  <si>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</si>
  <si>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</si>
  <si>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</si>
  <si>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</si>
  <si>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</si>
  <si>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</si>
  <si>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</si>
  <si>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</si>
  <si>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</si>
  <si>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</si>
  <si>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</si>
  <si>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</si>
  <si>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</si>
  <si>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</si>
  <si>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</si>
  <si>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</si>
  <si>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</si>
  <si>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</si>
  <si>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</si>
  <si>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</si>
  <si>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</si>
  <si>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</si>
  <si>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</si>
  <si>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</si>
  <si>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</si>
  <si>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</si>
  <si>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</si>
  <si>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</si>
  <si>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</si>
  <si>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</si>
  <si>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</si>
  <si>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</si>
  <si>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</si>
  <si>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</si>
  <si>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</si>
  <si>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</si>
  <si>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</si>
  <si>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</si>
  <si>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</si>
  <si>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</si>
  <si>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</si>
  <si>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</si>
  <si>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</si>
  <si>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</si>
  <si>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</si>
  <si>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</si>
  <si>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</si>
  <si>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</si>
  <si>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</si>
  <si>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</si>
  <si>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</si>
  <si>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</si>
  <si>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</si>
  <si>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</si>
  <si>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</si>
  <si>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</si>
  <si>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</si>
  <si>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</si>
  <si>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</si>
  <si>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</si>
  <si>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</si>
  <si>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</si>
  <si>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</si>
  <si>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</si>
  <si>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</si>
  <si>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</si>
  <si>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</si>
  <si>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</si>
  <si>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</si>
  <si>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</si>
  <si>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</si>
  <si>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</si>
  <si>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</si>
  <si>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</si>
  <si>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</si>
  <si>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</si>
  <si>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</si>
  <si>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</si>
  <si>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</si>
  <si>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</si>
  <si>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</si>
  <si>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</si>
  <si>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</si>
  <si>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</si>
  <si>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</si>
  <si>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</si>
  <si>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</si>
  <si>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</si>
  <si>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</si>
  <si>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</si>
  <si>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</si>
  <si>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</si>
  <si>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</si>
  <si>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</si>
  <si>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</si>
  <si>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</si>
  <si>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</si>
  <si>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</si>
  <si>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</si>
  <si>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</si>
  <si>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</si>
  <si>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</si>
  <si>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</si>
  <si>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</si>
  <si>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</si>
  <si>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</si>
  <si>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30723,294+290,7+6535,5-4116=33 433.494 [A] 
Celkové množství 33433.494000=33 433.494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</si>
  <si>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</si>
  <si>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</si>
  <si>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</si>
  <si>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</si>
  <si>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</si>
  <si>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2063,492=2 063.492 [A] 
Celkové množství 2063.492000=2 063.492 [B]</t>
  </si>
  <si>
    <t>POPLATKY ZA LIKVIDACŮ ODPADŮ NEKONTAMINOVANÝCH - 17 01 01 BETON Z DEMOLIC OBJEKTŮ, ZÁKLADŮ TV VČETNĚ DOPRAVY</t>
  </si>
  <si>
    <t>1920,051+10+22,6+2,6-2-2-2=1 949.251 [A] 
Celkové množství 1949.251000=1 949.251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</si>
  <si>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</si>
  <si>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</si>
  <si>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</si>
  <si>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</si>
  <si>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</si>
  <si>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</si>
  <si>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</si>
  <si>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</si>
  <si>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</si>
  <si>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</si>
  <si>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</si>
  <si>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</si>
  <si>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</si>
  <si>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</si>
  <si>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24,75=24.750 [A] 
Celkové množství 24.750000=24.750 [B]</t>
  </si>
  <si>
    <t>POPLATKY ZA LIKVIDACŮ ODPADŮ NEKONTAMINOVANÝCH - 17 05 04 KAMENNÁ SUŤ VČETNĚ DOPRAVY</t>
  </si>
  <si>
    <t>viz položka 96613:   
37,49*2,5=93,70 t  
Celkem 1501,832=1 501.832 [B]</t>
  </si>
  <si>
    <t>POPLATKY ZA LIKVIDACI ODPADŮ NEKONTAMINOVANÝCH - 17 06 04  ZBYTKY IZOLAČNÍCH MATERIÁLŮ VČETNĚ DOPRAVY</t>
  </si>
  <si>
    <t>POPLATKY ZA LIKVIDACI ODPADŮ NEBEZPEČNÝCH - 17 05 07*  LOKÁLNĚ ZNEČIŠTĚNÝ ŠTĚRK A ZEMINA Z KOLEJIŠTĚ (VÝHYBKY)</t>
  </si>
  <si>
    <t>Viz příloha SO_131001-131101_1000_VV  
Celkem 117,99=117.990 [B]</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</si>
  <si>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</si>
  <si>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</si>
  <si>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</si>
  <si>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</si>
  <si>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</si>
  <si>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</si>
  <si>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</si>
  <si>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</si>
  <si>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</si>
  <si>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</si>
  <si>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</si>
  <si>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</si>
  <si>
    <t>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</si>
</sst>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142</v>
      </c>
      <c s="12" t="s">
        <v>143</v>
      </c>
      <c s="14">
        <f>'PS 11-01-11'!K8+'PS 11-01-11'!M8</f>
      </c>
      <c s="14">
        <f>C12*0.21</f>
      </c>
      <c s="14">
        <f>C12+D12</f>
      </c>
      <c s="13">
        <f>'PS 11-01-11'!T7</f>
      </c>
    </row>
    <row r="13" spans="1:6" ht="12.75">
      <c r="A13" s="11" t="s">
        <v>176</v>
      </c>
      <c s="12" t="s">
        <v>177</v>
      </c>
      <c s="14">
        <f>'PS 12-01-21'!K8+'PS 12-01-21'!M8</f>
      </c>
      <c s="14">
        <f>C13*0.21</f>
      </c>
      <c s="14">
        <f>C13+D13</f>
      </c>
      <c s="13">
        <f>'PS 12-01-21'!T7</f>
      </c>
    </row>
    <row r="14" spans="1:6" ht="12.75">
      <c r="A14" s="11" t="s">
        <v>484</v>
      </c>
      <c s="12" t="s">
        <v>485</v>
      </c>
      <c s="14">
        <f>'PS 13-01-11'!K8+'PS 13-01-11'!M8</f>
      </c>
      <c s="14">
        <f>C14*0.21</f>
      </c>
      <c s="14">
        <f>C14+D14</f>
      </c>
      <c s="13">
        <f>'PS 13-01-11'!T7</f>
      </c>
    </row>
    <row r="15" spans="1:6" ht="12.75">
      <c r="A15" s="11" t="s">
        <v>909</v>
      </c>
      <c s="12" t="s">
        <v>910</v>
      </c>
      <c s="14">
        <f>'PS 14-01-21'!K8+'PS 14-01-21'!M8</f>
      </c>
      <c s="14">
        <f>C15*0.21</f>
      </c>
      <c s="14">
        <f>C15+D15</f>
      </c>
      <c s="13">
        <f>'PS 14-01-21'!T7</f>
      </c>
    </row>
    <row r="16" spans="1:6" ht="12.75">
      <c r="A16" s="11" t="s">
        <v>931</v>
      </c>
      <c s="12" t="s">
        <v>932</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933</v>
      </c>
      <c s="12" t="s">
        <v>934</v>
      </c>
      <c s="14">
        <f>'PS 10-02-91'!K8+'PS 10-02-91'!M8</f>
      </c>
      <c s="14">
        <f>C17*0.21</f>
      </c>
      <c s="14">
        <f>C17+D17</f>
      </c>
      <c s="13">
        <f>'PS 10-02-91'!T7</f>
      </c>
    </row>
    <row r="18" spans="1:6" ht="12.75">
      <c r="A18" s="11" t="s">
        <v>966</v>
      </c>
      <c s="12" t="s">
        <v>967</v>
      </c>
      <c s="14">
        <f>'PS 11-02-41'!K8+'PS 11-02-41'!M8</f>
      </c>
      <c s="14">
        <f>C18*0.21</f>
      </c>
      <c s="14">
        <f>C18+D18</f>
      </c>
      <c s="13">
        <f>'PS 11-02-41'!T7</f>
      </c>
    </row>
    <row r="19" spans="1:6" ht="12.75">
      <c r="A19" s="11" t="s">
        <v>1077</v>
      </c>
      <c s="12" t="s">
        <v>1078</v>
      </c>
      <c s="14">
        <f>'PS 11-02-81'!K8+'PS 11-02-81'!M8</f>
      </c>
      <c s="14">
        <f>C19*0.21</f>
      </c>
      <c s="14">
        <f>C19+D19</f>
      </c>
      <c s="13">
        <f>'PS 11-02-81'!T7</f>
      </c>
    </row>
    <row r="20" spans="1:6" ht="12.75">
      <c r="A20" s="11" t="s">
        <v>1216</v>
      </c>
      <c s="12" t="s">
        <v>1217</v>
      </c>
      <c s="14">
        <f>'PS 11-02-91'!K8+'PS 11-02-91'!M8</f>
      </c>
      <c s="14">
        <f>C20*0.21</f>
      </c>
      <c s="14">
        <f>C20+D20</f>
      </c>
      <c s="13">
        <f>'PS 11-02-91'!T7</f>
      </c>
    </row>
    <row r="21" spans="1:6" ht="12.75">
      <c r="A21" s="11" t="s">
        <v>1262</v>
      </c>
      <c s="12" t="s">
        <v>1263</v>
      </c>
      <c s="14">
        <f>'PS 11-02-93'!K8+'PS 11-02-93'!M8</f>
      </c>
      <c s="14">
        <f>C21*0.21</f>
      </c>
      <c s="14">
        <f>C21+D21</f>
      </c>
      <c s="13">
        <f>'PS 11-02-93'!T7</f>
      </c>
    </row>
    <row r="22" spans="1:6" ht="12.75">
      <c r="A22" s="11" t="s">
        <v>1300</v>
      </c>
      <c s="12" t="s">
        <v>1301</v>
      </c>
      <c s="14">
        <f>'PS 12-02-21'!K8+'PS 12-02-21'!M8</f>
      </c>
      <c s="14">
        <f>C22*0.21</f>
      </c>
      <c s="14">
        <f>C22+D22</f>
      </c>
      <c s="13">
        <f>'PS 12-02-21'!T7</f>
      </c>
    </row>
    <row r="23" spans="1:6" ht="12.75">
      <c r="A23" s="11" t="s">
        <v>1387</v>
      </c>
      <c s="12" t="s">
        <v>1388</v>
      </c>
      <c s="14">
        <f>'PS 12-02-22'!K8+'PS 12-02-22'!M8</f>
      </c>
      <c s="14">
        <f>C23*0.21</f>
      </c>
      <c s="14">
        <f>C23+D23</f>
      </c>
      <c s="13">
        <f>'PS 12-02-22'!T7</f>
      </c>
    </row>
    <row r="24" spans="1:6" ht="12.75">
      <c r="A24" s="11" t="s">
        <v>1408</v>
      </c>
      <c s="12" t="s">
        <v>1409</v>
      </c>
      <c s="14">
        <f>'PS 12-02-23'!K8+'PS 12-02-23'!M8</f>
      </c>
      <c s="14">
        <f>C24*0.21</f>
      </c>
      <c s="14">
        <f>C24+D24</f>
      </c>
      <c s="13">
        <f>'PS 12-02-23'!T7</f>
      </c>
    </row>
    <row r="25" spans="1:6" ht="12.75">
      <c r="A25" s="11" t="s">
        <v>1412</v>
      </c>
      <c s="12" t="s">
        <v>1413</v>
      </c>
      <c s="14">
        <f>'PS 12-02-51'!K8+'PS 12-02-51'!M8</f>
      </c>
      <c s="14">
        <f>C25*0.21</f>
      </c>
      <c s="14">
        <f>C25+D25</f>
      </c>
      <c s="13">
        <f>'PS 12-02-51'!T7</f>
      </c>
    </row>
    <row r="26" spans="1:6" ht="12.75">
      <c r="A26" s="11" t="s">
        <v>1661</v>
      </c>
      <c s="12" t="s">
        <v>1662</v>
      </c>
      <c s="14">
        <f>'PS 12-02-81'!K8+'PS 12-02-81'!M8</f>
      </c>
      <c s="14">
        <f>C26*0.21</f>
      </c>
      <c s="14">
        <f>C26+D26</f>
      </c>
      <c s="13">
        <f>'PS 12-02-81'!T7</f>
      </c>
    </row>
    <row r="27" spans="1:6" ht="12.75">
      <c r="A27" s="11" t="s">
        <v>1698</v>
      </c>
      <c s="12" t="s">
        <v>1699</v>
      </c>
      <c s="14">
        <f>'PS 12-02-91'!K8+'PS 12-02-91'!M8</f>
      </c>
      <c s="14">
        <f>C27*0.21</f>
      </c>
      <c s="14">
        <f>C27+D27</f>
      </c>
      <c s="13">
        <f>'PS 12-02-91'!T7</f>
      </c>
    </row>
    <row r="28" spans="1:6" ht="12.75">
      <c r="A28" s="11" t="s">
        <v>1767</v>
      </c>
      <c s="12" t="s">
        <v>1768</v>
      </c>
      <c s="14">
        <f>'PS 13-02-11'!K8+'PS 13-02-11'!M8</f>
      </c>
      <c s="14">
        <f>C28*0.21</f>
      </c>
      <c s="14">
        <f>C28+D28</f>
      </c>
      <c s="13">
        <f>'PS 13-02-11'!T7</f>
      </c>
    </row>
    <row r="29" spans="1:6" ht="12.75">
      <c r="A29" s="11" t="s">
        <v>1848</v>
      </c>
      <c s="12" t="s">
        <v>1849</v>
      </c>
      <c s="14">
        <f>'PS 13-02-21'!K8+'PS 13-02-21'!M8</f>
      </c>
      <c s="14">
        <f>C29*0.21</f>
      </c>
      <c s="14">
        <f>C29+D29</f>
      </c>
      <c s="13">
        <f>'PS 13-02-21'!T7</f>
      </c>
    </row>
    <row r="30" spans="1:6" ht="12.75">
      <c r="A30" s="11" t="s">
        <v>1858</v>
      </c>
      <c s="12" t="s">
        <v>1859</v>
      </c>
      <c s="14">
        <f>'PS 13-02-31'!K8+'PS 13-02-31'!M8</f>
      </c>
      <c s="14">
        <f>C30*0.21</f>
      </c>
      <c s="14">
        <f>C30+D30</f>
      </c>
      <c s="13">
        <f>'PS 13-02-31'!T7</f>
      </c>
    </row>
    <row r="31" spans="1:6" ht="12.75">
      <c r="A31" s="11" t="s">
        <v>1925</v>
      </c>
      <c s="12" t="s">
        <v>1926</v>
      </c>
      <c s="14">
        <f>'PS 13-02-41'!K8+'PS 13-02-41'!M8</f>
      </c>
      <c s="14">
        <f>C31*0.21</f>
      </c>
      <c s="14">
        <f>C31+D31</f>
      </c>
      <c s="13">
        <f>'PS 13-02-41'!T7</f>
      </c>
    </row>
    <row r="32" spans="1:6" ht="12.75">
      <c r="A32" s="11" t="s">
        <v>1946</v>
      </c>
      <c s="12" t="s">
        <v>1947</v>
      </c>
      <c s="14">
        <f>'PS 13-02-71'!K8+'PS 13-02-71'!M8</f>
      </c>
      <c s="14">
        <f>C32*0.21</f>
      </c>
      <c s="14">
        <f>C32+D32</f>
      </c>
      <c s="13">
        <f>'PS 13-02-71'!T7</f>
      </c>
    </row>
    <row r="33" spans="1:6" ht="12.75">
      <c r="A33" s="11" t="s">
        <v>2023</v>
      </c>
      <c s="12" t="s">
        <v>2024</v>
      </c>
      <c s="14">
        <f>'PS 13-02-81'!K8+'PS 13-02-81'!M8</f>
      </c>
      <c s="14">
        <f>C33*0.21</f>
      </c>
      <c s="14">
        <f>C33+D33</f>
      </c>
      <c s="13">
        <f>'PS 13-02-81'!T7</f>
      </c>
    </row>
    <row r="34" spans="1:6" ht="12.75">
      <c r="A34" s="11" t="s">
        <v>2083</v>
      </c>
      <c s="12" t="s">
        <v>2084</v>
      </c>
      <c s="14">
        <f>'PS 13-02-91'!K8+'PS 13-02-91'!M8</f>
      </c>
      <c s="14">
        <f>C34*0.21</f>
      </c>
      <c s="14">
        <f>C34+D34</f>
      </c>
      <c s="13">
        <f>'PS 13-02-91'!T7</f>
      </c>
    </row>
    <row r="35" spans="1:6" ht="12.75">
      <c r="A35" s="11" t="s">
        <v>2156</v>
      </c>
      <c s="12" t="s">
        <v>2157</v>
      </c>
      <c s="14">
        <f>'PS 13-02-92'!K8+'PS 13-02-92'!M8</f>
      </c>
      <c s="14">
        <f>C35*0.21</f>
      </c>
      <c s="14">
        <f>C35+D35</f>
      </c>
      <c s="13">
        <f>'PS 13-02-92'!T7</f>
      </c>
    </row>
    <row r="36" spans="1:6" ht="12.75">
      <c r="A36" s="11" t="s">
        <v>2259</v>
      </c>
      <c s="12" t="s">
        <v>2260</v>
      </c>
      <c s="14">
        <f>'PS 14-02-21'!K8+'PS 14-02-21'!M8</f>
      </c>
      <c s="14">
        <f>C36*0.21</f>
      </c>
      <c s="14">
        <f>C36+D36</f>
      </c>
      <c s="13">
        <f>'PS 14-02-21'!T7</f>
      </c>
    </row>
    <row r="37" spans="1:6" ht="12.75">
      <c r="A37" s="11" t="s">
        <v>2265</v>
      </c>
      <c s="12" t="s">
        <v>2266</v>
      </c>
      <c s="14">
        <f>'PS 14-02-22'!K8+'PS 14-02-22'!M8</f>
      </c>
      <c s="14">
        <f>C37*0.21</f>
      </c>
      <c s="14">
        <f>C37+D37</f>
      </c>
      <c s="13">
        <f>'PS 14-02-22'!T7</f>
      </c>
    </row>
    <row r="38" spans="1:6" ht="12.75">
      <c r="A38" s="11" t="s">
        <v>2272</v>
      </c>
      <c s="12" t="s">
        <v>2273</v>
      </c>
      <c s="14">
        <f>'PS 14-02-51'!K8+'PS 14-02-51'!M8</f>
      </c>
      <c s="14">
        <f>C38*0.21</f>
      </c>
      <c s="14">
        <f>C38+D38</f>
      </c>
      <c s="13">
        <f>'PS 14-02-51'!T7</f>
      </c>
    </row>
    <row r="39" spans="1:6" ht="12.75">
      <c r="A39" s="11" t="s">
        <v>2289</v>
      </c>
      <c s="12" t="s">
        <v>2290</v>
      </c>
      <c s="14">
        <f>'PS 14-02-81'!K8+'PS 14-02-81'!M8</f>
      </c>
      <c s="14">
        <f>C39*0.21</f>
      </c>
      <c s="14">
        <f>C39+D39</f>
      </c>
      <c s="13">
        <f>'PS 14-02-81'!T7</f>
      </c>
    </row>
    <row r="40" spans="1:6" ht="12.75">
      <c r="A40" s="11" t="s">
        <v>2299</v>
      </c>
      <c s="12" t="s">
        <v>2300</v>
      </c>
      <c s="14">
        <f>'PS 14-02-91'!K8+'PS 14-02-91'!M8</f>
      </c>
      <c s="14">
        <f>C40*0.21</f>
      </c>
      <c s="14">
        <f>C40+D40</f>
      </c>
      <c s="13">
        <f>'PS 14-02-91'!T7</f>
      </c>
    </row>
    <row r="41" spans="1:6" ht="12.75">
      <c r="A41" s="11" t="s">
        <v>2308</v>
      </c>
      <c s="12" t="s">
        <v>2309</v>
      </c>
      <c s="14">
        <f>0+C42</f>
      </c>
      <c s="14">
        <f>C41*0.21</f>
      </c>
      <c s="14">
        <f>0+E42</f>
      </c>
      <c s="13">
        <f>0+F42</f>
      </c>
    </row>
    <row r="42" spans="1:6" ht="12.75">
      <c r="A42" s="11" t="s">
        <v>2310</v>
      </c>
      <c s="12" t="s">
        <v>2311</v>
      </c>
      <c s="14">
        <f>'PS 13-03-71'!K8+'PS 13-03-71'!M8</f>
      </c>
      <c s="14">
        <f>C42*0.21</f>
      </c>
      <c s="14">
        <f>C42+D42</f>
      </c>
      <c s="13">
        <f>'PS 13-03-71'!T7</f>
      </c>
    </row>
    <row r="43" spans="1:6" ht="12.75">
      <c r="A43" s="11" t="s">
        <v>2396</v>
      </c>
      <c s="12" t="s">
        <v>2397</v>
      </c>
      <c s="14">
        <f>0+C44+C45</f>
      </c>
      <c s="14">
        <f>C43*0.21</f>
      </c>
      <c s="14">
        <f>0+E44+E45</f>
      </c>
      <c s="13">
        <f>0+F44+F45</f>
      </c>
    </row>
    <row r="44" spans="1:6" ht="12.75">
      <c r="A44" s="11" t="s">
        <v>2398</v>
      </c>
      <c s="12" t="s">
        <v>2399</v>
      </c>
      <c s="14">
        <f>'PS 13-04-11'!K8+'PS 13-04-11'!M8</f>
      </c>
      <c s="14">
        <f>C44*0.21</f>
      </c>
      <c s="14">
        <f>C44+D44</f>
      </c>
      <c s="13">
        <f>'PS 13-04-11'!T7</f>
      </c>
    </row>
    <row r="45" spans="1:6" ht="12.75">
      <c r="A45" s="11" t="s">
        <v>2426</v>
      </c>
      <c s="12" t="s">
        <v>2427</v>
      </c>
      <c s="14">
        <f>'PS 13-04-51'!K8+'PS 13-04-51'!M8</f>
      </c>
      <c s="14">
        <f>C45*0.21</f>
      </c>
      <c s="14">
        <f>C45+D45</f>
      </c>
      <c s="13">
        <f>'PS 13-04-51'!T7</f>
      </c>
    </row>
    <row r="46" spans="1:6" ht="12.75">
      <c r="A46" s="11" t="s">
        <v>2476</v>
      </c>
      <c s="12" t="s">
        <v>2477</v>
      </c>
      <c s="14">
        <f>0+C47+C48</f>
      </c>
      <c s="14">
        <f>C46*0.21</f>
      </c>
      <c s="14">
        <f>0+E47+E48</f>
      </c>
      <c s="13">
        <f>0+F47+F48</f>
      </c>
    </row>
    <row r="47" spans="1:6" ht="12.75">
      <c r="A47" s="11" t="s">
        <v>2478</v>
      </c>
      <c s="12" t="s">
        <v>2479</v>
      </c>
      <c s="14">
        <f>'SO 13-10-01'!K8+'SO 13-10-01'!M8</f>
      </c>
      <c s="14">
        <f>C47*0.21</f>
      </c>
      <c s="14">
        <f>C47+D47</f>
      </c>
      <c s="13">
        <f>'SO 13-10-01'!T7</f>
      </c>
    </row>
    <row r="48" spans="1:6" ht="12.75">
      <c r="A48" s="11" t="s">
        <v>2645</v>
      </c>
      <c s="12" t="s">
        <v>2646</v>
      </c>
      <c s="14">
        <f>'SO 13-14-01'!K8+'SO 13-14-01'!M8</f>
      </c>
      <c s="14">
        <f>C48*0.21</f>
      </c>
      <c s="14">
        <f>C48+D48</f>
      </c>
      <c s="13">
        <f>'SO 13-14-01'!T7</f>
      </c>
    </row>
    <row r="49" spans="1:6" ht="12.75">
      <c r="A49" s="11" t="s">
        <v>2662</v>
      </c>
      <c s="12" t="s">
        <v>2663</v>
      </c>
      <c s="14">
        <f>0+C50</f>
      </c>
      <c s="14">
        <f>C49*0.21</f>
      </c>
      <c s="14">
        <f>0+E50</f>
      </c>
      <c s="13">
        <f>0+F50</f>
      </c>
    </row>
    <row r="50" spans="1:6" ht="12.75">
      <c r="A50" s="11" t="s">
        <v>2664</v>
      </c>
      <c s="12" t="s">
        <v>2665</v>
      </c>
      <c s="14">
        <f>'SO 13-11-01'!K8+'SO 13-11-01'!M8</f>
      </c>
      <c s="14">
        <f>C50*0.21</f>
      </c>
      <c s="14">
        <f>C50+D50</f>
      </c>
      <c s="13">
        <f>'SO 13-11-01'!T7</f>
      </c>
    </row>
    <row r="51" spans="1:6" ht="12.75">
      <c r="A51" s="11" t="s">
        <v>2837</v>
      </c>
      <c s="12" t="s">
        <v>2838</v>
      </c>
      <c s="14">
        <f>0+C52</f>
      </c>
      <c s="14">
        <f>C51*0.21</f>
      </c>
      <c s="14">
        <f>0+E52</f>
      </c>
      <c s="13">
        <f>0+F52</f>
      </c>
    </row>
    <row r="52" spans="1:6" ht="12.75">
      <c r="A52" s="11" t="s">
        <v>2839</v>
      </c>
      <c s="12" t="s">
        <v>2840</v>
      </c>
      <c s="14">
        <f>'SO 13-12-01'!K8+'SO 13-12-01'!M8</f>
      </c>
      <c s="14">
        <f>C52*0.21</f>
      </c>
      <c s="14">
        <f>C52+D52</f>
      </c>
      <c s="13">
        <f>'SO 13-12-01'!T7</f>
      </c>
    </row>
    <row r="53" spans="1:6" ht="12.75">
      <c r="A53" s="11" t="s">
        <v>2926</v>
      </c>
      <c s="12" t="s">
        <v>2927</v>
      </c>
      <c s="14">
        <f>0+C54+C55+C56+C57+C58+C59+C60</f>
      </c>
      <c s="14">
        <f>C53*0.21</f>
      </c>
      <c s="14">
        <f>0+E54+E55+E56+E57+E58+E59+E60</f>
      </c>
      <c s="13">
        <f>0+F54+F55+F56+F57+F58+F59+F60</f>
      </c>
    </row>
    <row r="54" spans="1:6" ht="12.75">
      <c r="A54" s="11" t="s">
        <v>2928</v>
      </c>
      <c s="12" t="s">
        <v>2929</v>
      </c>
      <c s="14">
        <f>'SO 13-20-01'!K8+'SO 13-20-01'!M8</f>
      </c>
      <c s="14">
        <f>C54*0.21</f>
      </c>
      <c s="14">
        <f>C54+D54</f>
      </c>
      <c s="13">
        <f>'SO 13-20-01'!T7</f>
      </c>
    </row>
    <row r="55" spans="1:6" ht="12.75">
      <c r="A55" s="11" t="s">
        <v>2969</v>
      </c>
      <c s="12" t="s">
        <v>2970</v>
      </c>
      <c s="14">
        <f>'SO 13-20-02'!K8+'SO 13-20-02'!M8</f>
      </c>
      <c s="14">
        <f>C55*0.21</f>
      </c>
      <c s="14">
        <f>C55+D55</f>
      </c>
      <c s="13">
        <f>'SO 13-20-02'!T7</f>
      </c>
    </row>
    <row r="56" spans="1:6" ht="12.75">
      <c r="A56" s="11" t="s">
        <v>3142</v>
      </c>
      <c s="12" t="s">
        <v>3143</v>
      </c>
      <c s="14">
        <f>'SO 13-20-03'!K8+'SO 13-20-03'!M8</f>
      </c>
      <c s="14">
        <f>C56*0.21</f>
      </c>
      <c s="14">
        <f>C56+D56</f>
      </c>
      <c s="13">
        <f>'SO 13-20-03'!T7</f>
      </c>
    </row>
    <row r="57" spans="1:6" ht="12.75">
      <c r="A57" s="11" t="s">
        <v>3159</v>
      </c>
      <c s="12" t="s">
        <v>3160</v>
      </c>
      <c s="14">
        <f>'SO 13-20-04'!K8+'SO 13-20-04'!M8</f>
      </c>
      <c s="14">
        <f>C57*0.21</f>
      </c>
      <c s="14">
        <f>C57+D57</f>
      </c>
      <c s="13">
        <f>'SO 13-20-04'!T7</f>
      </c>
    </row>
    <row r="58" spans="1:6" ht="12.75">
      <c r="A58" s="11" t="s">
        <v>3293</v>
      </c>
      <c s="12" t="s">
        <v>3294</v>
      </c>
      <c s="14">
        <f>'SO 13-20-05'!K8+'SO 13-20-05'!M8</f>
      </c>
      <c s="14">
        <f>C58*0.21</f>
      </c>
      <c s="14">
        <f>C58+D58</f>
      </c>
      <c s="13">
        <f>'SO 13-20-05'!T7</f>
      </c>
    </row>
    <row r="59" spans="1:6" ht="12.75">
      <c r="A59" s="11" t="s">
        <v>3334</v>
      </c>
      <c s="12" t="s">
        <v>3335</v>
      </c>
      <c s="14">
        <f>'SO 13-20-06'!K8+'SO 13-20-06'!M8</f>
      </c>
      <c s="14">
        <f>C59*0.21</f>
      </c>
      <c s="14">
        <f>C59+D59</f>
      </c>
      <c s="13">
        <f>'SO 13-20-06'!T7</f>
      </c>
    </row>
    <row r="60" spans="1:6" ht="12.75">
      <c r="A60" s="11" t="s">
        <v>3464</v>
      </c>
      <c s="12" t="s">
        <v>3465</v>
      </c>
      <c s="14">
        <f>'SO 13-20-07'!K8+'SO 13-20-07'!M8</f>
      </c>
      <c s="14">
        <f>C60*0.21</f>
      </c>
      <c s="14">
        <f>C60+D60</f>
      </c>
      <c s="13">
        <f>'SO 13-20-07'!T7</f>
      </c>
    </row>
    <row r="61" spans="1:6" ht="12.75">
      <c r="A61" s="11" t="s">
        <v>3538</v>
      </c>
      <c s="12" t="s">
        <v>3539</v>
      </c>
      <c s="14">
        <f>0+C62</f>
      </c>
      <c s="14">
        <f>C61*0.21</f>
      </c>
      <c s="14">
        <f>0+E62</f>
      </c>
      <c s="13">
        <f>0+F62</f>
      </c>
    </row>
    <row r="62" spans="1:6" ht="12.75">
      <c r="A62" s="11" t="s">
        <v>3540</v>
      </c>
      <c s="12" t="s">
        <v>3541</v>
      </c>
      <c s="14">
        <f>'SO 13-30-01'!K8+'SO 13-30-01'!M8</f>
      </c>
      <c s="14">
        <f>C62*0.21</f>
      </c>
      <c s="14">
        <f>C62+D62</f>
      </c>
      <c s="13">
        <f>'SO 13-30-01'!T7</f>
      </c>
    </row>
    <row r="63" spans="1:6" ht="12.75">
      <c r="A63" s="11" t="s">
        <v>3576</v>
      </c>
      <c s="12" t="s">
        <v>3577</v>
      </c>
      <c s="14">
        <f>0+C64+C65</f>
      </c>
      <c s="14">
        <f>C63*0.21</f>
      </c>
      <c s="14">
        <f>0+E64+E65</f>
      </c>
      <c s="13">
        <f>0+F64+F65</f>
      </c>
    </row>
    <row r="64" spans="1:6" ht="12.75">
      <c r="A64" s="11" t="s">
        <v>3578</v>
      </c>
      <c s="12" t="s">
        <v>3579</v>
      </c>
      <c s="14">
        <f>'SO 13-31-01'!K8+'SO 13-31-01'!M8</f>
      </c>
      <c s="14">
        <f>C64*0.21</f>
      </c>
      <c s="14">
        <f>C64+D64</f>
      </c>
      <c s="13">
        <f>'SO 13-31-01'!T7</f>
      </c>
    </row>
    <row r="65" spans="1:6" ht="12.75">
      <c r="A65" s="11" t="s">
        <v>3672</v>
      </c>
      <c s="12" t="s">
        <v>3673</v>
      </c>
      <c s="14">
        <f>'SO 13-33-01'!K8+'SO 13-33-01'!M8</f>
      </c>
      <c s="14">
        <f>C65*0.21</f>
      </c>
      <c s="14">
        <f>C65+D65</f>
      </c>
      <c s="13">
        <f>'SO 13-33-01'!T7</f>
      </c>
    </row>
    <row r="66" spans="1:6" ht="12.75">
      <c r="A66" s="11" t="s">
        <v>3945</v>
      </c>
      <c s="12" t="s">
        <v>3946</v>
      </c>
      <c s="14">
        <f>0+C67+C68+C69+C70+C71</f>
      </c>
      <c s="14">
        <f>C66*0.21</f>
      </c>
      <c s="14">
        <f>0+E67+E68+E69+E70+E71</f>
      </c>
      <c s="13">
        <f>0+F67+F68+F69+F70+F71</f>
      </c>
    </row>
    <row r="67" spans="1:6" ht="12.75">
      <c r="A67" s="11" t="s">
        <v>3947</v>
      </c>
      <c s="12" t="s">
        <v>3948</v>
      </c>
      <c s="14">
        <f>'SO 13-50-01'!K8+'SO 13-50-01'!M8</f>
      </c>
      <c s="14">
        <f>C67*0.21</f>
      </c>
      <c s="14">
        <f>C67+D67</f>
      </c>
      <c s="13">
        <f>'SO 13-50-01'!T7</f>
      </c>
    </row>
    <row r="68" spans="1:6" ht="12.75">
      <c r="A68" s="11" t="s">
        <v>3981</v>
      </c>
      <c s="12" t="s">
        <v>3982</v>
      </c>
      <c s="14">
        <f>'SO 13-50-02'!K8+'SO 13-50-02'!M8</f>
      </c>
      <c s="14">
        <f>C68*0.21</f>
      </c>
      <c s="14">
        <f>C68+D68</f>
      </c>
      <c s="13">
        <f>'SO 13-50-02'!T7</f>
      </c>
    </row>
    <row r="69" spans="1:6" ht="12.75">
      <c r="A69" s="11" t="s">
        <v>4040</v>
      </c>
      <c s="12" t="s">
        <v>4041</v>
      </c>
      <c s="14">
        <f>'SO 13-50-03.1'!K8+'SO 13-50-03.1'!M8</f>
      </c>
      <c s="14">
        <f>C69*0.21</f>
      </c>
      <c s="14">
        <f>C69+D69</f>
      </c>
      <c s="13">
        <f>'SO 13-50-03.1'!T7</f>
      </c>
    </row>
    <row r="70" spans="1:6" ht="12.75">
      <c r="A70" s="11" t="s">
        <v>4269</v>
      </c>
      <c s="12" t="s">
        <v>4270</v>
      </c>
      <c s="14">
        <f>'SO 13-50-03.2'!K8+'SO 13-50-03.2'!M8</f>
      </c>
      <c s="14">
        <f>C70*0.21</f>
      </c>
      <c s="14">
        <f>C70+D70</f>
      </c>
      <c s="13">
        <f>'SO 13-50-03.2'!T7</f>
      </c>
    </row>
    <row r="71" spans="1:6" ht="12.75">
      <c r="A71" s="11" t="s">
        <v>4309</v>
      </c>
      <c s="12" t="s">
        <v>4310</v>
      </c>
      <c s="14">
        <f>'SO 13-50-03.3'!K8+'SO 13-50-03.3'!M8</f>
      </c>
      <c s="14">
        <f>C71*0.21</f>
      </c>
      <c s="14">
        <f>C71+D71</f>
      </c>
      <c s="13">
        <f>'SO 13-50-03.3'!T7</f>
      </c>
    </row>
    <row r="72" spans="1:6" ht="12.75">
      <c r="A72" s="11" t="s">
        <v>4371</v>
      </c>
      <c s="12" t="s">
        <v>4372</v>
      </c>
      <c s="14">
        <f>0+C73</f>
      </c>
      <c s="14">
        <f>C72*0.21</f>
      </c>
      <c s="14">
        <f>0+E73</f>
      </c>
      <c s="13">
        <f>0+F73</f>
      </c>
    </row>
    <row r="73" spans="1:6" ht="12.75">
      <c r="A73" s="11" t="s">
        <v>4373</v>
      </c>
      <c s="12" t="s">
        <v>4374</v>
      </c>
      <c s="14">
        <f>'SO 10-60-01'!K8+'SO 10-60-01'!M8</f>
      </c>
      <c s="14">
        <f>C73*0.21</f>
      </c>
      <c s="14">
        <f>C73+D73</f>
      </c>
      <c s="13">
        <f>'SO 10-60-01'!T7</f>
      </c>
    </row>
    <row r="74" spans="1:6" ht="12.75">
      <c r="A74" s="11" t="s">
        <v>4403</v>
      </c>
      <c s="12" t="s">
        <v>4404</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4405</v>
      </c>
      <c s="12" t="s">
        <v>4406</v>
      </c>
      <c s="14">
        <f>'SO 11-71-01'!K8+'SO 11-71-01'!M8</f>
      </c>
      <c s="14">
        <f>C75*0.21</f>
      </c>
      <c s="14">
        <f>C75+D75</f>
      </c>
      <c s="13">
        <f>'SO 11-71-01'!T7</f>
      </c>
    </row>
    <row r="76" spans="1:6" ht="12.75">
      <c r="A76" s="11" t="s">
        <v>5222</v>
      </c>
      <c s="12" t="s">
        <v>5223</v>
      </c>
      <c s="14">
        <f>'SO 11-71-01.01'!K8+'SO 11-71-01.01'!M8</f>
      </c>
      <c s="14">
        <f>C76*0.21</f>
      </c>
      <c s="14">
        <f>C76+D76</f>
      </c>
      <c s="13">
        <f>'SO 11-71-01.01'!T7</f>
      </c>
    </row>
    <row r="77" spans="1:6" ht="12.75">
      <c r="A77" s="11" t="s">
        <v>5325</v>
      </c>
      <c s="12" t="s">
        <v>5326</v>
      </c>
      <c s="14">
        <f>'SO 11-71-01.02'!K8+'SO 11-71-01.02'!M8</f>
      </c>
      <c s="14">
        <f>C77*0.21</f>
      </c>
      <c s="14">
        <f>C77+D77</f>
      </c>
      <c s="13">
        <f>'SO 11-71-01.02'!T7</f>
      </c>
    </row>
    <row r="78" spans="1:6" ht="12.75">
      <c r="A78" s="11" t="s">
        <v>5455</v>
      </c>
      <c s="12" t="s">
        <v>5456</v>
      </c>
      <c s="14">
        <f>'SO 11-71-01.04'!K8+'SO 11-71-01.04'!M8</f>
      </c>
      <c s="14">
        <f>C78*0.21</f>
      </c>
      <c s="14">
        <f>C78+D78</f>
      </c>
      <c s="13">
        <f>'SO 11-71-01.04'!T7</f>
      </c>
    </row>
    <row r="79" spans="1:6" ht="12.75">
      <c r="A79" s="11" t="s">
        <v>5662</v>
      </c>
      <c s="12" t="s">
        <v>5663</v>
      </c>
      <c s="14">
        <f>'SO 11-71-01.05'!K8+'SO 11-71-01.05'!M8</f>
      </c>
      <c s="14">
        <f>C79*0.21</f>
      </c>
      <c s="14">
        <f>C79+D79</f>
      </c>
      <c s="13">
        <f>'SO 11-71-01.05'!T7</f>
      </c>
    </row>
    <row r="80" spans="1:6" ht="12.75">
      <c r="A80" s="11" t="s">
        <v>5691</v>
      </c>
      <c s="12" t="s">
        <v>5692</v>
      </c>
      <c s="14">
        <f>'SO 11-71-01.08'!K8+'SO 11-71-01.08'!M8</f>
      </c>
      <c s="14">
        <f>C80*0.21</f>
      </c>
      <c s="14">
        <f>C80+D80</f>
      </c>
      <c s="13">
        <f>'SO 11-71-01.08'!T7</f>
      </c>
    </row>
    <row r="81" spans="1:6" ht="12.75">
      <c r="A81" s="11" t="s">
        <v>5717</v>
      </c>
      <c s="12" t="s">
        <v>5718</v>
      </c>
      <c s="14">
        <f>'SO 13-71-01'!K8+'SO 13-71-01'!M8</f>
      </c>
      <c s="14">
        <f>C81*0.21</f>
      </c>
      <c s="14">
        <f>C81+D81</f>
      </c>
      <c s="13">
        <f>'SO 13-71-01'!T7</f>
      </c>
    </row>
    <row r="82" spans="1:6" ht="12.75">
      <c r="A82" s="11" t="s">
        <v>6229</v>
      </c>
      <c s="12" t="s">
        <v>5223</v>
      </c>
      <c s="14">
        <f>'SO 13-71-01.01'!K8+'SO 13-71-01.01'!M8</f>
      </c>
      <c s="14">
        <f>C82*0.21</f>
      </c>
      <c s="14">
        <f>C82+D82</f>
      </c>
      <c s="13">
        <f>'SO 13-71-01.01'!T7</f>
      </c>
    </row>
    <row r="83" spans="1:6" ht="12.75">
      <c r="A83" s="11" t="s">
        <v>6322</v>
      </c>
      <c s="12" t="s">
        <v>5326</v>
      </c>
      <c s="14">
        <f>'SO 13-71-01.02'!K8+'SO 13-71-01.02'!M8</f>
      </c>
      <c s="14">
        <f>C83*0.21</f>
      </c>
      <c s="14">
        <f>C83+D83</f>
      </c>
      <c s="13">
        <f>'SO 13-71-01.02'!T7</f>
      </c>
    </row>
    <row r="84" spans="1:6" ht="12.75">
      <c r="A84" s="11" t="s">
        <v>6413</v>
      </c>
      <c s="12" t="s">
        <v>6414</v>
      </c>
      <c s="14">
        <f>'SO 13-71-01.03'!K8+'SO 13-71-01.03'!M8</f>
      </c>
      <c s="14">
        <f>C84*0.21</f>
      </c>
      <c s="14">
        <f>C84+D84</f>
      </c>
      <c s="13">
        <f>'SO 13-71-01.03'!T7</f>
      </c>
    </row>
    <row r="85" spans="1:6" ht="12.75">
      <c r="A85" s="11" t="s">
        <v>6416</v>
      </c>
      <c s="12" t="s">
        <v>6417</v>
      </c>
      <c s="14">
        <f>'SO 13-71-01.04'!K8+'SO 13-71-01.04'!M8</f>
      </c>
      <c s="14">
        <f>C85*0.21</f>
      </c>
      <c s="14">
        <f>C85+D85</f>
      </c>
      <c s="13">
        <f>'SO 13-71-01.04'!T7</f>
      </c>
    </row>
    <row r="86" spans="1:6" ht="12.75">
      <c r="A86" s="11" t="s">
        <v>6574</v>
      </c>
      <c s="12" t="s">
        <v>6575</v>
      </c>
      <c s="14">
        <f>'SO 13-71-01.05'!K8+'SO 13-71-01.05'!M8</f>
      </c>
      <c s="14">
        <f>C86*0.21</f>
      </c>
      <c s="14">
        <f>C86+D86</f>
      </c>
      <c s="13">
        <f>'SO 13-71-01.05'!T7</f>
      </c>
    </row>
    <row r="87" spans="1:6" ht="12.75">
      <c r="A87" s="11" t="s">
        <v>6669</v>
      </c>
      <c s="12" t="s">
        <v>6670</v>
      </c>
      <c s="14">
        <f>'SO 13-71-01.06'!K8+'SO 13-71-01.06'!M8</f>
      </c>
      <c s="14">
        <f>C87*0.21</f>
      </c>
      <c s="14">
        <f>C87+D87</f>
      </c>
      <c s="13">
        <f>'SO 13-71-01.06'!T7</f>
      </c>
    </row>
    <row r="88" spans="1:6" ht="12.75">
      <c r="A88" s="11" t="s">
        <v>6698</v>
      </c>
      <c s="12" t="s">
        <v>6699</v>
      </c>
      <c s="14">
        <f>'SO 13-71-01.07'!K8+'SO 13-71-01.07'!M8</f>
      </c>
      <c s="14">
        <f>C88*0.21</f>
      </c>
      <c s="14">
        <f>C88+D88</f>
      </c>
      <c s="13">
        <f>'SO 13-71-01.07'!T7</f>
      </c>
    </row>
    <row r="89" spans="1:6" ht="12.75">
      <c r="A89" s="11" t="s">
        <v>6710</v>
      </c>
      <c s="12" t="s">
        <v>6711</v>
      </c>
      <c s="14">
        <f>'SO 13-74-01'!K8+'SO 13-74-01'!M8</f>
      </c>
      <c s="14">
        <f>C89*0.21</f>
      </c>
      <c s="14">
        <f>C89+D89</f>
      </c>
      <c s="13">
        <f>'SO 13-74-01'!T7</f>
      </c>
    </row>
    <row r="90" spans="1:6" ht="12.75">
      <c r="A90" s="11" t="s">
        <v>6938</v>
      </c>
      <c s="12" t="s">
        <v>6939</v>
      </c>
      <c s="14">
        <f>'SO 13-77-01'!K8+'SO 13-77-01'!M8</f>
      </c>
      <c s="14">
        <f>C90*0.21</f>
      </c>
      <c s="14">
        <f>C90+D90</f>
      </c>
      <c s="13">
        <f>'SO 13-77-01'!T7</f>
      </c>
    </row>
    <row r="91" spans="1:6" ht="12.75">
      <c r="A91" s="11" t="s">
        <v>7090</v>
      </c>
      <c s="12" t="s">
        <v>7091</v>
      </c>
      <c s="14">
        <f>'SO 13-78-01'!K8+'SO 13-78-01'!M8</f>
      </c>
      <c s="14">
        <f>C91*0.21</f>
      </c>
      <c s="14">
        <f>C91+D91</f>
      </c>
      <c s="13">
        <f>'SO 13-78-01'!T7</f>
      </c>
    </row>
    <row r="92" spans="1:6" ht="12.75">
      <c r="A92" s="11" t="s">
        <v>7110</v>
      </c>
      <c s="12" t="s">
        <v>7111</v>
      </c>
      <c s="14">
        <f>'SO 13-78-02'!K8+'SO 13-78-02'!M8</f>
      </c>
      <c s="14">
        <f>C92*0.21</f>
      </c>
      <c s="14">
        <f>C92+D92</f>
      </c>
      <c s="13">
        <f>'SO 13-78-02'!T7</f>
      </c>
    </row>
    <row r="93" spans="1:6" ht="12.75">
      <c r="A93" s="11" t="s">
        <v>7138</v>
      </c>
      <c s="12" t="s">
        <v>7139</v>
      </c>
      <c s="14">
        <f>'SO 13-78-03'!K8+'SO 13-78-03'!M8</f>
      </c>
      <c s="14">
        <f>C93*0.21</f>
      </c>
      <c s="14">
        <f>C93+D93</f>
      </c>
      <c s="13">
        <f>'SO 13-78-03'!T7</f>
      </c>
    </row>
    <row r="94" spans="1:6" ht="12.75">
      <c r="A94" s="11" t="s">
        <v>7150</v>
      </c>
      <c s="12" t="s">
        <v>7151</v>
      </c>
      <c s="14">
        <f>'SO 13-79-01'!K8+'SO 13-79-01'!M8</f>
      </c>
      <c s="14">
        <f>C94*0.21</f>
      </c>
      <c s="14">
        <f>C94+D94</f>
      </c>
      <c s="13">
        <f>'SO 13-79-01'!T7</f>
      </c>
    </row>
    <row r="95" spans="1:6" ht="12.75">
      <c r="A95" s="11" t="s">
        <v>7165</v>
      </c>
      <c s="12" t="s">
        <v>7166</v>
      </c>
      <c s="14">
        <f>0+C96</f>
      </c>
      <c s="14">
        <f>C95*0.21</f>
      </c>
      <c s="14">
        <f>0+E96</f>
      </c>
      <c s="13">
        <f>0+F96</f>
      </c>
    </row>
    <row r="96" spans="1:6" ht="12.75">
      <c r="A96" s="11" t="s">
        <v>7167</v>
      </c>
      <c s="12" t="s">
        <v>7168</v>
      </c>
      <c s="14">
        <f>'SO 13-84-01'!K8+'SO 13-84-01'!M8</f>
      </c>
      <c s="14">
        <f>C96*0.21</f>
      </c>
      <c s="14">
        <f>C96+D96</f>
      </c>
      <c s="13">
        <f>'SO 13-84-01'!T7</f>
      </c>
    </row>
    <row r="97" spans="1:6" ht="12.75">
      <c r="A97" s="11" t="s">
        <v>7259</v>
      </c>
      <c s="12" t="s">
        <v>7260</v>
      </c>
      <c s="14">
        <f>0+C98+C99+C100+C101+C102+C103</f>
      </c>
      <c s="14">
        <f>C97*0.21</f>
      </c>
      <c s="14">
        <f>0+E98+E99+E100+E101+E102+E103</f>
      </c>
      <c s="13">
        <f>0+F98+F99+F100+F101+F102+F103</f>
      </c>
    </row>
    <row r="98" spans="1:6" ht="12.75">
      <c r="A98" s="11" t="s">
        <v>7261</v>
      </c>
      <c s="12" t="s">
        <v>7262</v>
      </c>
      <c s="14">
        <f>'SO 10-86-01'!K8+'SO 10-86-01'!M8</f>
      </c>
      <c s="14">
        <f>C98*0.21</f>
      </c>
      <c s="14">
        <f>C98+D98</f>
      </c>
      <c s="13">
        <f>'SO 10-86-01'!T7</f>
      </c>
    </row>
    <row r="99" spans="1:6" ht="12.75">
      <c r="A99" s="11" t="s">
        <v>7308</v>
      </c>
      <c s="12" t="s">
        <v>7309</v>
      </c>
      <c s="14">
        <f>'SO 13-86-01'!K8+'SO 13-86-01'!M8</f>
      </c>
      <c s="14">
        <f>C99*0.21</f>
      </c>
      <c s="14">
        <f>C99+D99</f>
      </c>
      <c s="13">
        <f>'SO 13-86-01'!T7</f>
      </c>
    </row>
    <row r="100" spans="1:6" ht="12.75">
      <c r="A100" s="11" t="s">
        <v>7392</v>
      </c>
      <c s="12" t="s">
        <v>7393</v>
      </c>
      <c s="14">
        <f>'SO 13-86-02'!K8+'SO 13-86-02'!M8</f>
      </c>
      <c s="14">
        <f>C100*0.21</f>
      </c>
      <c s="14">
        <f>C100+D100</f>
      </c>
      <c s="13">
        <f>'SO 13-86-02'!T7</f>
      </c>
    </row>
    <row r="101" spans="1:6" ht="12.75">
      <c r="A101" s="11" t="s">
        <v>7423</v>
      </c>
      <c s="12" t="s">
        <v>7424</v>
      </c>
      <c s="14">
        <f>'SO 13-86-03'!K8+'SO 13-86-03'!M8</f>
      </c>
      <c s="14">
        <f>C101*0.21</f>
      </c>
      <c s="14">
        <f>C101+D101</f>
      </c>
      <c s="13">
        <f>'SO 13-86-03'!T7</f>
      </c>
    </row>
    <row r="102" spans="1:6" ht="12.75">
      <c r="A102" s="11" t="s">
        <v>7451</v>
      </c>
      <c s="12" t="s">
        <v>7452</v>
      </c>
      <c s="14">
        <f>'SO 13-86-04'!K8+'SO 13-86-04'!M8</f>
      </c>
      <c s="14">
        <f>C102*0.21</f>
      </c>
      <c s="14">
        <f>C102+D102</f>
      </c>
      <c s="13">
        <f>'SO 13-86-04'!T7</f>
      </c>
    </row>
    <row r="103" spans="1:6" ht="12.75">
      <c r="A103" s="11" t="s">
        <v>7480</v>
      </c>
      <c s="12" t="s">
        <v>7481</v>
      </c>
      <c s="14">
        <f>'SO 13-86-05'!K8+'SO 13-86-05'!M8</f>
      </c>
      <c s="14">
        <f>C103*0.21</f>
      </c>
      <c s="14">
        <f>C103+D103</f>
      </c>
      <c s="13">
        <f>'SO 13-86-05'!T7</f>
      </c>
    </row>
    <row r="104" spans="1:6" ht="12.75">
      <c r="A104" s="11" t="s">
        <v>7496</v>
      </c>
      <c s="12" t="s">
        <v>7497</v>
      </c>
      <c s="14">
        <f>0+C105</f>
      </c>
      <c s="14">
        <f>C104*0.21</f>
      </c>
      <c s="14">
        <f>0+E105</f>
      </c>
      <c s="13">
        <f>0+F105</f>
      </c>
    </row>
    <row r="105" spans="1:6" ht="12.75">
      <c r="A105" s="11" t="s">
        <v>7498</v>
      </c>
      <c s="12" t="s">
        <v>7499</v>
      </c>
      <c s="14">
        <f>'SO 13-92-01'!K8+'SO 13-92-01'!M8</f>
      </c>
      <c s="14">
        <f>C105*0.21</f>
      </c>
      <c s="14">
        <f>C105+D105</f>
      </c>
      <c s="13">
        <f>'SO 13-92-01'!T7</f>
      </c>
    </row>
    <row r="106" spans="1:6" ht="12.75">
      <c r="A106" s="11" t="s">
        <v>7516</v>
      </c>
      <c s="12" t="s">
        <v>7517</v>
      </c>
      <c s="14">
        <f>0+C107</f>
      </c>
      <c s="14">
        <f>C106*0.21</f>
      </c>
      <c s="14">
        <f>0+E107</f>
      </c>
      <c s="13">
        <f>0+F107</f>
      </c>
    </row>
    <row r="107" spans="1:6" ht="12.75">
      <c r="A107" s="11" t="s">
        <v>7518</v>
      </c>
      <c s="12" t="s">
        <v>7519</v>
      </c>
      <c s="14">
        <f>'SO 13-96-01'!K8+'SO 13-96-01'!M8</f>
      </c>
      <c s="14">
        <f>C107*0.21</f>
      </c>
      <c s="14">
        <f>C107+D107</f>
      </c>
      <c s="13">
        <f>'SO 13-96-01'!T7</f>
      </c>
    </row>
    <row r="108" spans="1:6" ht="12.75">
      <c r="A108" s="11" t="s">
        <v>7586</v>
      </c>
      <c s="12" t="s">
        <v>7587</v>
      </c>
      <c s="14">
        <f>0+C109</f>
      </c>
      <c s="14">
        <f>C108*0.21</f>
      </c>
      <c s="14">
        <f>0+E109</f>
      </c>
      <c s="13">
        <f>0+F109</f>
      </c>
    </row>
    <row r="109" spans="1:6" ht="12.75">
      <c r="A109" s="11" t="s">
        <v>7588</v>
      </c>
      <c s="12" t="s">
        <v>7587</v>
      </c>
      <c s="14">
        <f>'SO 98-98'!K8+'SO 98-98'!M8</f>
      </c>
      <c s="14">
        <f>C109*0.21</f>
      </c>
      <c s="14">
        <f>C109+D109</f>
      </c>
      <c s="13">
        <f>'SO 98-98'!T7</f>
      </c>
    </row>
    <row r="110" spans="1:6" ht="12.75">
      <c r="A110" s="11" t="s">
        <v>7620</v>
      </c>
      <c s="12" t="s">
        <v>7621</v>
      </c>
      <c s="14">
        <f>0+C111</f>
      </c>
      <c s="14">
        <f>C110*0.21</f>
      </c>
      <c s="14">
        <f>0+E111</f>
      </c>
      <c s="13">
        <f>0+F111</f>
      </c>
    </row>
    <row r="111" spans="1:6" ht="12.75">
      <c r="A111" s="11" t="s">
        <v>7622</v>
      </c>
      <c s="12" t="s">
        <v>7621</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1218</v>
      </c>
      <c r="E8" s="30" t="s">
        <v>1217</v>
      </c>
      <c r="J8" s="29">
        <f>0+J9</f>
      </c>
      <c s="29">
        <f>0+K9</f>
      </c>
      <c s="29">
        <f>0+L9</f>
      </c>
      <c s="29">
        <f>0+M9</f>
      </c>
    </row>
    <row r="9" spans="1:13" ht="12.75">
      <c r="A9" t="s">
        <v>46</v>
      </c>
      <c r="C9" s="31" t="s">
        <v>123</v>
      </c>
      <c r="E9" s="33" t="s">
        <v>124</v>
      </c>
      <c r="J9" s="32">
        <f>0</f>
      </c>
      <c s="32">
        <f>0</f>
      </c>
      <c s="32">
        <f>0+L10+L14+L18+L22+L26+L30+L34+L38+L42+L46+L50+L54+L58+L62+L66+L70+L74+L78+L82+L86+L90</f>
      </c>
      <c s="32">
        <f>0+M10+M14+M18+M22+M26+M30+M34+M38+M42+M46+M50+M54+M58+M62+M66+M70+M74+M78+M82+M86+M90</f>
      </c>
    </row>
    <row r="10" spans="1:16" ht="12.75">
      <c r="A10" t="s">
        <v>48</v>
      </c>
      <c s="34" t="s">
        <v>4</v>
      </c>
      <c s="34" t="s">
        <v>1098</v>
      </c>
      <c s="35" t="s">
        <v>5</v>
      </c>
      <c s="6" t="s">
        <v>1099</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1100</v>
      </c>
    </row>
    <row r="14" spans="1:16" ht="12.75">
      <c r="A14" t="s">
        <v>48</v>
      </c>
      <c s="34" t="s">
        <v>27</v>
      </c>
      <c s="34" t="s">
        <v>1219</v>
      </c>
      <c s="35" t="s">
        <v>5</v>
      </c>
      <c s="6" t="s">
        <v>1220</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1221</v>
      </c>
    </row>
    <row r="18" spans="1:16" ht="12.75">
      <c r="A18" t="s">
        <v>48</v>
      </c>
      <c s="34" t="s">
        <v>26</v>
      </c>
      <c s="34" t="s">
        <v>1222</v>
      </c>
      <c s="35" t="s">
        <v>5</v>
      </c>
      <c s="6" t="s">
        <v>1223</v>
      </c>
      <c s="36" t="s">
        <v>245</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1224</v>
      </c>
    </row>
    <row r="22" spans="1:16" ht="12.75">
      <c r="A22" t="s">
        <v>48</v>
      </c>
      <c s="34" t="s">
        <v>63</v>
      </c>
      <c s="34" t="s">
        <v>1225</v>
      </c>
      <c s="35" t="s">
        <v>5</v>
      </c>
      <c s="6" t="s">
        <v>1226</v>
      </c>
      <c s="36" t="s">
        <v>245</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12.75">
      <c r="A26" t="s">
        <v>48</v>
      </c>
      <c s="34" t="s">
        <v>67</v>
      </c>
      <c s="34" t="s">
        <v>1227</v>
      </c>
      <c s="35" t="s">
        <v>5</v>
      </c>
      <c s="6" t="s">
        <v>1228</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1229</v>
      </c>
      <c s="35" t="s">
        <v>5</v>
      </c>
      <c s="6" t="s">
        <v>1230</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1231</v>
      </c>
      <c s="35" t="s">
        <v>5</v>
      </c>
      <c s="6" t="s">
        <v>1232</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1018</v>
      </c>
    </row>
    <row r="38" spans="1:16" ht="12.75">
      <c r="A38" t="s">
        <v>48</v>
      </c>
      <c s="34" t="s">
        <v>163</v>
      </c>
      <c s="34" t="s">
        <v>1233</v>
      </c>
      <c s="35" t="s">
        <v>5</v>
      </c>
      <c s="6" t="s">
        <v>1234</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1018</v>
      </c>
    </row>
    <row r="42" spans="1:16" ht="25.5">
      <c r="A42" t="s">
        <v>48</v>
      </c>
      <c s="34" t="s">
        <v>76</v>
      </c>
      <c s="34" t="s">
        <v>1235</v>
      </c>
      <c s="35" t="s">
        <v>5</v>
      </c>
      <c s="6" t="s">
        <v>1236</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1237</v>
      </c>
    </row>
    <row r="46" spans="1:16" ht="12.75">
      <c r="A46" t="s">
        <v>48</v>
      </c>
      <c s="34" t="s">
        <v>82</v>
      </c>
      <c s="34" t="s">
        <v>1238</v>
      </c>
      <c s="35" t="s">
        <v>5</v>
      </c>
      <c s="6" t="s">
        <v>1239</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1240</v>
      </c>
      <c s="35" t="s">
        <v>5</v>
      </c>
      <c s="6" t="s">
        <v>1241</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1242</v>
      </c>
      <c s="35" t="s">
        <v>5</v>
      </c>
      <c s="6" t="s">
        <v>1243</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94</v>
      </c>
      <c s="34" t="s">
        <v>1244</v>
      </c>
      <c s="35" t="s">
        <v>5</v>
      </c>
      <c s="6" t="s">
        <v>1245</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25.5">
      <c r="A62" t="s">
        <v>48</v>
      </c>
      <c s="34" t="s">
        <v>98</v>
      </c>
      <c s="34" t="s">
        <v>1246</v>
      </c>
      <c s="35" t="s">
        <v>5</v>
      </c>
      <c s="6" t="s">
        <v>1247</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1248</v>
      </c>
      <c s="35" t="s">
        <v>5</v>
      </c>
      <c s="6" t="s">
        <v>1249</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1250</v>
      </c>
      <c s="35" t="s">
        <v>5</v>
      </c>
      <c s="6" t="s">
        <v>1251</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25.5">
      <c r="A74" t="s">
        <v>48</v>
      </c>
      <c s="34" t="s">
        <v>111</v>
      </c>
      <c s="34" t="s">
        <v>1252</v>
      </c>
      <c s="35" t="s">
        <v>5</v>
      </c>
      <c s="6" t="s">
        <v>1253</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1254</v>
      </c>
      <c s="35" t="s">
        <v>5</v>
      </c>
      <c s="6" t="s">
        <v>1255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1256</v>
      </c>
      <c s="35" t="s">
        <v>5</v>
      </c>
      <c s="6" t="s">
        <v>1257</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1258</v>
      </c>
      <c s="35" t="s">
        <v>5</v>
      </c>
      <c s="6" t="s">
        <v>1259</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988</v>
      </c>
    </row>
    <row r="90" spans="1:16" ht="12.75">
      <c r="A90" t="s">
        <v>48</v>
      </c>
      <c s="34" t="s">
        <v>129</v>
      </c>
      <c s="34" t="s">
        <v>1260</v>
      </c>
      <c s="35" t="s">
        <v>5</v>
      </c>
      <c s="6" t="s">
        <v>1261</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1264</v>
      </c>
      <c r="E8" s="30" t="s">
        <v>1263</v>
      </c>
      <c r="J8" s="29">
        <f>0+J9</f>
      </c>
      <c s="29">
        <f>0+K9</f>
      </c>
      <c s="29">
        <f>0+L9</f>
      </c>
      <c s="29">
        <f>0+M9</f>
      </c>
    </row>
    <row r="9" spans="1:13" ht="12.75">
      <c r="A9" t="s">
        <v>46</v>
      </c>
      <c r="C9" s="31" t="s">
        <v>123</v>
      </c>
      <c r="E9" s="33" t="s">
        <v>124</v>
      </c>
      <c r="J9" s="32">
        <f>0</f>
      </c>
      <c s="32">
        <f>0</f>
      </c>
      <c s="32">
        <f>0+L10+L14+L18+L22+L26+L30+L34+L38+L42+L46+L50+L54+L58+L62+L66+L70+L74+L78</f>
      </c>
      <c s="32">
        <f>0+M10+M14+M18+M22+M26+M30+M34+M38+M42+M46+M50+M54+M58+M62+M66+M70+M74+M78</f>
      </c>
    </row>
    <row r="10" spans="1:16" ht="12.75">
      <c r="A10" t="s">
        <v>48</v>
      </c>
      <c s="34" t="s">
        <v>4</v>
      </c>
      <c s="34" t="s">
        <v>1265</v>
      </c>
      <c s="35" t="s">
        <v>5</v>
      </c>
      <c s="6" t="s">
        <v>1266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1267</v>
      </c>
    </row>
    <row r="14" spans="1:16" ht="12.75">
      <c r="A14" t="s">
        <v>48</v>
      </c>
      <c s="34" t="s">
        <v>27</v>
      </c>
      <c s="34" t="s">
        <v>1268</v>
      </c>
      <c s="35" t="s">
        <v>5</v>
      </c>
      <c s="6" t="s">
        <v>1269</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1270</v>
      </c>
    </row>
    <row r="18" spans="1:16" ht="12.75">
      <c r="A18" t="s">
        <v>48</v>
      </c>
      <c s="34" t="s">
        <v>26</v>
      </c>
      <c s="34" t="s">
        <v>1271</v>
      </c>
      <c s="35" t="s">
        <v>5</v>
      </c>
      <c s="6" t="s">
        <v>1272</v>
      </c>
      <c s="36" t="s">
        <v>62</v>
      </c>
      <c s="37">
        <v>2</v>
      </c>
      <c s="36">
        <v>0</v>
      </c>
      <c s="36">
        <f>ROUND(G18*H18,6)</f>
      </c>
      <c r="L18" s="38">
        <v>0</v>
      </c>
      <c s="32">
        <f>ROUND(ROUND(L18,2)*ROUND(G18,3),2)</f>
      </c>
      <c s="36" t="s">
        <v>52</v>
      </c>
      <c>
        <f>(M18*21)/100</f>
      </c>
      <c t="s">
        <v>27</v>
      </c>
    </row>
    <row r="19" spans="1:5" ht="12.75">
      <c r="A19" s="35" t="s">
        <v>53</v>
      </c>
      <c r="E19" s="39" t="s">
        <v>5</v>
      </c>
    </row>
    <row r="20" spans="1:5" ht="25.5">
      <c r="A20" s="35" t="s">
        <v>54</v>
      </c>
      <c r="E20" s="40" t="s">
        <v>70</v>
      </c>
    </row>
    <row r="21" spans="1:5" ht="102">
      <c r="A21" t="s">
        <v>55</v>
      </c>
      <c r="E21" s="39" t="s">
        <v>1273</v>
      </c>
    </row>
    <row r="22" spans="1:16" ht="12.75">
      <c r="A22" t="s">
        <v>48</v>
      </c>
      <c s="34" t="s">
        <v>63</v>
      </c>
      <c s="34" t="s">
        <v>1274</v>
      </c>
      <c s="35" t="s">
        <v>5</v>
      </c>
      <c s="6" t="s">
        <v>1275</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1276</v>
      </c>
    </row>
    <row r="26" spans="1:16" ht="12.75">
      <c r="A26" t="s">
        <v>48</v>
      </c>
      <c s="34" t="s">
        <v>67</v>
      </c>
      <c s="34" t="s">
        <v>1277</v>
      </c>
      <c s="35" t="s">
        <v>5</v>
      </c>
      <c s="6" t="s">
        <v>1278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1279</v>
      </c>
    </row>
    <row r="30" spans="1:16" ht="12.75">
      <c r="A30" t="s">
        <v>48</v>
      </c>
      <c s="34" t="s">
        <v>72</v>
      </c>
      <c s="34" t="s">
        <v>1280</v>
      </c>
      <c s="35" t="s">
        <v>5</v>
      </c>
      <c s="6" t="s">
        <v>1281</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1282</v>
      </c>
    </row>
    <row r="34" spans="1:16" ht="12.75">
      <c r="A34" t="s">
        <v>48</v>
      </c>
      <c s="34" t="s">
        <v>123</v>
      </c>
      <c s="34" t="s">
        <v>1283</v>
      </c>
      <c s="35" t="s">
        <v>5</v>
      </c>
      <c s="6" t="s">
        <v>1284</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1285</v>
      </c>
    </row>
    <row r="38" spans="1:16" ht="12.75">
      <c r="A38" t="s">
        <v>48</v>
      </c>
      <c s="34" t="s">
        <v>163</v>
      </c>
      <c s="34" t="s">
        <v>1286</v>
      </c>
      <c s="35" t="s">
        <v>5</v>
      </c>
      <c s="6" t="s">
        <v>1287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1288</v>
      </c>
    </row>
    <row r="42" spans="1:16" ht="12.75">
      <c r="A42" t="s">
        <v>48</v>
      </c>
      <c s="34" t="s">
        <v>76</v>
      </c>
      <c s="34" t="s">
        <v>1289</v>
      </c>
      <c s="35" t="s">
        <v>5</v>
      </c>
      <c s="6" t="s">
        <v>1290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1291</v>
      </c>
    </row>
    <row r="46" spans="1:16" ht="12.75">
      <c r="A46" t="s">
        <v>48</v>
      </c>
      <c s="34" t="s">
        <v>82</v>
      </c>
      <c s="34" t="s">
        <v>946</v>
      </c>
      <c s="35" t="s">
        <v>5</v>
      </c>
      <c s="6" t="s">
        <v>947</v>
      </c>
      <c s="36" t="s">
        <v>62</v>
      </c>
      <c s="37">
        <v>1</v>
      </c>
      <c s="36">
        <v>0</v>
      </c>
      <c s="36">
        <f>ROUND(G46*H46,6)</f>
      </c>
      <c r="L46" s="38">
        <v>0</v>
      </c>
      <c s="32">
        <f>ROUND(ROUND(L46,2)*ROUND(G46,3),2)</f>
      </c>
      <c s="36" t="s">
        <v>52</v>
      </c>
      <c>
        <f>(M46*21)/100</f>
      </c>
      <c t="s">
        <v>27</v>
      </c>
    </row>
    <row r="47" spans="1:5" ht="12.75">
      <c r="A47" s="35" t="s">
        <v>53</v>
      </c>
      <c r="E47" s="39" t="s">
        <v>5</v>
      </c>
    </row>
    <row r="48" spans="1:5" ht="25.5">
      <c r="A48" s="35" t="s">
        <v>54</v>
      </c>
      <c r="E48" s="40" t="s">
        <v>136</v>
      </c>
    </row>
    <row r="49" spans="1:5" ht="114.75">
      <c r="A49" t="s">
        <v>55</v>
      </c>
      <c r="E49" s="39" t="s">
        <v>948</v>
      </c>
    </row>
    <row r="50" spans="1:16" ht="12.75">
      <c r="A50" t="s">
        <v>48</v>
      </c>
      <c s="34" t="s">
        <v>86</v>
      </c>
      <c s="34" t="s">
        <v>949</v>
      </c>
      <c s="35" t="s">
        <v>5</v>
      </c>
      <c s="6" t="s">
        <v>950</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951</v>
      </c>
    </row>
    <row r="54" spans="1:16" ht="12.75">
      <c r="A54" t="s">
        <v>48</v>
      </c>
      <c s="34" t="s">
        <v>90</v>
      </c>
      <c s="34" t="s">
        <v>952</v>
      </c>
      <c s="35" t="s">
        <v>5</v>
      </c>
      <c s="6" t="s">
        <v>953</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954</v>
      </c>
    </row>
    <row r="58" spans="1:16" ht="12.75">
      <c r="A58" t="s">
        <v>48</v>
      </c>
      <c s="34" t="s">
        <v>94</v>
      </c>
      <c s="34" t="s">
        <v>955</v>
      </c>
      <c s="35" t="s">
        <v>5</v>
      </c>
      <c s="6" t="s">
        <v>956</v>
      </c>
      <c s="36" t="s">
        <v>62</v>
      </c>
      <c s="37">
        <v>2</v>
      </c>
      <c s="36">
        <v>0</v>
      </c>
      <c s="36">
        <f>ROUND(G58*H58,6)</f>
      </c>
      <c r="L58" s="38">
        <v>0</v>
      </c>
      <c s="32">
        <f>ROUND(ROUND(L58,2)*ROUND(G58,3),2)</f>
      </c>
      <c s="36" t="s">
        <v>52</v>
      </c>
      <c>
        <f>(M58*21)/100</f>
      </c>
      <c t="s">
        <v>27</v>
      </c>
    </row>
    <row r="59" spans="1:5" ht="12.75">
      <c r="A59" s="35" t="s">
        <v>53</v>
      </c>
      <c r="E59" s="39" t="s">
        <v>5</v>
      </c>
    </row>
    <row r="60" spans="1:5" ht="25.5">
      <c r="A60" s="35" t="s">
        <v>54</v>
      </c>
      <c r="E60" s="40" t="s">
        <v>70</v>
      </c>
    </row>
    <row r="61" spans="1:5" ht="127.5">
      <c r="A61" t="s">
        <v>55</v>
      </c>
      <c r="E61" s="39" t="s">
        <v>957</v>
      </c>
    </row>
    <row r="62" spans="1:16" ht="12.75">
      <c r="A62" t="s">
        <v>48</v>
      </c>
      <c s="34" t="s">
        <v>98</v>
      </c>
      <c s="34" t="s">
        <v>1292</v>
      </c>
      <c s="35" t="s">
        <v>5</v>
      </c>
      <c s="6" t="s">
        <v>1293</v>
      </c>
      <c s="36" t="s">
        <v>62</v>
      </c>
      <c s="37">
        <v>2</v>
      </c>
      <c s="36">
        <v>0</v>
      </c>
      <c s="36">
        <f>ROUND(G62*H62,6)</f>
      </c>
      <c r="L62" s="38">
        <v>0</v>
      </c>
      <c s="32">
        <f>ROUND(ROUND(L62,2)*ROUND(G62,3),2)</f>
      </c>
      <c s="36" t="s">
        <v>52</v>
      </c>
      <c>
        <f>(M62*21)/100</f>
      </c>
      <c t="s">
        <v>27</v>
      </c>
    </row>
    <row r="63" spans="1:5" ht="12.75">
      <c r="A63" s="35" t="s">
        <v>53</v>
      </c>
      <c r="E63" s="39" t="s">
        <v>5</v>
      </c>
    </row>
    <row r="64" spans="1:5" ht="25.5">
      <c r="A64" s="35" t="s">
        <v>54</v>
      </c>
      <c r="E64" s="40" t="s">
        <v>70</v>
      </c>
    </row>
    <row r="65" spans="1:5" ht="127.5">
      <c r="A65" t="s">
        <v>55</v>
      </c>
      <c r="E65" s="39" t="s">
        <v>1294</v>
      </c>
    </row>
    <row r="66" spans="1:16" ht="12.75">
      <c r="A66" t="s">
        <v>48</v>
      </c>
      <c s="34" t="s">
        <v>102</v>
      </c>
      <c s="34" t="s">
        <v>958</v>
      </c>
      <c s="35" t="s">
        <v>5</v>
      </c>
      <c s="6" t="s">
        <v>959</v>
      </c>
      <c s="36" t="s">
        <v>105</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960</v>
      </c>
    </row>
    <row r="70" spans="1:16" ht="25.5">
      <c r="A70" t="s">
        <v>48</v>
      </c>
      <c s="34" t="s">
        <v>107</v>
      </c>
      <c s="34" t="s">
        <v>961</v>
      </c>
      <c s="35" t="s">
        <v>5</v>
      </c>
      <c s="6" t="s">
        <v>962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963</v>
      </c>
    </row>
    <row r="74" spans="1:16" ht="25.5">
      <c r="A74" t="s">
        <v>48</v>
      </c>
      <c s="34" t="s">
        <v>111</v>
      </c>
      <c s="34" t="s">
        <v>1295</v>
      </c>
      <c s="35" t="s">
        <v>5</v>
      </c>
      <c s="6" t="s">
        <v>1296</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1297</v>
      </c>
    </row>
    <row r="78" spans="1:16" ht="25.5">
      <c r="A78" t="s">
        <v>48</v>
      </c>
      <c s="34" t="s">
        <v>115</v>
      </c>
      <c s="34" t="s">
        <v>1298</v>
      </c>
      <c s="35" t="s">
        <v>5</v>
      </c>
      <c s="6" t="s">
        <v>1296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1302</v>
      </c>
      <c r="E8" s="30" t="s">
        <v>1301</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26</v>
      </c>
      <c s="34" t="s">
        <v>1311</v>
      </c>
      <c s="35" t="s">
        <v>5</v>
      </c>
      <c s="6" t="s">
        <v>1312</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25.5">
      <c r="A28" t="s">
        <v>48</v>
      </c>
      <c s="34" t="s">
        <v>72</v>
      </c>
      <c s="34" t="s">
        <v>1090</v>
      </c>
      <c s="35" t="s">
        <v>5</v>
      </c>
      <c s="6" t="s">
        <v>1091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12.75">
      <c r="A32" t="s">
        <v>48</v>
      </c>
      <c s="34" t="s">
        <v>123</v>
      </c>
      <c s="34" t="s">
        <v>853</v>
      </c>
      <c s="35" t="s">
        <v>5</v>
      </c>
      <c s="6" t="s">
        <v>854</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969</v>
      </c>
    </row>
    <row r="36" spans="1:16" ht="25.5">
      <c r="A36" t="s">
        <v>48</v>
      </c>
      <c s="34" t="s">
        <v>163</v>
      </c>
      <c s="34" t="s">
        <v>857</v>
      </c>
      <c s="35" t="s">
        <v>5</v>
      </c>
      <c s="6" t="s">
        <v>858</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1095</v>
      </c>
    </row>
    <row r="40" spans="1:16" ht="12.75">
      <c r="A40" t="s">
        <v>48</v>
      </c>
      <c s="34" t="s">
        <v>76</v>
      </c>
      <c s="34" t="s">
        <v>970</v>
      </c>
      <c s="35" t="s">
        <v>5</v>
      </c>
      <c s="6" t="s">
        <v>971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82</v>
      </c>
      <c s="34" t="s">
        <v>1317</v>
      </c>
      <c s="35" t="s">
        <v>5</v>
      </c>
      <c s="6" t="s">
        <v>1318</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1319</v>
      </c>
    </row>
    <row r="48" spans="1:16" ht="12.75">
      <c r="A48" t="s">
        <v>48</v>
      </c>
      <c s="34" t="s">
        <v>86</v>
      </c>
      <c s="34" t="s">
        <v>1320</v>
      </c>
      <c s="35" t="s">
        <v>5</v>
      </c>
      <c s="6" t="s">
        <v>1321</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1003</v>
      </c>
    </row>
    <row r="52" spans="1:16" ht="12.75">
      <c r="A52" t="s">
        <v>48</v>
      </c>
      <c s="34" t="s">
        <v>90</v>
      </c>
      <c s="34" t="s">
        <v>1322</v>
      </c>
      <c s="35" t="s">
        <v>5</v>
      </c>
      <c s="6" t="s">
        <v>1323</v>
      </c>
      <c s="36" t="s">
        <v>51</v>
      </c>
      <c s="37">
        <v>550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1324</v>
      </c>
    </row>
    <row r="56" spans="1:16" ht="12.75">
      <c r="A56" t="s">
        <v>48</v>
      </c>
      <c s="34" t="s">
        <v>94</v>
      </c>
      <c s="34" t="s">
        <v>1325</v>
      </c>
      <c s="35" t="s">
        <v>5</v>
      </c>
      <c s="6" t="s">
        <v>1326</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1327</v>
      </c>
    </row>
    <row r="60" spans="1:16" ht="12.75">
      <c r="A60" t="s">
        <v>48</v>
      </c>
      <c s="34" t="s">
        <v>98</v>
      </c>
      <c s="34" t="s">
        <v>1328</v>
      </c>
      <c s="35" t="s">
        <v>5</v>
      </c>
      <c s="6" t="s">
        <v>1329</v>
      </c>
      <c s="36" t="s">
        <v>1330</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1331</v>
      </c>
    </row>
    <row r="64" spans="1:16" ht="12.75">
      <c r="A64" t="s">
        <v>48</v>
      </c>
      <c s="34" t="s">
        <v>102</v>
      </c>
      <c s="34" t="s">
        <v>1332</v>
      </c>
      <c s="35" t="s">
        <v>5</v>
      </c>
      <c s="6" t="s">
        <v>1333</v>
      </c>
      <c s="36" t="s">
        <v>51</v>
      </c>
      <c s="37">
        <v>550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1334</v>
      </c>
    </row>
    <row r="68" spans="1:16" ht="12.75">
      <c r="A68" t="s">
        <v>48</v>
      </c>
      <c s="34" t="s">
        <v>107</v>
      </c>
      <c s="34" t="s">
        <v>1335</v>
      </c>
      <c s="35" t="s">
        <v>5</v>
      </c>
      <c s="6" t="s">
        <v>1336</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1319</v>
      </c>
    </row>
    <row r="72" spans="1:16" ht="12.75">
      <c r="A72" t="s">
        <v>48</v>
      </c>
      <c s="34" t="s">
        <v>111</v>
      </c>
      <c s="34" t="s">
        <v>1337</v>
      </c>
      <c s="35" t="s">
        <v>5</v>
      </c>
      <c s="6" t="s">
        <v>1338</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1003</v>
      </c>
    </row>
    <row r="76" spans="1:16" ht="12.75">
      <c r="A76" t="s">
        <v>48</v>
      </c>
      <c s="34" t="s">
        <v>115</v>
      </c>
      <c s="34" t="s">
        <v>1339</v>
      </c>
      <c s="35" t="s">
        <v>5</v>
      </c>
      <c s="6" t="s">
        <v>1340</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1319</v>
      </c>
    </row>
    <row r="80" spans="1:16" ht="12.75">
      <c r="A80" t="s">
        <v>48</v>
      </c>
      <c s="34" t="s">
        <v>119</v>
      </c>
      <c s="34" t="s">
        <v>1341</v>
      </c>
      <c s="35" t="s">
        <v>5</v>
      </c>
      <c s="6" t="s">
        <v>1342</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1003</v>
      </c>
    </row>
    <row r="84" spans="1:16" ht="12.75">
      <c r="A84" t="s">
        <v>48</v>
      </c>
      <c s="34" t="s">
        <v>125</v>
      </c>
      <c s="34" t="s">
        <v>1343</v>
      </c>
      <c s="35" t="s">
        <v>5</v>
      </c>
      <c s="6" t="s">
        <v>1344</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1319</v>
      </c>
    </row>
    <row r="88" spans="1:16" ht="12.75">
      <c r="A88" t="s">
        <v>48</v>
      </c>
      <c s="34" t="s">
        <v>129</v>
      </c>
      <c s="34" t="s">
        <v>1345</v>
      </c>
      <c s="35" t="s">
        <v>5</v>
      </c>
      <c s="6" t="s">
        <v>1346</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1003</v>
      </c>
    </row>
    <row r="92" spans="1:16" ht="12.75">
      <c r="A92" t="s">
        <v>48</v>
      </c>
      <c s="34" t="s">
        <v>133</v>
      </c>
      <c s="34" t="s">
        <v>1347</v>
      </c>
      <c s="35" t="s">
        <v>5</v>
      </c>
      <c s="6" t="s">
        <v>1348</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1319</v>
      </c>
    </row>
    <row r="96" spans="1:16" ht="12.75">
      <c r="A96" t="s">
        <v>48</v>
      </c>
      <c s="34" t="s">
        <v>138</v>
      </c>
      <c s="34" t="s">
        <v>1349</v>
      </c>
      <c s="35" t="s">
        <v>5</v>
      </c>
      <c s="6" t="s">
        <v>1350</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1003</v>
      </c>
    </row>
    <row r="100" spans="1:16" ht="12.75">
      <c r="A100" t="s">
        <v>48</v>
      </c>
      <c s="34" t="s">
        <v>257</v>
      </c>
      <c s="34" t="s">
        <v>1351</v>
      </c>
      <c s="35" t="s">
        <v>5</v>
      </c>
      <c s="6" t="s">
        <v>1352</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1319</v>
      </c>
    </row>
    <row r="104" spans="1:16" ht="12.75">
      <c r="A104" t="s">
        <v>48</v>
      </c>
      <c s="34" t="s">
        <v>261</v>
      </c>
      <c s="34" t="s">
        <v>1353</v>
      </c>
      <c s="35" t="s">
        <v>5</v>
      </c>
      <c s="6" t="s">
        <v>1354</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1003</v>
      </c>
    </row>
    <row r="108" spans="1:16" ht="12.75">
      <c r="A108" t="s">
        <v>48</v>
      </c>
      <c s="34" t="s">
        <v>1030</v>
      </c>
      <c s="34" t="s">
        <v>1355</v>
      </c>
      <c s="35" t="s">
        <v>5</v>
      </c>
      <c s="6" t="s">
        <v>1356</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264</v>
      </c>
      <c s="34" t="s">
        <v>1357</v>
      </c>
      <c s="35" t="s">
        <v>5</v>
      </c>
      <c s="6" t="s">
        <v>1358</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268</v>
      </c>
      <c s="34" t="s">
        <v>1222</v>
      </c>
      <c s="35" t="s">
        <v>5</v>
      </c>
      <c s="6" t="s">
        <v>1223</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1224</v>
      </c>
    </row>
    <row r="120" spans="1:16" ht="12.75">
      <c r="A120" t="s">
        <v>48</v>
      </c>
      <c s="34" t="s">
        <v>272</v>
      </c>
      <c s="34" t="s">
        <v>1225</v>
      </c>
      <c s="35" t="s">
        <v>5</v>
      </c>
      <c s="6" t="s">
        <v>1226</v>
      </c>
      <c s="36" t="s">
        <v>245</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978</v>
      </c>
    </row>
    <row r="124" spans="1:16" ht="25.5">
      <c r="A124" t="s">
        <v>48</v>
      </c>
      <c s="34" t="s">
        <v>291</v>
      </c>
      <c s="34" t="s">
        <v>1359</v>
      </c>
      <c s="35" t="s">
        <v>5</v>
      </c>
      <c s="6" t="s">
        <v>1360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1361</v>
      </c>
    </row>
    <row r="128" spans="1:16" ht="12.75">
      <c r="A128" t="s">
        <v>48</v>
      </c>
      <c s="34" t="s">
        <v>295</v>
      </c>
      <c s="34" t="s">
        <v>1362</v>
      </c>
      <c s="35" t="s">
        <v>5</v>
      </c>
      <c s="6" t="s">
        <v>1363</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299</v>
      </c>
      <c s="34" t="s">
        <v>1364</v>
      </c>
      <c s="35" t="s">
        <v>5</v>
      </c>
      <c s="6" t="s">
        <v>1365</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25.5">
      <c r="A136" t="s">
        <v>48</v>
      </c>
      <c s="34" t="s">
        <v>303</v>
      </c>
      <c s="34" t="s">
        <v>1366</v>
      </c>
      <c s="35" t="s">
        <v>5</v>
      </c>
      <c s="6" t="s">
        <v>1367</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1361</v>
      </c>
    </row>
    <row r="140" spans="1:16" ht="12.75">
      <c r="A140" t="s">
        <v>48</v>
      </c>
      <c s="34" t="s">
        <v>545</v>
      </c>
      <c s="34" t="s">
        <v>1368</v>
      </c>
      <c s="35" t="s">
        <v>5</v>
      </c>
      <c s="6" t="s">
        <v>1369</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12.75">
      <c r="A144" t="s">
        <v>48</v>
      </c>
      <c s="34" t="s">
        <v>307</v>
      </c>
      <c s="34" t="s">
        <v>1370</v>
      </c>
      <c s="35" t="s">
        <v>5</v>
      </c>
      <c s="6" t="s">
        <v>1371</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1361</v>
      </c>
    </row>
    <row r="148" spans="1:16" ht="12.75">
      <c r="A148" t="s">
        <v>48</v>
      </c>
      <c s="34" t="s">
        <v>552</v>
      </c>
      <c s="34" t="s">
        <v>1372</v>
      </c>
      <c s="35" t="s">
        <v>5</v>
      </c>
      <c s="6" t="s">
        <v>1373</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991</v>
      </c>
    </row>
    <row r="152" spans="1:16" ht="12.75">
      <c r="A152" t="s">
        <v>48</v>
      </c>
      <c s="34" t="s">
        <v>312</v>
      </c>
      <c s="34" t="s">
        <v>1374</v>
      </c>
      <c s="35" t="s">
        <v>5</v>
      </c>
      <c s="6" t="s">
        <v>1375</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1376</v>
      </c>
    </row>
    <row r="156" spans="1:16" ht="12.75">
      <c r="A156" t="s">
        <v>48</v>
      </c>
      <c s="34" t="s">
        <v>318</v>
      </c>
      <c s="34" t="s">
        <v>1377</v>
      </c>
      <c s="35" t="s">
        <v>5</v>
      </c>
      <c s="6" t="s">
        <v>1378</v>
      </c>
      <c s="36" t="s">
        <v>981</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985</v>
      </c>
    </row>
    <row r="160" spans="1:16" ht="12.75">
      <c r="A160" t="s">
        <v>48</v>
      </c>
      <c s="34" t="s">
        <v>319</v>
      </c>
      <c s="34" t="s">
        <v>1379</v>
      </c>
      <c s="35" t="s">
        <v>5</v>
      </c>
      <c s="6" t="s">
        <v>1380</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1382</v>
      </c>
    </row>
    <row r="164" spans="1:16" ht="12.75">
      <c r="A164" t="s">
        <v>48</v>
      </c>
      <c s="34" t="s">
        <v>321</v>
      </c>
      <c s="34" t="s">
        <v>1383</v>
      </c>
      <c s="35" t="s">
        <v>5</v>
      </c>
      <c s="6" t="s">
        <v>1384</v>
      </c>
      <c s="36" t="s">
        <v>1381</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1385</v>
      </c>
    </row>
    <row r="168" spans="1:16" ht="12.75">
      <c r="A168" t="s">
        <v>48</v>
      </c>
      <c s="34" t="s">
        <v>326</v>
      </c>
      <c s="34" t="s">
        <v>1209</v>
      </c>
      <c s="35" t="s">
        <v>5</v>
      </c>
      <c s="6" t="s">
        <v>1210</v>
      </c>
      <c s="36" t="s">
        <v>105</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1211</v>
      </c>
    </row>
    <row r="172" spans="1:16" ht="12.75">
      <c r="A172" t="s">
        <v>48</v>
      </c>
      <c s="34" t="s">
        <v>330</v>
      </c>
      <c s="34" t="s">
        <v>243</v>
      </c>
      <c s="35" t="s">
        <v>5</v>
      </c>
      <c s="6" t="s">
        <v>244</v>
      </c>
      <c s="36" t="s">
        <v>245</v>
      </c>
      <c s="37">
        <v>0.675</v>
      </c>
      <c s="36">
        <v>0</v>
      </c>
      <c s="36">
        <f>ROUND(G172*H172,6)</f>
      </c>
      <c r="L172" s="38">
        <v>0</v>
      </c>
      <c s="32">
        <f>ROUND(ROUND(L172,2)*ROUND(G172,3),2)</f>
      </c>
      <c s="36" t="s">
        <v>52</v>
      </c>
      <c>
        <f>(M172*21)/100</f>
      </c>
      <c t="s">
        <v>27</v>
      </c>
    </row>
    <row r="173" spans="1:5" ht="12.75">
      <c r="A173" s="35" t="s">
        <v>53</v>
      </c>
      <c r="E173" s="39" t="s">
        <v>5</v>
      </c>
    </row>
    <row r="174" spans="1:5" ht="25.5">
      <c r="A174" s="35" t="s">
        <v>54</v>
      </c>
      <c r="E174" s="40" t="s">
        <v>1386</v>
      </c>
    </row>
    <row r="175" spans="1:5" ht="76.5">
      <c r="A175" t="s">
        <v>55</v>
      </c>
      <c r="E175" s="39" t="s">
        <v>280</v>
      </c>
    </row>
    <row r="176" spans="1:16" ht="12.75">
      <c r="A176" t="s">
        <v>48</v>
      </c>
      <c s="34" t="s">
        <v>334</v>
      </c>
      <c s="34" t="s">
        <v>251</v>
      </c>
      <c s="35" t="s">
        <v>5</v>
      </c>
      <c s="6" t="s">
        <v>252</v>
      </c>
      <c s="36" t="s">
        <v>245</v>
      </c>
      <c s="37">
        <v>0.675</v>
      </c>
      <c s="36">
        <v>0</v>
      </c>
      <c s="36">
        <f>ROUND(G176*H176,6)</f>
      </c>
      <c r="L176" s="38">
        <v>0</v>
      </c>
      <c s="32">
        <f>ROUND(ROUND(L176,2)*ROUND(G176,3),2)</f>
      </c>
      <c s="36" t="s">
        <v>52</v>
      </c>
      <c>
        <f>(M176*21)/100</f>
      </c>
      <c t="s">
        <v>27</v>
      </c>
    </row>
    <row r="177" spans="1:5" ht="12.75">
      <c r="A177" s="35" t="s">
        <v>53</v>
      </c>
      <c r="E177" s="39" t="s">
        <v>5</v>
      </c>
    </row>
    <row r="178" spans="1:5" ht="25.5">
      <c r="A178" s="35" t="s">
        <v>54</v>
      </c>
      <c r="E178" s="40" t="s">
        <v>1386</v>
      </c>
    </row>
    <row r="179" spans="1:5" ht="204">
      <c r="A179" t="s">
        <v>55</v>
      </c>
      <c r="E179"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1389</v>
      </c>
      <c r="E8" s="30" t="s">
        <v>1388</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f>
      </c>
      <c s="32">
        <f>0+M20+M24+M28+M32+M36+M40+M44+M48+M52+M56+M60+M64+M68+M72+M76+M80+M84+M88+M92+M96+M100+M104+M108+M112+M116+M120+M124+M128+M132+M136+M140+M144+M148+M152+M156+M160+M164+M168+M172+M176+M180+M184+M188+M192+M196+M200+M204</f>
      </c>
    </row>
    <row r="20" spans="1:16" ht="12.75">
      <c r="A20" t="s">
        <v>48</v>
      </c>
      <c s="34" t="s">
        <v>26</v>
      </c>
      <c s="34" t="s">
        <v>1311</v>
      </c>
      <c s="35" t="s">
        <v>5</v>
      </c>
      <c s="6" t="s">
        <v>1312</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123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163</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76</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82</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86</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90</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94</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98</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102</v>
      </c>
      <c s="34" t="s">
        <v>1317</v>
      </c>
      <c s="35" t="s">
        <v>5</v>
      </c>
      <c s="6" t="s">
        <v>1318</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1320</v>
      </c>
      <c s="35" t="s">
        <v>5</v>
      </c>
      <c s="6" t="s">
        <v>1321</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1322</v>
      </c>
      <c s="35" t="s">
        <v>5</v>
      </c>
      <c s="6" t="s">
        <v>1323</v>
      </c>
      <c s="36" t="s">
        <v>51</v>
      </c>
      <c s="37">
        <v>90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115</v>
      </c>
      <c s="34" t="s">
        <v>1325</v>
      </c>
      <c s="35" t="s">
        <v>5</v>
      </c>
      <c s="6" t="s">
        <v>1326</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119</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125</v>
      </c>
      <c s="34" t="s">
        <v>1332</v>
      </c>
      <c s="35" t="s">
        <v>5</v>
      </c>
      <c s="6" t="s">
        <v>1333</v>
      </c>
      <c s="36" t="s">
        <v>51</v>
      </c>
      <c s="37">
        <v>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129</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1403</v>
      </c>
      <c s="35" t="s">
        <v>5</v>
      </c>
      <c s="6" t="s">
        <v>1404</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1405</v>
      </c>
      <c s="35" t="s">
        <v>5</v>
      </c>
      <c s="6" t="s">
        <v>1406</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1343</v>
      </c>
      <c s="35" t="s">
        <v>5</v>
      </c>
      <c s="6" t="s">
        <v>1344</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1319</v>
      </c>
    </row>
    <row r="116" spans="1:16" ht="12.75">
      <c r="A116" t="s">
        <v>48</v>
      </c>
      <c s="34" t="s">
        <v>268</v>
      </c>
      <c s="34" t="s">
        <v>1345</v>
      </c>
      <c s="35" t="s">
        <v>5</v>
      </c>
      <c s="6" t="s">
        <v>1346</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1003</v>
      </c>
    </row>
    <row r="120" spans="1:16" ht="12.75">
      <c r="A120" t="s">
        <v>48</v>
      </c>
      <c s="34" t="s">
        <v>272</v>
      </c>
      <c s="34" t="s">
        <v>1347</v>
      </c>
      <c s="35" t="s">
        <v>5</v>
      </c>
      <c s="6" t="s">
        <v>1348</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78.5">
      <c r="A123" t="s">
        <v>55</v>
      </c>
      <c r="E123" s="39" t="s">
        <v>1319</v>
      </c>
    </row>
    <row r="124" spans="1:16" ht="12.75">
      <c r="A124" t="s">
        <v>48</v>
      </c>
      <c s="34" t="s">
        <v>291</v>
      </c>
      <c s="34" t="s">
        <v>1349</v>
      </c>
      <c s="35" t="s">
        <v>5</v>
      </c>
      <c s="6" t="s">
        <v>1350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1003</v>
      </c>
    </row>
    <row r="128" spans="1:16" ht="12.75">
      <c r="A128" t="s">
        <v>48</v>
      </c>
      <c s="34" t="s">
        <v>295</v>
      </c>
      <c s="34" t="s">
        <v>1351</v>
      </c>
      <c s="35" t="s">
        <v>5</v>
      </c>
      <c s="6" t="s">
        <v>1352</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78.5">
      <c r="A131" t="s">
        <v>55</v>
      </c>
      <c r="E131" s="39" t="s">
        <v>1319</v>
      </c>
    </row>
    <row r="132" spans="1:16" ht="12.75">
      <c r="A132" t="s">
        <v>48</v>
      </c>
      <c s="34" t="s">
        <v>299</v>
      </c>
      <c s="34" t="s">
        <v>1353</v>
      </c>
      <c s="35" t="s">
        <v>5</v>
      </c>
      <c s="6" t="s">
        <v>1354</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1003</v>
      </c>
    </row>
    <row r="136" spans="1:16" ht="12.75">
      <c r="A136" t="s">
        <v>48</v>
      </c>
      <c s="34" t="s">
        <v>303</v>
      </c>
      <c s="34" t="s">
        <v>1355</v>
      </c>
      <c s="35" t="s">
        <v>5</v>
      </c>
      <c s="6" t="s">
        <v>1356</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1319</v>
      </c>
    </row>
    <row r="140" spans="1:16" ht="12.75">
      <c r="A140" t="s">
        <v>48</v>
      </c>
      <c s="34" t="s">
        <v>545</v>
      </c>
      <c s="34" t="s">
        <v>1357</v>
      </c>
      <c s="35" t="s">
        <v>5</v>
      </c>
      <c s="6" t="s">
        <v>1358</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27.5">
      <c r="A143" t="s">
        <v>55</v>
      </c>
      <c r="E143" s="39" t="s">
        <v>1003</v>
      </c>
    </row>
    <row r="144" spans="1:16" ht="12.75">
      <c r="A144" t="s">
        <v>48</v>
      </c>
      <c s="34" t="s">
        <v>307</v>
      </c>
      <c s="34" t="s">
        <v>1222</v>
      </c>
      <c s="35" t="s">
        <v>5</v>
      </c>
      <c s="6" t="s">
        <v>1223</v>
      </c>
      <c s="36" t="s">
        <v>245</v>
      </c>
      <c s="37">
        <v>0.04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02">
      <c r="A147" t="s">
        <v>55</v>
      </c>
      <c r="E147" s="39" t="s">
        <v>1224</v>
      </c>
    </row>
    <row r="148" spans="1:16" ht="12.75">
      <c r="A148" t="s">
        <v>48</v>
      </c>
      <c s="34" t="s">
        <v>552</v>
      </c>
      <c s="34" t="s">
        <v>1225</v>
      </c>
      <c s="35" t="s">
        <v>5</v>
      </c>
      <c s="6" t="s">
        <v>1226</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978</v>
      </c>
    </row>
    <row r="152" spans="1:16" ht="25.5">
      <c r="A152" t="s">
        <v>48</v>
      </c>
      <c s="34" t="s">
        <v>312</v>
      </c>
      <c s="34" t="s">
        <v>1359</v>
      </c>
      <c s="35" t="s">
        <v>5</v>
      </c>
      <c s="6" t="s">
        <v>1360</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1361</v>
      </c>
    </row>
    <row r="156" spans="1:16" ht="12.75">
      <c r="A156" t="s">
        <v>48</v>
      </c>
      <c s="34" t="s">
        <v>318</v>
      </c>
      <c s="34" t="s">
        <v>1362</v>
      </c>
      <c s="35" t="s">
        <v>5</v>
      </c>
      <c s="6" t="s">
        <v>1363</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319</v>
      </c>
      <c s="34" t="s">
        <v>1364</v>
      </c>
      <c s="35" t="s">
        <v>5</v>
      </c>
      <c s="6" t="s">
        <v>1365</v>
      </c>
      <c s="36" t="s">
        <v>62</v>
      </c>
      <c s="37">
        <v>2</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91.25">
      <c r="A163" t="s">
        <v>55</v>
      </c>
      <c r="E163" s="39" t="s">
        <v>1361</v>
      </c>
    </row>
    <row r="164" spans="1:16" ht="25.5">
      <c r="A164" t="s">
        <v>48</v>
      </c>
      <c s="34" t="s">
        <v>321</v>
      </c>
      <c s="34" t="s">
        <v>1366</v>
      </c>
      <c s="35" t="s">
        <v>5</v>
      </c>
      <c s="6" t="s">
        <v>1367</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12.75">
      <c r="A168" t="s">
        <v>48</v>
      </c>
      <c s="34" t="s">
        <v>326</v>
      </c>
      <c s="34" t="s">
        <v>1368</v>
      </c>
      <c s="35" t="s">
        <v>5</v>
      </c>
      <c s="6" t="s">
        <v>1369</v>
      </c>
      <c s="36" t="s">
        <v>62</v>
      </c>
      <c s="37">
        <v>4</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991</v>
      </c>
    </row>
    <row r="172" spans="1:16" ht="12.75">
      <c r="A172" t="s">
        <v>48</v>
      </c>
      <c s="34" t="s">
        <v>330</v>
      </c>
      <c s="34" t="s">
        <v>1370</v>
      </c>
      <c s="35" t="s">
        <v>5</v>
      </c>
      <c s="6" t="s">
        <v>1371</v>
      </c>
      <c s="36" t="s">
        <v>62</v>
      </c>
      <c s="37">
        <v>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1361</v>
      </c>
    </row>
    <row r="176" spans="1:16" ht="12.75">
      <c r="A176" t="s">
        <v>48</v>
      </c>
      <c s="34" t="s">
        <v>334</v>
      </c>
      <c s="34" t="s">
        <v>1372</v>
      </c>
      <c s="35" t="s">
        <v>5</v>
      </c>
      <c s="6" t="s">
        <v>1373</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40.25">
      <c r="A179" t="s">
        <v>55</v>
      </c>
      <c r="E179" s="39" t="s">
        <v>991</v>
      </c>
    </row>
    <row r="180" spans="1:16" ht="12.75">
      <c r="A180" t="s">
        <v>48</v>
      </c>
      <c s="34" t="s">
        <v>337</v>
      </c>
      <c s="34" t="s">
        <v>1374</v>
      </c>
      <c s="35" t="s">
        <v>5</v>
      </c>
      <c s="6" t="s">
        <v>1375</v>
      </c>
      <c s="36" t="s">
        <v>981</v>
      </c>
      <c s="37">
        <v>0.24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78.5">
      <c r="A183" t="s">
        <v>55</v>
      </c>
      <c r="E183" s="39" t="s">
        <v>1376</v>
      </c>
    </row>
    <row r="184" spans="1:16" ht="12.75">
      <c r="A184" t="s">
        <v>48</v>
      </c>
      <c s="34" t="s">
        <v>341</v>
      </c>
      <c s="34" t="s">
        <v>1377</v>
      </c>
      <c s="35" t="s">
        <v>5</v>
      </c>
      <c s="6" t="s">
        <v>1378</v>
      </c>
      <c s="36" t="s">
        <v>981</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02">
      <c r="A187" t="s">
        <v>55</v>
      </c>
      <c r="E187" s="39" t="s">
        <v>985</v>
      </c>
    </row>
    <row r="188" spans="1:16" ht="12.75">
      <c r="A188" t="s">
        <v>48</v>
      </c>
      <c s="34" t="s">
        <v>577</v>
      </c>
      <c s="34" t="s">
        <v>1379</v>
      </c>
      <c s="35" t="s">
        <v>5</v>
      </c>
      <c s="6" t="s">
        <v>1380</v>
      </c>
      <c s="36" t="s">
        <v>1381</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1382</v>
      </c>
    </row>
    <row r="192" spans="1:16" ht="12.75">
      <c r="A192" t="s">
        <v>48</v>
      </c>
      <c s="34" t="s">
        <v>581</v>
      </c>
      <c s="34" t="s">
        <v>1383</v>
      </c>
      <c s="35" t="s">
        <v>5</v>
      </c>
      <c s="6" t="s">
        <v>1384</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1385</v>
      </c>
    </row>
    <row r="196" spans="1:16" ht="12.75">
      <c r="A196" t="s">
        <v>48</v>
      </c>
      <c s="34" t="s">
        <v>345</v>
      </c>
      <c s="34" t="s">
        <v>1209</v>
      </c>
      <c s="35" t="s">
        <v>5</v>
      </c>
      <c s="6" t="s">
        <v>1210</v>
      </c>
      <c s="36" t="s">
        <v>105</v>
      </c>
      <c s="37">
        <v>50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89.25">
      <c r="A199" t="s">
        <v>55</v>
      </c>
      <c r="E199" s="39" t="s">
        <v>1211</v>
      </c>
    </row>
    <row r="200" spans="1:16" ht="12.75">
      <c r="A200" t="s">
        <v>48</v>
      </c>
      <c s="34" t="s">
        <v>349</v>
      </c>
      <c s="34" t="s">
        <v>243</v>
      </c>
      <c s="35" t="s">
        <v>5</v>
      </c>
      <c s="6" t="s">
        <v>244</v>
      </c>
      <c s="36" t="s">
        <v>245</v>
      </c>
      <c s="37">
        <v>0.123</v>
      </c>
      <c s="36">
        <v>0</v>
      </c>
      <c s="36">
        <f>ROUND(G200*H200,6)</f>
      </c>
      <c r="L200" s="38">
        <v>0</v>
      </c>
      <c s="32">
        <f>ROUND(ROUND(L200,2)*ROUND(G200,3),2)</f>
      </c>
      <c s="36" t="s">
        <v>52</v>
      </c>
      <c>
        <f>(M200*21)/100</f>
      </c>
      <c t="s">
        <v>27</v>
      </c>
    </row>
    <row r="201" spans="1:5" ht="12.75">
      <c r="A201" s="35" t="s">
        <v>53</v>
      </c>
      <c r="E201" s="39" t="s">
        <v>5</v>
      </c>
    </row>
    <row r="202" spans="1:5" ht="25.5">
      <c r="A202" s="35" t="s">
        <v>54</v>
      </c>
      <c r="E202" s="40" t="s">
        <v>1407</v>
      </c>
    </row>
    <row r="203" spans="1:5" ht="76.5">
      <c r="A203" t="s">
        <v>55</v>
      </c>
      <c r="E203" s="39" t="s">
        <v>280</v>
      </c>
    </row>
    <row r="204" spans="1:16" ht="12.75">
      <c r="A204" t="s">
        <v>48</v>
      </c>
      <c s="34" t="s">
        <v>592</v>
      </c>
      <c s="34" t="s">
        <v>251</v>
      </c>
      <c s="35" t="s">
        <v>5</v>
      </c>
      <c s="6" t="s">
        <v>252</v>
      </c>
      <c s="36" t="s">
        <v>245</v>
      </c>
      <c s="37">
        <v>0.123</v>
      </c>
      <c s="36">
        <v>0</v>
      </c>
      <c s="36">
        <f>ROUND(G204*H204,6)</f>
      </c>
      <c r="L204" s="38">
        <v>0</v>
      </c>
      <c s="32">
        <f>ROUND(ROUND(L204,2)*ROUND(G204,3),2)</f>
      </c>
      <c s="36" t="s">
        <v>52</v>
      </c>
      <c>
        <f>(M204*21)/100</f>
      </c>
      <c t="s">
        <v>27</v>
      </c>
    </row>
    <row r="205" spans="1:5" ht="12.75">
      <c r="A205" s="35" t="s">
        <v>53</v>
      </c>
      <c r="E205" s="39" t="s">
        <v>5</v>
      </c>
    </row>
    <row r="206" spans="1:5" ht="25.5">
      <c r="A206" s="35" t="s">
        <v>54</v>
      </c>
      <c r="E206" s="40" t="s">
        <v>1407</v>
      </c>
    </row>
    <row r="207" spans="1:5" ht="204">
      <c r="A207" t="s">
        <v>55</v>
      </c>
      <c r="E207"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1410</v>
      </c>
      <c r="E8" s="30" t="s">
        <v>1409</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1311</v>
      </c>
      <c s="35" t="s">
        <v>5</v>
      </c>
      <c s="6" t="s">
        <v>1312</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123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163</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76</v>
      </c>
      <c s="34" t="s">
        <v>1317</v>
      </c>
      <c s="35" t="s">
        <v>5</v>
      </c>
      <c s="6" t="s">
        <v>1318</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78.5">
      <c r="A43" t="s">
        <v>55</v>
      </c>
      <c r="E43" s="39" t="s">
        <v>1319</v>
      </c>
    </row>
    <row r="44" spans="1:16" ht="12.75">
      <c r="A44" t="s">
        <v>48</v>
      </c>
      <c s="34" t="s">
        <v>82</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86</v>
      </c>
      <c s="34" t="s">
        <v>1322</v>
      </c>
      <c s="35" t="s">
        <v>5</v>
      </c>
      <c s="6" t="s">
        <v>1323</v>
      </c>
      <c s="36" t="s">
        <v>51</v>
      </c>
      <c s="37">
        <v>160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90</v>
      </c>
      <c s="34" t="s">
        <v>1325</v>
      </c>
      <c s="35" t="s">
        <v>5</v>
      </c>
      <c s="6" t="s">
        <v>1326</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94</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98</v>
      </c>
      <c s="34" t="s">
        <v>1332</v>
      </c>
      <c s="35" t="s">
        <v>5</v>
      </c>
      <c s="6" t="s">
        <v>1333</v>
      </c>
      <c s="36" t="s">
        <v>51</v>
      </c>
      <c s="37">
        <v>160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102</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115</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119</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125</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129</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268</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272</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291</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295</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299</v>
      </c>
      <c s="34" t="s">
        <v>1366</v>
      </c>
      <c s="35" t="s">
        <v>5</v>
      </c>
      <c s="6" t="s">
        <v>1367</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303</v>
      </c>
      <c s="34" t="s">
        <v>1368</v>
      </c>
      <c s="35" t="s">
        <v>5</v>
      </c>
      <c s="6" t="s">
        <v>1369</v>
      </c>
      <c s="36" t="s">
        <v>62</v>
      </c>
      <c s="37">
        <v>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545</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307</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552</v>
      </c>
      <c s="34" t="s">
        <v>1374</v>
      </c>
      <c s="35" t="s">
        <v>5</v>
      </c>
      <c s="6" t="s">
        <v>1375</v>
      </c>
      <c s="36" t="s">
        <v>981</v>
      </c>
      <c s="37">
        <v>0.3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312</v>
      </c>
      <c s="34" t="s">
        <v>1377</v>
      </c>
      <c s="35" t="s">
        <v>5</v>
      </c>
      <c s="6" t="s">
        <v>1378</v>
      </c>
      <c s="36" t="s">
        <v>981</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318</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319</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321</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326</v>
      </c>
      <c s="34" t="s">
        <v>243</v>
      </c>
      <c s="35" t="s">
        <v>5</v>
      </c>
      <c s="6" t="s">
        <v>244</v>
      </c>
      <c s="36" t="s">
        <v>245</v>
      </c>
      <c s="37">
        <v>0.192</v>
      </c>
      <c s="36">
        <v>0</v>
      </c>
      <c s="36">
        <f>ROUND(G168*H168,6)</f>
      </c>
      <c r="L168" s="38">
        <v>0</v>
      </c>
      <c s="32">
        <f>ROUND(ROUND(L168,2)*ROUND(G168,3),2)</f>
      </c>
      <c s="36" t="s">
        <v>52</v>
      </c>
      <c>
        <f>(M168*21)/100</f>
      </c>
      <c t="s">
        <v>27</v>
      </c>
    </row>
    <row r="169" spans="1:5" ht="12.75">
      <c r="A169" s="35" t="s">
        <v>53</v>
      </c>
      <c r="E169" s="39" t="s">
        <v>5</v>
      </c>
    </row>
    <row r="170" spans="1:5" ht="25.5">
      <c r="A170" s="35" t="s">
        <v>54</v>
      </c>
      <c r="E170" s="40" t="s">
        <v>1411</v>
      </c>
    </row>
    <row r="171" spans="1:5" ht="76.5">
      <c r="A171" t="s">
        <v>55</v>
      </c>
      <c r="E171" s="39" t="s">
        <v>280</v>
      </c>
    </row>
    <row r="172" spans="1:16" ht="12.75">
      <c r="A172" t="s">
        <v>48</v>
      </c>
      <c s="34" t="s">
        <v>330</v>
      </c>
      <c s="34" t="s">
        <v>251</v>
      </c>
      <c s="35" t="s">
        <v>5</v>
      </c>
      <c s="6" t="s">
        <v>252</v>
      </c>
      <c s="36" t="s">
        <v>245</v>
      </c>
      <c s="37">
        <v>0.192</v>
      </c>
      <c s="36">
        <v>0</v>
      </c>
      <c s="36">
        <f>ROUND(G172*H172,6)</f>
      </c>
      <c r="L172" s="38">
        <v>0</v>
      </c>
      <c s="32">
        <f>ROUND(ROUND(L172,2)*ROUND(G172,3),2)</f>
      </c>
      <c s="36" t="s">
        <v>52</v>
      </c>
      <c>
        <f>(M172*21)/100</f>
      </c>
      <c t="s">
        <v>27</v>
      </c>
    </row>
    <row r="173" spans="1:5" ht="12.75">
      <c r="A173" s="35" t="s">
        <v>53</v>
      </c>
      <c r="E173" s="39" t="s">
        <v>5</v>
      </c>
    </row>
    <row r="174" spans="1:5" ht="25.5">
      <c r="A174" s="35" t="s">
        <v>54</v>
      </c>
      <c r="E174" s="40" t="s">
        <v>1411</v>
      </c>
    </row>
    <row r="175" spans="1:5" ht="204">
      <c r="A175" t="s">
        <v>55</v>
      </c>
      <c r="E175"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1414</v>
      </c>
      <c r="E8" s="30" t="s">
        <v>1413</v>
      </c>
      <c r="J8" s="29">
        <f>0+J9+J22+J39+J548</f>
      </c>
      <c s="29">
        <f>0+K9+K22+K39+K548</f>
      </c>
      <c s="29">
        <f>0+L9+L22+L39+L548</f>
      </c>
      <c s="29">
        <f>0+M9+M22+M39+M548</f>
      </c>
    </row>
    <row r="9" spans="1:13" ht="12.75">
      <c r="A9" t="s">
        <v>46</v>
      </c>
      <c r="C9" s="31" t="s">
        <v>179</v>
      </c>
      <c r="E9" s="33" t="s">
        <v>180</v>
      </c>
      <c r="J9" s="32">
        <f>0</f>
      </c>
      <c s="32">
        <f>0</f>
      </c>
      <c s="32">
        <f>0+L10+L14+L18</f>
      </c>
      <c s="32">
        <f>0+M10+M14+M18</f>
      </c>
    </row>
    <row r="10" spans="1:16" ht="25.5">
      <c r="A10" t="s">
        <v>48</v>
      </c>
      <c s="34" t="s">
        <v>810</v>
      </c>
      <c s="34" t="s">
        <v>1415</v>
      </c>
      <c s="35" t="s">
        <v>5</v>
      </c>
      <c s="6" t="s">
        <v>1416</v>
      </c>
      <c s="36" t="s">
        <v>373</v>
      </c>
      <c s="37">
        <v>11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63.75">
      <c r="A13" t="s">
        <v>55</v>
      </c>
      <c r="E13" s="39" t="s">
        <v>1417</v>
      </c>
    </row>
    <row r="14" spans="1:16" ht="12.75">
      <c r="A14" t="s">
        <v>48</v>
      </c>
      <c s="34" t="s">
        <v>811</v>
      </c>
      <c s="34" t="s">
        <v>1418</v>
      </c>
      <c s="35" t="s">
        <v>5</v>
      </c>
      <c s="6" t="s">
        <v>1419</v>
      </c>
      <c s="36" t="s">
        <v>516</v>
      </c>
      <c s="37">
        <v>3</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1420</v>
      </c>
    </row>
    <row r="18" spans="1:16" ht="12.75">
      <c r="A18" t="s">
        <v>48</v>
      </c>
      <c s="34" t="s">
        <v>815</v>
      </c>
      <c s="34" t="s">
        <v>1421</v>
      </c>
      <c s="35" t="s">
        <v>5</v>
      </c>
      <c s="6" t="s">
        <v>1422</v>
      </c>
      <c s="36" t="s">
        <v>1423</v>
      </c>
      <c s="37">
        <v>110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1424</v>
      </c>
    </row>
    <row r="22" spans="1:13" ht="12.75">
      <c r="A22" t="s">
        <v>46</v>
      </c>
      <c r="C22" s="31" t="s">
        <v>4</v>
      </c>
      <c r="E22" s="33" t="s">
        <v>1303</v>
      </c>
      <c r="J22" s="32">
        <f>0</f>
      </c>
      <c s="32">
        <f>0</f>
      </c>
      <c s="32">
        <f>0+L23+L27+L31+L35</f>
      </c>
      <c s="32">
        <f>0+M23+M27+M31+M35</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200</v>
      </c>
      <c s="35" t="s">
        <v>5</v>
      </c>
      <c s="6" t="s">
        <v>1431</v>
      </c>
      <c s="36" t="s">
        <v>190</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1432</v>
      </c>
    </row>
    <row r="35" spans="1:16" ht="12.75">
      <c r="A35" t="s">
        <v>48</v>
      </c>
      <c s="34" t="s">
        <v>63</v>
      </c>
      <c s="34" t="s">
        <v>1433</v>
      </c>
      <c s="35" t="s">
        <v>5</v>
      </c>
      <c s="6" t="s">
        <v>1434</v>
      </c>
      <c s="36" t="s">
        <v>190</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123</v>
      </c>
      <c r="E39" s="33" t="s">
        <v>124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1436</v>
      </c>
      <c s="35" t="s">
        <v>5</v>
      </c>
      <c s="6" t="s">
        <v>1437</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1018</v>
      </c>
    </row>
    <row r="44" spans="1:16" ht="12.75">
      <c r="A44" t="s">
        <v>48</v>
      </c>
      <c s="34" t="s">
        <v>72</v>
      </c>
      <c s="34" t="s">
        <v>1438</v>
      </c>
      <c s="35" t="s">
        <v>5</v>
      </c>
      <c s="6" t="s">
        <v>1439</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991</v>
      </c>
    </row>
    <row r="48" spans="1:16" ht="12.75">
      <c r="A48" t="s">
        <v>48</v>
      </c>
      <c s="34" t="s">
        <v>123</v>
      </c>
      <c s="34" t="s">
        <v>1440</v>
      </c>
      <c s="35" t="s">
        <v>5</v>
      </c>
      <c s="6" t="s">
        <v>1441</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1442</v>
      </c>
      <c s="35" t="s">
        <v>5</v>
      </c>
      <c s="6" t="s">
        <v>1443</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25.5">
      <c r="A56" t="s">
        <v>48</v>
      </c>
      <c s="34" t="s">
        <v>76</v>
      </c>
      <c s="34" t="s">
        <v>208</v>
      </c>
      <c s="35" t="s">
        <v>5</v>
      </c>
      <c s="6" t="s">
        <v>209</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1444</v>
      </c>
    </row>
    <row r="60" spans="1:16" ht="12.75">
      <c r="A60" t="s">
        <v>48</v>
      </c>
      <c s="34" t="s">
        <v>82</v>
      </c>
      <c s="34" t="s">
        <v>1445</v>
      </c>
      <c s="35" t="s">
        <v>5</v>
      </c>
      <c s="6" t="s">
        <v>1446</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1398</v>
      </c>
    </row>
    <row r="64" spans="1:16" ht="12.75">
      <c r="A64" t="s">
        <v>48</v>
      </c>
      <c s="34" t="s">
        <v>86</v>
      </c>
      <c s="34" t="s">
        <v>214</v>
      </c>
      <c s="35" t="s">
        <v>5</v>
      </c>
      <c s="6" t="s">
        <v>215</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1447</v>
      </c>
    </row>
    <row r="68" spans="1:16" ht="12.75">
      <c r="A68" t="s">
        <v>48</v>
      </c>
      <c s="34" t="s">
        <v>90</v>
      </c>
      <c s="34" t="s">
        <v>217</v>
      </c>
      <c s="35" t="s">
        <v>5</v>
      </c>
      <c s="6" t="s">
        <v>1448</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1449</v>
      </c>
    </row>
    <row r="72" spans="1:16" ht="12.75">
      <c r="A72" t="s">
        <v>48</v>
      </c>
      <c s="34" t="s">
        <v>94</v>
      </c>
      <c s="34" t="s">
        <v>220</v>
      </c>
      <c s="35" t="s">
        <v>5</v>
      </c>
      <c s="6" t="s">
        <v>221</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1449</v>
      </c>
    </row>
    <row r="76" spans="1:16" ht="12.75">
      <c r="A76" t="s">
        <v>48</v>
      </c>
      <c s="34" t="s">
        <v>98</v>
      </c>
      <c s="34" t="s">
        <v>1450</v>
      </c>
      <c s="35" t="s">
        <v>5</v>
      </c>
      <c s="6" t="s">
        <v>1451</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1313</v>
      </c>
    </row>
    <row r="80" spans="1:16" ht="12.75">
      <c r="A80" t="s">
        <v>48</v>
      </c>
      <c s="34" t="s">
        <v>102</v>
      </c>
      <c s="34" t="s">
        <v>1314</v>
      </c>
      <c s="35" t="s">
        <v>5</v>
      </c>
      <c s="6" t="s">
        <v>1315</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1316</v>
      </c>
    </row>
    <row r="84" spans="1:16" ht="12.75">
      <c r="A84" t="s">
        <v>48</v>
      </c>
      <c s="34" t="s">
        <v>107</v>
      </c>
      <c s="34" t="s">
        <v>1452</v>
      </c>
      <c s="35" t="s">
        <v>5</v>
      </c>
      <c s="6" t="s">
        <v>1453</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1316</v>
      </c>
    </row>
    <row r="88" spans="1:16" ht="25.5">
      <c r="A88" t="s">
        <v>48</v>
      </c>
      <c s="34" t="s">
        <v>111</v>
      </c>
      <c s="34" t="s">
        <v>1454</v>
      </c>
      <c s="35" t="s">
        <v>5</v>
      </c>
      <c s="6" t="s">
        <v>1455</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1456</v>
      </c>
    </row>
    <row r="92" spans="1:16" ht="25.5">
      <c r="A92" t="s">
        <v>48</v>
      </c>
      <c s="34" t="s">
        <v>115</v>
      </c>
      <c s="34" t="s">
        <v>229</v>
      </c>
      <c s="35" t="s">
        <v>5</v>
      </c>
      <c s="6" t="s">
        <v>230</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1457</v>
      </c>
    </row>
    <row r="96" spans="1:16" ht="25.5">
      <c r="A96" t="s">
        <v>48</v>
      </c>
      <c s="34" t="s">
        <v>119</v>
      </c>
      <c s="34" t="s">
        <v>1458</v>
      </c>
      <c s="35" t="s">
        <v>5</v>
      </c>
      <c s="6" t="s">
        <v>1459</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1460</v>
      </c>
    </row>
    <row r="100" spans="1:16" ht="25.5">
      <c r="A100" t="s">
        <v>48</v>
      </c>
      <c s="34" t="s">
        <v>125</v>
      </c>
      <c s="34" t="s">
        <v>1461</v>
      </c>
      <c s="35" t="s">
        <v>5</v>
      </c>
      <c s="6" t="s">
        <v>1462</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1499</v>
      </c>
      <c s="35" t="s">
        <v>5</v>
      </c>
      <c s="6" t="s">
        <v>1500</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1319</v>
      </c>
    </row>
    <row r="188" spans="1:16" ht="12.75">
      <c r="A188" t="s">
        <v>48</v>
      </c>
      <c s="34" t="s">
        <v>330</v>
      </c>
      <c s="34" t="s">
        <v>1501</v>
      </c>
      <c s="35" t="s">
        <v>5</v>
      </c>
      <c s="6" t="s">
        <v>1502</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1003</v>
      </c>
    </row>
    <row r="192" spans="1:16" ht="12.75">
      <c r="A192" t="s">
        <v>48</v>
      </c>
      <c s="34" t="s">
        <v>334</v>
      </c>
      <c s="34" t="s">
        <v>1503</v>
      </c>
      <c s="35" t="s">
        <v>5</v>
      </c>
      <c s="6" t="s">
        <v>1504</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1319</v>
      </c>
    </row>
    <row r="196" spans="1:16" ht="12.75">
      <c r="A196" t="s">
        <v>48</v>
      </c>
      <c s="34" t="s">
        <v>337</v>
      </c>
      <c s="34" t="s">
        <v>1505</v>
      </c>
      <c s="35" t="s">
        <v>5</v>
      </c>
      <c s="6" t="s">
        <v>1506</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1003</v>
      </c>
    </row>
    <row r="200" spans="1:16" ht="12.75">
      <c r="A200" t="s">
        <v>48</v>
      </c>
      <c s="34" t="s">
        <v>341</v>
      </c>
      <c s="34" t="s">
        <v>1322</v>
      </c>
      <c s="35" t="s">
        <v>5</v>
      </c>
      <c s="6" t="s">
        <v>1323</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1324</v>
      </c>
    </row>
    <row r="204" spans="1:16" ht="12.75">
      <c r="A204" t="s">
        <v>48</v>
      </c>
      <c s="34" t="s">
        <v>577</v>
      </c>
      <c s="34" t="s">
        <v>1325</v>
      </c>
      <c s="35" t="s">
        <v>5</v>
      </c>
      <c s="6" t="s">
        <v>1326</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1327</v>
      </c>
    </row>
    <row r="208" spans="1:16" ht="12.75">
      <c r="A208" t="s">
        <v>48</v>
      </c>
      <c s="34" t="s">
        <v>581</v>
      </c>
      <c s="34" t="s">
        <v>1328</v>
      </c>
      <c s="35" t="s">
        <v>5</v>
      </c>
      <c s="6" t="s">
        <v>1329</v>
      </c>
      <c s="36" t="s">
        <v>1330</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1331</v>
      </c>
    </row>
    <row r="212" spans="1:16" ht="12.75">
      <c r="A212" t="s">
        <v>48</v>
      </c>
      <c s="34" t="s">
        <v>345</v>
      </c>
      <c s="34" t="s">
        <v>1332</v>
      </c>
      <c s="35" t="s">
        <v>5</v>
      </c>
      <c s="6" t="s">
        <v>1333</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1334</v>
      </c>
    </row>
    <row r="216" spans="1:16" ht="12.75">
      <c r="A216" t="s">
        <v>48</v>
      </c>
      <c s="34" t="s">
        <v>349</v>
      </c>
      <c s="34" t="s">
        <v>1507</v>
      </c>
      <c s="35" t="s">
        <v>5</v>
      </c>
      <c s="6" t="s">
        <v>1508</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1319</v>
      </c>
    </row>
    <row r="220" spans="1:16" ht="12.75">
      <c r="A220" t="s">
        <v>48</v>
      </c>
      <c s="34" t="s">
        <v>592</v>
      </c>
      <c s="34" t="s">
        <v>1509</v>
      </c>
      <c s="35" t="s">
        <v>5</v>
      </c>
      <c s="6" t="s">
        <v>1510</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1003</v>
      </c>
    </row>
    <row r="224" spans="1:16" ht="12.75">
      <c r="A224" t="s">
        <v>48</v>
      </c>
      <c s="34" t="s">
        <v>596</v>
      </c>
      <c s="34" t="s">
        <v>1335</v>
      </c>
      <c s="35" t="s">
        <v>5</v>
      </c>
      <c s="6" t="s">
        <v>1336</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1337</v>
      </c>
      <c s="35" t="s">
        <v>5</v>
      </c>
      <c s="6" t="s">
        <v>1338</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1339</v>
      </c>
      <c s="35" t="s">
        <v>5</v>
      </c>
      <c s="6" t="s">
        <v>1340</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1341</v>
      </c>
      <c s="35" t="s">
        <v>5</v>
      </c>
      <c s="6" t="s">
        <v>1342</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1511</v>
      </c>
      <c s="35" t="s">
        <v>5</v>
      </c>
      <c s="6" t="s">
        <v>1512</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1513</v>
      </c>
      <c s="35" t="s">
        <v>5</v>
      </c>
      <c s="6" t="s">
        <v>1514</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1515</v>
      </c>
      <c s="35" t="s">
        <v>5</v>
      </c>
      <c s="6" t="s">
        <v>1516</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1517</v>
      </c>
      <c s="35" t="s">
        <v>5</v>
      </c>
      <c s="6" t="s">
        <v>1518</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1519</v>
      </c>
      <c s="35" t="s">
        <v>5</v>
      </c>
      <c s="6" t="s">
        <v>1520</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25.5">
      <c r="A260" t="s">
        <v>48</v>
      </c>
      <c s="34" t="s">
        <v>379</v>
      </c>
      <c s="34" t="s">
        <v>1521</v>
      </c>
      <c s="35" t="s">
        <v>5</v>
      </c>
      <c s="6" t="s">
        <v>1522</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1523</v>
      </c>
      <c s="35" t="s">
        <v>5</v>
      </c>
      <c s="6" t="s">
        <v>1524</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12.75">
      <c r="A268" t="s">
        <v>48</v>
      </c>
      <c s="34" t="s">
        <v>387</v>
      </c>
      <c s="34" t="s">
        <v>1525</v>
      </c>
      <c s="35" t="s">
        <v>5</v>
      </c>
      <c s="6" t="s">
        <v>1526</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1527</v>
      </c>
      <c s="35" t="s">
        <v>5</v>
      </c>
      <c s="6" t="s">
        <v>1528</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1018</v>
      </c>
    </row>
    <row r="276" spans="1:16" ht="12.75">
      <c r="A276" t="s">
        <v>48</v>
      </c>
      <c s="34" t="s">
        <v>396</v>
      </c>
      <c s="34" t="s">
        <v>1529</v>
      </c>
      <c s="35" t="s">
        <v>5</v>
      </c>
      <c s="6" t="s">
        <v>1530</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1531</v>
      </c>
      <c s="35" t="s">
        <v>5</v>
      </c>
      <c s="6" t="s">
        <v>1532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1169</v>
      </c>
    </row>
    <row r="284" spans="1:16" ht="12.75">
      <c r="A284" t="s">
        <v>48</v>
      </c>
      <c s="34" t="s">
        <v>404</v>
      </c>
      <c s="34" t="s">
        <v>1533</v>
      </c>
      <c s="35" t="s">
        <v>5</v>
      </c>
      <c s="6" t="s">
        <v>1534</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1018</v>
      </c>
    </row>
    <row r="288" spans="1:16" ht="12.75">
      <c r="A288" t="s">
        <v>48</v>
      </c>
      <c s="34" t="s">
        <v>627</v>
      </c>
      <c s="34" t="s">
        <v>1535</v>
      </c>
      <c s="35" t="s">
        <v>5</v>
      </c>
      <c s="6" t="s">
        <v>1536</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1018</v>
      </c>
    </row>
    <row r="292" spans="1:16" ht="12.75">
      <c r="A292" t="s">
        <v>48</v>
      </c>
      <c s="34" t="s">
        <v>631</v>
      </c>
      <c s="34" t="s">
        <v>1537</v>
      </c>
      <c s="35" t="s">
        <v>5</v>
      </c>
      <c s="6" t="s">
        <v>1538</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1003</v>
      </c>
    </row>
    <row r="296" spans="1:16" ht="12.75">
      <c r="A296" t="s">
        <v>48</v>
      </c>
      <c s="34" t="s">
        <v>408</v>
      </c>
      <c s="34" t="s">
        <v>1539</v>
      </c>
      <c s="35" t="s">
        <v>5</v>
      </c>
      <c s="6" t="s">
        <v>1540</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1541</v>
      </c>
      <c s="35" t="s">
        <v>5</v>
      </c>
      <c s="6" t="s">
        <v>1542</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1543</v>
      </c>
      <c s="35" t="s">
        <v>5</v>
      </c>
      <c s="6" t="s">
        <v>1544</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1018</v>
      </c>
    </row>
    <row r="308" spans="1:16" ht="12.75">
      <c r="A308" t="s">
        <v>48</v>
      </c>
      <c s="34" t="s">
        <v>417</v>
      </c>
      <c s="34" t="s">
        <v>1545</v>
      </c>
      <c s="35" t="s">
        <v>5</v>
      </c>
      <c s="6" t="s">
        <v>1546</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1003</v>
      </c>
    </row>
    <row r="312" spans="1:16" ht="12.75">
      <c r="A312" t="s">
        <v>48</v>
      </c>
      <c s="34" t="s">
        <v>418</v>
      </c>
      <c s="34" t="s">
        <v>1547</v>
      </c>
      <c s="35" t="s">
        <v>5</v>
      </c>
      <c s="6" t="s">
        <v>1548</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1018</v>
      </c>
    </row>
    <row r="316" spans="1:16" ht="12.75">
      <c r="A316" t="s">
        <v>48</v>
      </c>
      <c s="34" t="s">
        <v>419</v>
      </c>
      <c s="34" t="s">
        <v>1549</v>
      </c>
      <c s="35" t="s">
        <v>5</v>
      </c>
      <c s="6" t="s">
        <v>1550</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1003</v>
      </c>
    </row>
    <row r="320" spans="1:16" ht="12.75">
      <c r="A320" t="s">
        <v>48</v>
      </c>
      <c s="34" t="s">
        <v>420</v>
      </c>
      <c s="34" t="s">
        <v>1551</v>
      </c>
      <c s="35" t="s">
        <v>5</v>
      </c>
      <c s="6" t="s">
        <v>1552</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1018</v>
      </c>
    </row>
    <row r="324" spans="1:16" ht="12.75">
      <c r="A324" t="s">
        <v>48</v>
      </c>
      <c s="34" t="s">
        <v>424</v>
      </c>
      <c s="34" t="s">
        <v>1553</v>
      </c>
      <c s="35" t="s">
        <v>5</v>
      </c>
      <c s="6" t="s">
        <v>1554</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1003</v>
      </c>
    </row>
    <row r="328" spans="1:16" ht="12.75">
      <c r="A328" t="s">
        <v>48</v>
      </c>
      <c s="34" t="s">
        <v>425</v>
      </c>
      <c s="34" t="s">
        <v>1555</v>
      </c>
      <c s="35" t="s">
        <v>5</v>
      </c>
      <c s="6" t="s">
        <v>1556</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1018</v>
      </c>
    </row>
    <row r="332" spans="1:16" ht="12.75">
      <c r="A332" t="s">
        <v>48</v>
      </c>
      <c s="34" t="s">
        <v>646</v>
      </c>
      <c s="34" t="s">
        <v>1557</v>
      </c>
      <c s="35" t="s">
        <v>5</v>
      </c>
      <c s="6" t="s">
        <v>1558</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1003</v>
      </c>
    </row>
    <row r="336" spans="1:16" ht="12.75">
      <c r="A336" t="s">
        <v>48</v>
      </c>
      <c s="34" t="s">
        <v>647</v>
      </c>
      <c s="34" t="s">
        <v>1343</v>
      </c>
      <c s="35" t="s">
        <v>5</v>
      </c>
      <c s="6" t="s">
        <v>1344</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1319</v>
      </c>
    </row>
    <row r="340" spans="1:16" ht="12.75">
      <c r="A340" t="s">
        <v>48</v>
      </c>
      <c s="34" t="s">
        <v>651</v>
      </c>
      <c s="34" t="s">
        <v>1345</v>
      </c>
      <c s="35" t="s">
        <v>5</v>
      </c>
      <c s="6" t="s">
        <v>1346</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1003</v>
      </c>
    </row>
    <row r="344" spans="1:16" ht="12.75">
      <c r="A344" t="s">
        <v>48</v>
      </c>
      <c s="34" t="s">
        <v>655</v>
      </c>
      <c s="34" t="s">
        <v>1559</v>
      </c>
      <c s="35" t="s">
        <v>5</v>
      </c>
      <c s="6" t="s">
        <v>1560</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1319</v>
      </c>
    </row>
    <row r="348" spans="1:16" ht="12.75">
      <c r="A348" t="s">
        <v>48</v>
      </c>
      <c s="34" t="s">
        <v>659</v>
      </c>
      <c s="34" t="s">
        <v>1561</v>
      </c>
      <c s="35" t="s">
        <v>5</v>
      </c>
      <c s="6" t="s">
        <v>1562</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1003</v>
      </c>
    </row>
    <row r="352" spans="1:16" ht="12.75">
      <c r="A352" t="s">
        <v>48</v>
      </c>
      <c s="34" t="s">
        <v>663</v>
      </c>
      <c s="34" t="s">
        <v>1563</v>
      </c>
      <c s="35" t="s">
        <v>5</v>
      </c>
      <c s="6" t="s">
        <v>1564</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1319</v>
      </c>
    </row>
    <row r="356" spans="1:16" ht="12.75">
      <c r="A356" t="s">
        <v>48</v>
      </c>
      <c s="34" t="s">
        <v>667</v>
      </c>
      <c s="34" t="s">
        <v>1565</v>
      </c>
      <c s="35" t="s">
        <v>5</v>
      </c>
      <c s="6" t="s">
        <v>1566</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1003</v>
      </c>
    </row>
    <row r="360" spans="1:16" ht="12.75">
      <c r="A360" t="s">
        <v>48</v>
      </c>
      <c s="34" t="s">
        <v>671</v>
      </c>
      <c s="34" t="s">
        <v>1567</v>
      </c>
      <c s="35" t="s">
        <v>5</v>
      </c>
      <c s="6" t="s">
        <v>1568</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1319</v>
      </c>
    </row>
    <row r="364" spans="1:16" ht="12.75">
      <c r="A364" t="s">
        <v>48</v>
      </c>
      <c s="34" t="s">
        <v>446</v>
      </c>
      <c s="34" t="s">
        <v>1569</v>
      </c>
      <c s="35" t="s">
        <v>5</v>
      </c>
      <c s="6" t="s">
        <v>1570</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1003</v>
      </c>
    </row>
    <row r="368" spans="1:16" ht="12.75">
      <c r="A368" t="s">
        <v>48</v>
      </c>
      <c s="34" t="s">
        <v>453</v>
      </c>
      <c s="34" t="s">
        <v>1351</v>
      </c>
      <c s="35" t="s">
        <v>5</v>
      </c>
      <c s="6" t="s">
        <v>1352</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1319</v>
      </c>
    </row>
    <row r="372" spans="1:16" ht="12.75">
      <c r="A372" t="s">
        <v>48</v>
      </c>
      <c s="34" t="s">
        <v>458</v>
      </c>
      <c s="34" t="s">
        <v>1353</v>
      </c>
      <c s="35" t="s">
        <v>5</v>
      </c>
      <c s="6" t="s">
        <v>1354</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1003</v>
      </c>
    </row>
    <row r="376" spans="1:16" ht="12.75">
      <c r="A376" t="s">
        <v>48</v>
      </c>
      <c s="34" t="s">
        <v>481</v>
      </c>
      <c s="34" t="s">
        <v>1355</v>
      </c>
      <c s="35" t="s">
        <v>5</v>
      </c>
      <c s="6" t="s">
        <v>1356</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1319</v>
      </c>
    </row>
    <row r="380" spans="1:16" ht="12.75">
      <c r="A380" t="s">
        <v>48</v>
      </c>
      <c s="34" t="s">
        <v>426</v>
      </c>
      <c s="34" t="s">
        <v>1357</v>
      </c>
      <c s="35" t="s">
        <v>5</v>
      </c>
      <c s="6" t="s">
        <v>1358</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1003</v>
      </c>
    </row>
    <row r="384" spans="1:16" ht="12.75">
      <c r="A384" t="s">
        <v>48</v>
      </c>
      <c s="34" t="s">
        <v>430</v>
      </c>
      <c s="34" t="s">
        <v>1571</v>
      </c>
      <c s="35" t="s">
        <v>5</v>
      </c>
      <c s="6" t="s">
        <v>1572</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1573</v>
      </c>
    </row>
    <row r="388" spans="1:16" ht="12.75">
      <c r="A388" t="s">
        <v>48</v>
      </c>
      <c s="34" t="s">
        <v>434</v>
      </c>
      <c s="34" t="s">
        <v>1574</v>
      </c>
      <c s="35" t="s">
        <v>5</v>
      </c>
      <c s="6" t="s">
        <v>1575</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1573</v>
      </c>
    </row>
    <row r="392" spans="1:16" ht="12.75">
      <c r="A392" t="s">
        <v>48</v>
      </c>
      <c s="34" t="s">
        <v>438</v>
      </c>
      <c s="34" t="s">
        <v>1576</v>
      </c>
      <c s="35" t="s">
        <v>5</v>
      </c>
      <c s="6" t="s">
        <v>1577</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1169</v>
      </c>
    </row>
    <row r="396" spans="1:16" ht="12.75">
      <c r="A396" t="s">
        <v>48</v>
      </c>
      <c s="34" t="s">
        <v>442</v>
      </c>
      <c s="34" t="s">
        <v>1578</v>
      </c>
      <c s="35" t="s">
        <v>5</v>
      </c>
      <c s="6" t="s">
        <v>1579</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1580</v>
      </c>
      <c s="35" t="s">
        <v>5</v>
      </c>
      <c s="6" t="s">
        <v>1581</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1582</v>
      </c>
      <c s="35" t="s">
        <v>5</v>
      </c>
      <c s="6" t="s">
        <v>1583</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1573</v>
      </c>
    </row>
    <row r="408" spans="1:16" ht="12.75">
      <c r="A408" t="s">
        <v>48</v>
      </c>
      <c s="34" t="s">
        <v>285</v>
      </c>
      <c s="34" t="s">
        <v>1584</v>
      </c>
      <c s="35" t="s">
        <v>5</v>
      </c>
      <c s="6" t="s">
        <v>1585</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1586</v>
      </c>
      <c s="35" t="s">
        <v>5</v>
      </c>
      <c s="6" t="s">
        <v>1587</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1588</v>
      </c>
    </row>
    <row r="416" spans="1:16" ht="12.75">
      <c r="A416" t="s">
        <v>48</v>
      </c>
      <c s="34" t="s">
        <v>466</v>
      </c>
      <c s="34" t="s">
        <v>1589</v>
      </c>
      <c s="35" t="s">
        <v>5</v>
      </c>
      <c s="6" t="s">
        <v>1590</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1003</v>
      </c>
    </row>
    <row r="420" spans="1:16" ht="12.75">
      <c r="A420" t="s">
        <v>48</v>
      </c>
      <c s="34" t="s">
        <v>181</v>
      </c>
      <c s="34" t="s">
        <v>1591</v>
      </c>
      <c s="35" t="s">
        <v>5</v>
      </c>
      <c s="6" t="s">
        <v>1592</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1588</v>
      </c>
    </row>
    <row r="424" spans="1:16" ht="12.75">
      <c r="A424" t="s">
        <v>48</v>
      </c>
      <c s="34" t="s">
        <v>720</v>
      </c>
      <c s="34" t="s">
        <v>1593</v>
      </c>
      <c s="35" t="s">
        <v>5</v>
      </c>
      <c s="6" t="s">
        <v>1594</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1003</v>
      </c>
    </row>
    <row r="428" spans="1:16" ht="12.75">
      <c r="A428" t="s">
        <v>48</v>
      </c>
      <c s="34" t="s">
        <v>470</v>
      </c>
      <c s="34" t="s">
        <v>269</v>
      </c>
      <c s="35" t="s">
        <v>5</v>
      </c>
      <c s="6" t="s">
        <v>1595</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1588</v>
      </c>
    </row>
    <row r="432" spans="1:16" ht="12.75">
      <c r="A432" t="s">
        <v>48</v>
      </c>
      <c s="34" t="s">
        <v>475</v>
      </c>
      <c s="34" t="s">
        <v>273</v>
      </c>
      <c s="35" t="s">
        <v>5</v>
      </c>
      <c s="6" t="s">
        <v>274</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1003</v>
      </c>
    </row>
    <row r="436" spans="1:16" ht="12.75">
      <c r="A436" t="s">
        <v>48</v>
      </c>
      <c s="34" t="s">
        <v>730</v>
      </c>
      <c s="34" t="s">
        <v>1596</v>
      </c>
      <c s="35" t="s">
        <v>5</v>
      </c>
      <c s="6" t="s">
        <v>1597</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1588</v>
      </c>
    </row>
    <row r="440" spans="1:16" ht="12.75">
      <c r="A440" t="s">
        <v>48</v>
      </c>
      <c s="34" t="s">
        <v>734</v>
      </c>
      <c s="34" t="s">
        <v>1598</v>
      </c>
      <c s="35" t="s">
        <v>5</v>
      </c>
      <c s="6" t="s">
        <v>1599</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1003</v>
      </c>
    </row>
    <row r="444" spans="1:16" ht="12.75">
      <c r="A444" t="s">
        <v>48</v>
      </c>
      <c s="34" t="s">
        <v>738</v>
      </c>
      <c s="34" t="s">
        <v>1600</v>
      </c>
      <c s="35" t="s">
        <v>5</v>
      </c>
      <c s="6" t="s">
        <v>1601</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1588</v>
      </c>
    </row>
    <row r="448" spans="1:16" ht="12.75">
      <c r="A448" t="s">
        <v>48</v>
      </c>
      <c s="34" t="s">
        <v>742</v>
      </c>
      <c s="34" t="s">
        <v>1602</v>
      </c>
      <c s="35" t="s">
        <v>5</v>
      </c>
      <c s="6" t="s">
        <v>1603</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1003</v>
      </c>
    </row>
    <row r="452" spans="1:16" ht="12.75">
      <c r="A452" t="s">
        <v>48</v>
      </c>
      <c s="34" t="s">
        <v>746</v>
      </c>
      <c s="34" t="s">
        <v>1604</v>
      </c>
      <c s="35" t="s">
        <v>5</v>
      </c>
      <c s="6" t="s">
        <v>1605</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1588</v>
      </c>
    </row>
    <row r="456" spans="1:16" ht="12.75">
      <c r="A456" t="s">
        <v>48</v>
      </c>
      <c s="34" t="s">
        <v>750</v>
      </c>
      <c s="34" t="s">
        <v>1606</v>
      </c>
      <c s="35" t="s">
        <v>5</v>
      </c>
      <c s="6" t="s">
        <v>1607</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1003</v>
      </c>
    </row>
    <row r="460" spans="1:16" ht="12.75">
      <c r="A460" t="s">
        <v>48</v>
      </c>
      <c s="34" t="s">
        <v>754</v>
      </c>
      <c s="34" t="s">
        <v>1608</v>
      </c>
      <c s="35" t="s">
        <v>5</v>
      </c>
      <c s="6" t="s">
        <v>1609</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1610</v>
      </c>
    </row>
    <row r="464" spans="1:16" ht="25.5">
      <c r="A464" t="s">
        <v>48</v>
      </c>
      <c s="34" t="s">
        <v>488</v>
      </c>
      <c s="34" t="s">
        <v>1611</v>
      </c>
      <c s="35" t="s">
        <v>5</v>
      </c>
      <c s="6" t="s">
        <v>1612</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1613</v>
      </c>
    </row>
    <row r="468" spans="1:16" ht="25.5">
      <c r="A468" t="s">
        <v>48</v>
      </c>
      <c s="34" t="s">
        <v>761</v>
      </c>
      <c s="34" t="s">
        <v>1614</v>
      </c>
      <c s="35" t="s">
        <v>5</v>
      </c>
      <c s="6" t="s">
        <v>1615</v>
      </c>
      <c s="36" t="s">
        <v>1330</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1331</v>
      </c>
    </row>
    <row r="472" spans="1:16" ht="12.75">
      <c r="A472" t="s">
        <v>48</v>
      </c>
      <c s="34" t="s">
        <v>765</v>
      </c>
      <c s="34" t="s">
        <v>1616</v>
      </c>
      <c s="35" t="s">
        <v>5</v>
      </c>
      <c s="6" t="s">
        <v>1617</v>
      </c>
      <c s="36" t="s">
        <v>1618</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1619</v>
      </c>
    </row>
    <row r="476" spans="1:16" ht="12.75">
      <c r="A476" t="s">
        <v>48</v>
      </c>
      <c s="34" t="s">
        <v>769</v>
      </c>
      <c s="34" t="s">
        <v>1620</v>
      </c>
      <c s="35" t="s">
        <v>5</v>
      </c>
      <c s="6" t="s">
        <v>1621</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1622</v>
      </c>
    </row>
    <row r="480" spans="1:16" ht="12.75">
      <c r="A480" t="s">
        <v>48</v>
      </c>
      <c s="34" t="s">
        <v>773</v>
      </c>
      <c s="34" t="s">
        <v>1623</v>
      </c>
      <c s="35" t="s">
        <v>5</v>
      </c>
      <c s="6" t="s">
        <v>1624</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1625</v>
      </c>
    </row>
    <row r="484" spans="1:16" ht="12.75">
      <c r="A484" t="s">
        <v>48</v>
      </c>
      <c s="34" t="s">
        <v>777</v>
      </c>
      <c s="34" t="s">
        <v>1626</v>
      </c>
      <c s="35" t="s">
        <v>5</v>
      </c>
      <c s="6" t="s">
        <v>1627</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1622</v>
      </c>
    </row>
    <row r="488" spans="1:16" ht="12.75">
      <c r="A488" t="s">
        <v>48</v>
      </c>
      <c s="34" t="s">
        <v>781</v>
      </c>
      <c s="34" t="s">
        <v>1628</v>
      </c>
      <c s="35" t="s">
        <v>5</v>
      </c>
      <c s="6" t="s">
        <v>1629</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1625</v>
      </c>
    </row>
    <row r="492" spans="1:16" ht="12.75">
      <c r="A492" t="s">
        <v>48</v>
      </c>
      <c s="34" t="s">
        <v>785</v>
      </c>
      <c s="34" t="s">
        <v>1240</v>
      </c>
      <c s="35" t="s">
        <v>5</v>
      </c>
      <c s="6" t="s">
        <v>1241</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789</v>
      </c>
      <c s="34" t="s">
        <v>1242</v>
      </c>
      <c s="35" t="s">
        <v>5</v>
      </c>
      <c s="6" t="s">
        <v>1243</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790</v>
      </c>
      <c s="34" t="s">
        <v>1630</v>
      </c>
      <c s="35" t="s">
        <v>5</v>
      </c>
      <c s="6" t="s">
        <v>1631</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1018</v>
      </c>
    </row>
    <row r="504" spans="1:16" ht="12.75">
      <c r="A504" t="s">
        <v>48</v>
      </c>
      <c s="34" t="s">
        <v>183</v>
      </c>
      <c s="34" t="s">
        <v>1632</v>
      </c>
      <c s="35" t="s">
        <v>5</v>
      </c>
      <c s="6" t="s">
        <v>1633</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991</v>
      </c>
    </row>
    <row r="508" spans="1:16" ht="12.75">
      <c r="A508" t="s">
        <v>48</v>
      </c>
      <c s="34" t="s">
        <v>794</v>
      </c>
      <c s="34" t="s">
        <v>1634</v>
      </c>
      <c s="35" t="s">
        <v>5</v>
      </c>
      <c s="6" t="s">
        <v>1635</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1636</v>
      </c>
    </row>
    <row r="512" spans="1:16" ht="12.75">
      <c r="A512" t="s">
        <v>48</v>
      </c>
      <c s="34" t="s">
        <v>798</v>
      </c>
      <c s="34" t="s">
        <v>1637</v>
      </c>
      <c s="35" t="s">
        <v>5</v>
      </c>
      <c s="6" t="s">
        <v>1638</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1639</v>
      </c>
    </row>
    <row r="516" spans="1:16" ht="12.75">
      <c r="A516" t="s">
        <v>48</v>
      </c>
      <c s="34" t="s">
        <v>802</v>
      </c>
      <c s="34" t="s">
        <v>1209</v>
      </c>
      <c s="35" t="s">
        <v>5</v>
      </c>
      <c s="6" t="s">
        <v>1210</v>
      </c>
      <c s="36" t="s">
        <v>105</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1211</v>
      </c>
    </row>
    <row r="520" spans="1:16" ht="12.75">
      <c r="A520" t="s">
        <v>48</v>
      </c>
      <c s="34" t="s">
        <v>803</v>
      </c>
      <c s="34" t="s">
        <v>1640</v>
      </c>
      <c s="35" t="s">
        <v>5</v>
      </c>
      <c s="6" t="s">
        <v>1641</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1642</v>
      </c>
    </row>
    <row r="524" spans="1:16" ht="12.75">
      <c r="A524" t="s">
        <v>48</v>
      </c>
      <c s="34" t="s">
        <v>804</v>
      </c>
      <c s="34" t="s">
        <v>1643</v>
      </c>
      <c s="35" t="s">
        <v>5</v>
      </c>
      <c s="6" t="s">
        <v>1644</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1018</v>
      </c>
    </row>
    <row r="528" spans="1:16" ht="12.75">
      <c r="A528" t="s">
        <v>48</v>
      </c>
      <c s="34" t="s">
        <v>805</v>
      </c>
      <c s="34" t="s">
        <v>1645</v>
      </c>
      <c s="35" t="s">
        <v>5</v>
      </c>
      <c s="6" t="s">
        <v>1646</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991</v>
      </c>
    </row>
    <row r="532" spans="1:16" ht="12.75">
      <c r="A532" t="s">
        <v>48</v>
      </c>
      <c s="34" t="s">
        <v>816</v>
      </c>
      <c s="34" t="s">
        <v>1647</v>
      </c>
      <c s="35" t="s">
        <v>5</v>
      </c>
      <c s="6" t="s">
        <v>1648</v>
      </c>
      <c s="36" t="s">
        <v>516</v>
      </c>
      <c s="37">
        <v>1</v>
      </c>
      <c s="36">
        <v>0</v>
      </c>
      <c s="36">
        <f>ROUND(G532*H532,6)</f>
      </c>
      <c r="L532" s="38">
        <v>0</v>
      </c>
      <c s="32">
        <f>ROUND(ROUND(L532,2)*ROUND(G532,3),2)</f>
      </c>
      <c s="36" t="s">
        <v>441</v>
      </c>
      <c>
        <f>(M532*21)/100</f>
      </c>
      <c t="s">
        <v>27</v>
      </c>
    </row>
    <row r="533" spans="1:5" ht="12.75">
      <c r="A533" s="35" t="s">
        <v>53</v>
      </c>
      <c r="E533" s="39" t="s">
        <v>5</v>
      </c>
    </row>
    <row r="534" spans="1:5" ht="12.75">
      <c r="A534" s="35" t="s">
        <v>54</v>
      </c>
      <c r="E534" s="40" t="s">
        <v>5</v>
      </c>
    </row>
    <row r="535" spans="1:5" ht="89.25">
      <c r="A535" t="s">
        <v>55</v>
      </c>
      <c r="E535" s="39" t="s">
        <v>1649</v>
      </c>
    </row>
    <row r="536" spans="1:16" ht="12.75">
      <c r="A536" t="s">
        <v>48</v>
      </c>
      <c s="34" t="s">
        <v>817</v>
      </c>
      <c s="34" t="s">
        <v>1650</v>
      </c>
      <c s="35" t="s">
        <v>5</v>
      </c>
      <c s="6" t="s">
        <v>1651</v>
      </c>
      <c s="36" t="s">
        <v>516</v>
      </c>
      <c s="37">
        <v>1</v>
      </c>
      <c s="36">
        <v>0</v>
      </c>
      <c s="36">
        <f>ROUND(G536*H536,6)</f>
      </c>
      <c r="L536" s="38">
        <v>0</v>
      </c>
      <c s="32">
        <f>ROUND(ROUND(L536,2)*ROUND(G536,3),2)</f>
      </c>
      <c s="36" t="s">
        <v>441</v>
      </c>
      <c>
        <f>(M536*21)/100</f>
      </c>
      <c t="s">
        <v>27</v>
      </c>
    </row>
    <row r="537" spans="1:5" ht="12.75">
      <c r="A537" s="35" t="s">
        <v>53</v>
      </c>
      <c r="E537" s="39" t="s">
        <v>5</v>
      </c>
    </row>
    <row r="538" spans="1:5" ht="12.75">
      <c r="A538" s="35" t="s">
        <v>54</v>
      </c>
      <c r="E538" s="40" t="s">
        <v>5</v>
      </c>
    </row>
    <row r="539" spans="1:5" ht="76.5">
      <c r="A539" t="s">
        <v>55</v>
      </c>
      <c r="E539" s="39" t="s">
        <v>1652</v>
      </c>
    </row>
    <row r="540" spans="1:16" ht="12.75">
      <c r="A540" t="s">
        <v>48</v>
      </c>
      <c s="34" t="s">
        <v>821</v>
      </c>
      <c s="34" t="s">
        <v>1653</v>
      </c>
      <c s="35" t="s">
        <v>5</v>
      </c>
      <c s="6" t="s">
        <v>1648</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136</v>
      </c>
    </row>
    <row r="543" spans="1:5" ht="153">
      <c r="A543" t="s">
        <v>55</v>
      </c>
      <c r="E543" s="39" t="s">
        <v>1654</v>
      </c>
    </row>
    <row r="544" spans="1:16" ht="12.75">
      <c r="A544" t="s">
        <v>48</v>
      </c>
      <c s="34" t="s">
        <v>825</v>
      </c>
      <c s="34" t="s">
        <v>1655</v>
      </c>
      <c s="35" t="s">
        <v>5</v>
      </c>
      <c s="6" t="s">
        <v>1651</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1656</v>
      </c>
    </row>
    <row r="548" spans="1:13" ht="12.75">
      <c r="A548" t="s">
        <v>46</v>
      </c>
      <c r="C548" s="31" t="s">
        <v>163</v>
      </c>
      <c r="E548" s="33" t="s">
        <v>1657</v>
      </c>
      <c r="J548" s="32">
        <f>0</f>
      </c>
      <c s="32">
        <f>0</f>
      </c>
      <c s="32">
        <f>0+L549</f>
      </c>
      <c s="32">
        <f>0+M549</f>
      </c>
    </row>
    <row r="549" spans="1:16" ht="12.75">
      <c r="A549" t="s">
        <v>48</v>
      </c>
      <c s="34" t="s">
        <v>809</v>
      </c>
      <c s="34" t="s">
        <v>1658</v>
      </c>
      <c s="35" t="s">
        <v>5</v>
      </c>
      <c s="6" t="s">
        <v>1659</v>
      </c>
      <c s="36" t="s">
        <v>190</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1663</v>
      </c>
      <c r="E8" s="30" t="s">
        <v>1662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853</v>
      </c>
      <c s="35" t="s">
        <v>5</v>
      </c>
      <c s="6" t="s">
        <v>854</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1092</v>
      </c>
      <c s="35" t="s">
        <v>5</v>
      </c>
      <c s="6" t="s">
        <v>1093</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1094</v>
      </c>
    </row>
    <row r="34" spans="1:16" ht="25.5">
      <c r="A34" t="s">
        <v>48</v>
      </c>
      <c s="34" t="s">
        <v>123</v>
      </c>
      <c s="34" t="s">
        <v>857</v>
      </c>
      <c s="35" t="s">
        <v>5</v>
      </c>
      <c s="6" t="s">
        <v>858</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1095</v>
      </c>
    </row>
    <row r="38" spans="1:16" ht="12.75">
      <c r="A38" t="s">
        <v>48</v>
      </c>
      <c s="34" t="s">
        <v>163</v>
      </c>
      <c s="34" t="s">
        <v>970</v>
      </c>
      <c s="35" t="s">
        <v>5</v>
      </c>
      <c s="6" t="s">
        <v>971</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972</v>
      </c>
    </row>
    <row r="42" spans="1:16" ht="12.75">
      <c r="A42" t="s">
        <v>48</v>
      </c>
      <c s="34" t="s">
        <v>76</v>
      </c>
      <c s="34" t="s">
        <v>1101</v>
      </c>
      <c s="35" t="s">
        <v>5</v>
      </c>
      <c s="6" t="s">
        <v>1102</v>
      </c>
      <c s="36" t="s">
        <v>245</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975</v>
      </c>
    </row>
    <row r="46" spans="1:16" ht="12.75">
      <c r="A46" t="s">
        <v>48</v>
      </c>
      <c s="34" t="s">
        <v>82</v>
      </c>
      <c s="34" t="s">
        <v>976</v>
      </c>
      <c s="35" t="s">
        <v>5</v>
      </c>
      <c s="6" t="s">
        <v>977</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1107</v>
      </c>
      <c s="35" t="s">
        <v>5</v>
      </c>
      <c s="6" t="s">
        <v>1108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1115</v>
      </c>
      <c s="35" t="s">
        <v>5</v>
      </c>
      <c s="6" t="s">
        <v>1116</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1666</v>
      </c>
      <c s="35" t="s">
        <v>5</v>
      </c>
      <c s="6" t="s">
        <v>1667</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1169</v>
      </c>
    </row>
    <row r="62" spans="1:16" ht="12.75">
      <c r="A62" t="s">
        <v>48</v>
      </c>
      <c s="34" t="s">
        <v>98</v>
      </c>
      <c s="34" t="s">
        <v>1117</v>
      </c>
      <c s="35" t="s">
        <v>5</v>
      </c>
      <c s="6" t="s">
        <v>1118</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1668</v>
      </c>
      <c s="35" t="s">
        <v>5</v>
      </c>
      <c s="6" t="s">
        <v>1669</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1119</v>
      </c>
      <c s="35" t="s">
        <v>5</v>
      </c>
      <c s="6" t="s">
        <v>1120</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1670</v>
      </c>
      <c s="35" t="s">
        <v>5</v>
      </c>
      <c s="6" t="s">
        <v>1671</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1121</v>
      </c>
      <c s="35" t="s">
        <v>5</v>
      </c>
      <c s="6" t="s">
        <v>1122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1123</v>
      </c>
      <c s="35" t="s">
        <v>5</v>
      </c>
      <c s="6" t="s">
        <v>1124</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1672</v>
      </c>
      <c s="35" t="s">
        <v>5</v>
      </c>
      <c s="6" t="s">
        <v>1673</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1674</v>
      </c>
      <c s="35" t="s">
        <v>5</v>
      </c>
      <c s="6" t="s">
        <v>1675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1676</v>
      </c>
      <c s="35" t="s">
        <v>5</v>
      </c>
      <c s="6" t="s">
        <v>1677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988</v>
      </c>
    </row>
    <row r="98" spans="1:16" ht="12.75">
      <c r="A98" t="s">
        <v>48</v>
      </c>
      <c s="34" t="s">
        <v>138</v>
      </c>
      <c s="34" t="s">
        <v>1127</v>
      </c>
      <c s="35" t="s">
        <v>5</v>
      </c>
      <c s="6" t="s">
        <v>1128</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1129</v>
      </c>
    </row>
    <row r="102" spans="1:16" ht="12.75">
      <c r="A102" t="s">
        <v>48</v>
      </c>
      <c s="34" t="s">
        <v>257</v>
      </c>
      <c s="34" t="s">
        <v>1130</v>
      </c>
      <c s="35" t="s">
        <v>5</v>
      </c>
      <c s="6" t="s">
        <v>1131</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1678</v>
      </c>
      <c s="35" t="s">
        <v>5</v>
      </c>
      <c s="6" t="s">
        <v>1679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12.75">
      <c r="A110" t="s">
        <v>48</v>
      </c>
      <c s="34" t="s">
        <v>1030</v>
      </c>
      <c s="34" t="s">
        <v>1132</v>
      </c>
      <c s="35" t="s">
        <v>5</v>
      </c>
      <c s="6" t="s">
        <v>1133</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1134</v>
      </c>
    </row>
    <row r="114" spans="1:16" ht="12.75">
      <c r="A114" t="s">
        <v>48</v>
      </c>
      <c s="34" t="s">
        <v>264</v>
      </c>
      <c s="34" t="s">
        <v>1135</v>
      </c>
      <c s="35" t="s">
        <v>5</v>
      </c>
      <c s="6" t="s">
        <v>1136</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1137</v>
      </c>
      <c s="35" t="s">
        <v>5</v>
      </c>
      <c s="6" t="s">
        <v>1138</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1139</v>
      </c>
    </row>
    <row r="122" spans="1:16" ht="12.75">
      <c r="A122" t="s">
        <v>48</v>
      </c>
      <c s="34" t="s">
        <v>272</v>
      </c>
      <c s="34" t="s">
        <v>1680</v>
      </c>
      <c s="35" t="s">
        <v>5</v>
      </c>
      <c s="6" t="s">
        <v>1681</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1682</v>
      </c>
    </row>
    <row r="126" spans="1:16" ht="12.75">
      <c r="A126" t="s">
        <v>48</v>
      </c>
      <c s="34" t="s">
        <v>291</v>
      </c>
      <c s="34" t="s">
        <v>1140</v>
      </c>
      <c s="35" t="s">
        <v>5</v>
      </c>
      <c s="6" t="s">
        <v>1141</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1134</v>
      </c>
    </row>
    <row r="130" spans="1:16" ht="12.75">
      <c r="A130" t="s">
        <v>48</v>
      </c>
      <c s="34" t="s">
        <v>295</v>
      </c>
      <c s="34" t="s">
        <v>1142</v>
      </c>
      <c s="35" t="s">
        <v>5</v>
      </c>
      <c s="6" t="s">
        <v>1143</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988</v>
      </c>
    </row>
    <row r="134" spans="1:16" ht="12.75">
      <c r="A134" t="s">
        <v>48</v>
      </c>
      <c s="34" t="s">
        <v>299</v>
      </c>
      <c s="34" t="s">
        <v>1144</v>
      </c>
      <c s="35" t="s">
        <v>5</v>
      </c>
      <c s="6" t="s">
        <v>1145</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1139</v>
      </c>
    </row>
    <row r="138" spans="1:16" ht="12.75">
      <c r="A138" t="s">
        <v>48</v>
      </c>
      <c s="34" t="s">
        <v>303</v>
      </c>
      <c s="34" t="s">
        <v>1683</v>
      </c>
      <c s="35" t="s">
        <v>5</v>
      </c>
      <c s="6" t="s">
        <v>1684</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1682</v>
      </c>
    </row>
    <row r="142" spans="1:16" ht="12.75">
      <c r="A142" t="s">
        <v>48</v>
      </c>
      <c s="34" t="s">
        <v>545</v>
      </c>
      <c s="34" t="s">
        <v>1146</v>
      </c>
      <c s="35" t="s">
        <v>5</v>
      </c>
      <c s="6" t="s">
        <v>1147</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1685</v>
      </c>
      <c s="35" t="s">
        <v>5</v>
      </c>
      <c s="6" t="s">
        <v>1686</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1682</v>
      </c>
    </row>
    <row r="158" spans="1:16" ht="12.75">
      <c r="A158" t="s">
        <v>48</v>
      </c>
      <c s="34" t="s">
        <v>318</v>
      </c>
      <c s="34" t="s">
        <v>1687</v>
      </c>
      <c s="35" t="s">
        <v>451</v>
      </c>
      <c s="6" t="s">
        <v>1688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988</v>
      </c>
    </row>
    <row r="162" spans="1:16" ht="12.75">
      <c r="A162" t="s">
        <v>48</v>
      </c>
      <c s="34" t="s">
        <v>319</v>
      </c>
      <c s="34" t="s">
        <v>1155</v>
      </c>
      <c s="35" t="s">
        <v>451</v>
      </c>
      <c s="6" t="s">
        <v>1156</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991</v>
      </c>
    </row>
    <row r="166" spans="1:16" ht="25.5">
      <c r="A166" t="s">
        <v>48</v>
      </c>
      <c s="34" t="s">
        <v>321</v>
      </c>
      <c s="34" t="s">
        <v>1164</v>
      </c>
      <c s="35" t="s">
        <v>5</v>
      </c>
      <c s="6" t="s">
        <v>1165</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1166</v>
      </c>
    </row>
    <row r="170" spans="1:16" ht="12.75">
      <c r="A170" t="s">
        <v>48</v>
      </c>
      <c s="34" t="s">
        <v>326</v>
      </c>
      <c s="34" t="s">
        <v>1689</v>
      </c>
      <c s="35" t="s">
        <v>5</v>
      </c>
      <c s="6" t="s">
        <v>1690</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1691</v>
      </c>
    </row>
    <row r="174" spans="1:16" ht="12.75">
      <c r="A174" t="s">
        <v>48</v>
      </c>
      <c s="34" t="s">
        <v>330</v>
      </c>
      <c s="34" t="s">
        <v>1692</v>
      </c>
      <c s="35" t="s">
        <v>5</v>
      </c>
      <c s="6" t="s">
        <v>1693</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1003</v>
      </c>
    </row>
    <row r="178" spans="1:16" ht="12.75">
      <c r="A178" t="s">
        <v>48</v>
      </c>
      <c s="34" t="s">
        <v>334</v>
      </c>
      <c s="34" t="s">
        <v>1694</v>
      </c>
      <c s="35" t="s">
        <v>5</v>
      </c>
      <c s="6" t="s">
        <v>1695</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1178</v>
      </c>
      <c s="35" t="s">
        <v>5</v>
      </c>
      <c s="6" t="s">
        <v>1179</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1180</v>
      </c>
    </row>
    <row r="186" spans="1:16" ht="12.75">
      <c r="A186" t="s">
        <v>48</v>
      </c>
      <c s="34" t="s">
        <v>341</v>
      </c>
      <c s="34" t="s">
        <v>1181</v>
      </c>
      <c s="35" t="s">
        <v>5</v>
      </c>
      <c s="6" t="s">
        <v>1182</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1183</v>
      </c>
      <c s="35" t="s">
        <v>5</v>
      </c>
      <c s="6" t="s">
        <v>1184</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1169</v>
      </c>
    </row>
    <row r="194" spans="1:16" ht="12.75">
      <c r="A194" t="s">
        <v>48</v>
      </c>
      <c s="34" t="s">
        <v>581</v>
      </c>
      <c s="34" t="s">
        <v>1185</v>
      </c>
      <c s="35" t="s">
        <v>5</v>
      </c>
      <c s="6" t="s">
        <v>1186</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1187</v>
      </c>
      <c s="35" t="s">
        <v>5</v>
      </c>
      <c s="6" t="s">
        <v>1188</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1696</v>
      </c>
      <c s="35" t="s">
        <v>5</v>
      </c>
      <c s="6" t="s">
        <v>1697</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1189</v>
      </c>
      <c s="35" t="s">
        <v>5</v>
      </c>
      <c s="6" t="s">
        <v>1190</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1700</v>
      </c>
      <c r="E8" s="30" t="s">
        <v>1699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1701</v>
      </c>
      <c s="35" t="s">
        <v>451</v>
      </c>
      <c s="6" t="s">
        <v>1702</v>
      </c>
      <c s="36" t="s">
        <v>105</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1703</v>
      </c>
    </row>
    <row r="14" spans="1:16" ht="12.75">
      <c r="A14" t="s">
        <v>48</v>
      </c>
      <c s="34" t="s">
        <v>27</v>
      </c>
      <c s="34" t="s">
        <v>1626</v>
      </c>
      <c s="35" t="s">
        <v>5</v>
      </c>
      <c s="6" t="s">
        <v>1627</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1622</v>
      </c>
    </row>
    <row r="18" spans="1:16" ht="12.75">
      <c r="A18" t="s">
        <v>48</v>
      </c>
      <c s="34" t="s">
        <v>26</v>
      </c>
      <c s="34" t="s">
        <v>1628</v>
      </c>
      <c s="35" t="s">
        <v>5</v>
      </c>
      <c s="6" t="s">
        <v>1629</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1625</v>
      </c>
    </row>
    <row r="22" spans="1:16" ht="12.75">
      <c r="A22" t="s">
        <v>48</v>
      </c>
      <c s="34" t="s">
        <v>63</v>
      </c>
      <c s="34" t="s">
        <v>1231</v>
      </c>
      <c s="35" t="s">
        <v>5</v>
      </c>
      <c s="6" t="s">
        <v>1232</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1018</v>
      </c>
    </row>
    <row r="26" spans="1:16" ht="12.75">
      <c r="A26" t="s">
        <v>48</v>
      </c>
      <c s="34" t="s">
        <v>67</v>
      </c>
      <c s="34" t="s">
        <v>1238</v>
      </c>
      <c s="35" t="s">
        <v>5</v>
      </c>
      <c s="6" t="s">
        <v>1239</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1704</v>
      </c>
      <c s="35" t="s">
        <v>5</v>
      </c>
      <c s="6" t="s">
        <v>1705</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1018</v>
      </c>
    </row>
    <row r="34" spans="1:16" ht="12.75">
      <c r="A34" t="s">
        <v>48</v>
      </c>
      <c s="34" t="s">
        <v>123</v>
      </c>
      <c s="34" t="s">
        <v>1706</v>
      </c>
      <c s="35" t="s">
        <v>5</v>
      </c>
      <c s="6" t="s">
        <v>1707</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1708</v>
      </c>
      <c s="35" t="s">
        <v>5</v>
      </c>
      <c s="6" t="s">
        <v>1709</v>
      </c>
      <c s="36" t="s">
        <v>62</v>
      </c>
      <c s="37">
        <v>7</v>
      </c>
      <c s="36">
        <v>0</v>
      </c>
      <c s="36">
        <f>ROUND(G38*H38,6)</f>
      </c>
      <c r="L38" s="38">
        <v>0</v>
      </c>
      <c s="32">
        <f>ROUND(ROUND(L38,2)*ROUND(G38,3),2)</f>
      </c>
      <c s="36" t="s">
        <v>52</v>
      </c>
      <c>
        <f>(M38*21)/100</f>
      </c>
      <c t="s">
        <v>27</v>
      </c>
    </row>
    <row r="39" spans="1:5" ht="12.75">
      <c r="A39" s="35" t="s">
        <v>53</v>
      </c>
      <c r="E39" s="39" t="s">
        <v>5</v>
      </c>
    </row>
    <row r="40" spans="1:5" ht="25.5">
      <c r="A40" s="35" t="s">
        <v>54</v>
      </c>
      <c r="E40" s="40" t="s">
        <v>1710</v>
      </c>
    </row>
    <row r="41" spans="1:5" ht="114.75">
      <c r="A41" t="s">
        <v>55</v>
      </c>
      <c r="E41" s="39" t="s">
        <v>1018</v>
      </c>
    </row>
    <row r="42" spans="1:16" ht="12.75">
      <c r="A42" t="s">
        <v>48</v>
      </c>
      <c s="34" t="s">
        <v>76</v>
      </c>
      <c s="34" t="s">
        <v>1711</v>
      </c>
      <c s="35" t="s">
        <v>5</v>
      </c>
      <c s="6" t="s">
        <v>1712</v>
      </c>
      <c s="36" t="s">
        <v>62</v>
      </c>
      <c s="37">
        <v>7</v>
      </c>
      <c s="36">
        <v>0</v>
      </c>
      <c s="36">
        <f>ROUND(G42*H42,6)</f>
      </c>
      <c r="L42" s="38">
        <v>0</v>
      </c>
      <c s="32">
        <f>ROUND(ROUND(L42,2)*ROUND(G42,3),2)</f>
      </c>
      <c s="36" t="s">
        <v>52</v>
      </c>
      <c>
        <f>(M42*21)/100</f>
      </c>
      <c t="s">
        <v>27</v>
      </c>
    </row>
    <row r="43" spans="1:5" ht="12.75">
      <c r="A43" s="35" t="s">
        <v>53</v>
      </c>
      <c r="E43" s="39" t="s">
        <v>5</v>
      </c>
    </row>
    <row r="44" spans="1:5" ht="25.5">
      <c r="A44" s="35" t="s">
        <v>54</v>
      </c>
      <c r="E44" s="40" t="s">
        <v>1710</v>
      </c>
    </row>
    <row r="45" spans="1:5" ht="140.25">
      <c r="A45" t="s">
        <v>55</v>
      </c>
      <c r="E45" s="39" t="s">
        <v>991</v>
      </c>
    </row>
    <row r="46" spans="1:16" ht="12.75">
      <c r="A46" t="s">
        <v>48</v>
      </c>
      <c s="34" t="s">
        <v>82</v>
      </c>
      <c s="34" t="s">
        <v>1713</v>
      </c>
      <c s="35" t="s">
        <v>5</v>
      </c>
      <c s="6" t="s">
        <v>1714</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1715</v>
      </c>
      <c s="35" t="s">
        <v>5</v>
      </c>
      <c s="6" t="s">
        <v>1716</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1717</v>
      </c>
      <c s="35" t="s">
        <v>5</v>
      </c>
      <c s="6" t="s">
        <v>1718</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1719</v>
      </c>
      <c s="35" t="s">
        <v>5</v>
      </c>
      <c s="6" t="s">
        <v>1720</v>
      </c>
      <c s="36" t="s">
        <v>62</v>
      </c>
      <c s="37">
        <v>3</v>
      </c>
      <c s="36">
        <v>0</v>
      </c>
      <c s="36">
        <f>ROUND(G58*H58,6)</f>
      </c>
      <c r="L58" s="38">
        <v>0</v>
      </c>
      <c s="32">
        <f>ROUND(ROUND(L58,2)*ROUND(G58,3),2)</f>
      </c>
      <c s="36" t="s">
        <v>52</v>
      </c>
      <c>
        <f>(M58*21)/100</f>
      </c>
      <c t="s">
        <v>27</v>
      </c>
    </row>
    <row r="59" spans="1:5" ht="12.75">
      <c r="A59" s="35" t="s">
        <v>53</v>
      </c>
      <c r="E59" s="39" t="s">
        <v>5</v>
      </c>
    </row>
    <row r="60" spans="1:5" ht="25.5">
      <c r="A60" s="35" t="s">
        <v>54</v>
      </c>
      <c r="E60" s="40" t="s">
        <v>479</v>
      </c>
    </row>
    <row r="61" spans="1:5" ht="140.25">
      <c r="A61" t="s">
        <v>55</v>
      </c>
      <c r="E61" s="39" t="s">
        <v>991</v>
      </c>
    </row>
    <row r="62" spans="1:16" ht="12.75">
      <c r="A62" t="s">
        <v>48</v>
      </c>
      <c s="34" t="s">
        <v>98</v>
      </c>
      <c s="34" t="s">
        <v>1721</v>
      </c>
      <c s="35" t="s">
        <v>5</v>
      </c>
      <c s="6" t="s">
        <v>1722</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1723</v>
      </c>
      <c s="35" t="s">
        <v>5</v>
      </c>
      <c s="6" t="s">
        <v>1724</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1725</v>
      </c>
      <c s="35" t="s">
        <v>5</v>
      </c>
      <c s="6" t="s">
        <v>1726</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1727</v>
      </c>
      <c s="35" t="s">
        <v>5</v>
      </c>
      <c s="6" t="s">
        <v>1728</v>
      </c>
      <c s="36" t="s">
        <v>62</v>
      </c>
      <c s="37">
        <v>3</v>
      </c>
      <c s="36">
        <v>0</v>
      </c>
      <c s="36">
        <f>ROUND(G74*H74,6)</f>
      </c>
      <c r="L74" s="38">
        <v>0</v>
      </c>
      <c s="32">
        <f>ROUND(ROUND(L74,2)*ROUND(G74,3),2)</f>
      </c>
      <c s="36" t="s">
        <v>52</v>
      </c>
      <c>
        <f>(M74*21)/100</f>
      </c>
      <c t="s">
        <v>27</v>
      </c>
    </row>
    <row r="75" spans="1:5" ht="12.75">
      <c r="A75" s="35" t="s">
        <v>53</v>
      </c>
      <c r="E75" s="39" t="s">
        <v>5</v>
      </c>
    </row>
    <row r="76" spans="1:5" ht="25.5">
      <c r="A76" s="35" t="s">
        <v>54</v>
      </c>
      <c r="E76" s="40" t="s">
        <v>479</v>
      </c>
    </row>
    <row r="77" spans="1:5" ht="140.25">
      <c r="A77" t="s">
        <v>55</v>
      </c>
      <c r="E77" s="39" t="s">
        <v>991</v>
      </c>
    </row>
    <row r="78" spans="1:16" ht="12.75">
      <c r="A78" t="s">
        <v>48</v>
      </c>
      <c s="34" t="s">
        <v>115</v>
      </c>
      <c s="34" t="s">
        <v>1729</v>
      </c>
      <c s="35" t="s">
        <v>5</v>
      </c>
      <c s="6" t="s">
        <v>1730</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1731</v>
      </c>
    </row>
    <row r="82" spans="1:16" ht="12.75">
      <c r="A82" t="s">
        <v>48</v>
      </c>
      <c s="34" t="s">
        <v>119</v>
      </c>
      <c s="34" t="s">
        <v>1732</v>
      </c>
      <c s="35" t="s">
        <v>5</v>
      </c>
      <c s="6" t="s">
        <v>1733</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1734</v>
      </c>
      <c s="35" t="s">
        <v>5</v>
      </c>
      <c s="6" t="s">
        <v>1735</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1736</v>
      </c>
      <c s="35" t="s">
        <v>5</v>
      </c>
      <c s="6" t="s">
        <v>1737</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1003</v>
      </c>
    </row>
    <row r="94" spans="1:16" ht="12.75">
      <c r="A94" t="s">
        <v>48</v>
      </c>
      <c s="34" t="s">
        <v>261</v>
      </c>
      <c s="34" t="s">
        <v>1738</v>
      </c>
      <c s="35" t="s">
        <v>5</v>
      </c>
      <c s="6" t="s">
        <v>1739</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1030</v>
      </c>
      <c s="34" t="s">
        <v>1738</v>
      </c>
      <c s="35" t="s">
        <v>451</v>
      </c>
      <c s="6" t="s">
        <v>1740</v>
      </c>
      <c s="36" t="s">
        <v>62</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12.75">
      <c r="A102" t="s">
        <v>48</v>
      </c>
      <c s="34" t="s">
        <v>264</v>
      </c>
      <c s="34" t="s">
        <v>1741</v>
      </c>
      <c s="35" t="s">
        <v>5</v>
      </c>
      <c s="6" t="s">
        <v>1742</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268</v>
      </c>
      <c s="34" t="s">
        <v>1743</v>
      </c>
      <c s="35" t="s">
        <v>451</v>
      </c>
      <c s="6" t="s">
        <v>1744</v>
      </c>
      <c s="36" t="s">
        <v>1381</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12.75">
      <c r="A110" t="s">
        <v>48</v>
      </c>
      <c s="34" t="s">
        <v>272</v>
      </c>
      <c s="34" t="s">
        <v>1745</v>
      </c>
      <c s="35" t="s">
        <v>5</v>
      </c>
      <c s="6" t="s">
        <v>1746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1018</v>
      </c>
    </row>
    <row r="114" spans="1:16" ht="25.5">
      <c r="A114" t="s">
        <v>48</v>
      </c>
      <c s="34" t="s">
        <v>291</v>
      </c>
      <c s="34" t="s">
        <v>1747</v>
      </c>
      <c s="35" t="s">
        <v>5</v>
      </c>
      <c s="6" t="s">
        <v>1748</v>
      </c>
      <c s="36" t="s">
        <v>62</v>
      </c>
      <c s="37">
        <v>8</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1018</v>
      </c>
    </row>
    <row r="118" spans="1:16" ht="25.5">
      <c r="A118" t="s">
        <v>48</v>
      </c>
      <c s="34" t="s">
        <v>299</v>
      </c>
      <c s="34" t="s">
        <v>1749</v>
      </c>
      <c s="35" t="s">
        <v>5</v>
      </c>
      <c s="6" t="s">
        <v>1750</v>
      </c>
      <c s="36" t="s">
        <v>62</v>
      </c>
      <c s="37">
        <v>25</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303</v>
      </c>
      <c s="34" t="s">
        <v>1751</v>
      </c>
      <c s="35" t="s">
        <v>5</v>
      </c>
      <c s="6" t="s">
        <v>1752</v>
      </c>
      <c s="36" t="s">
        <v>62</v>
      </c>
      <c s="37">
        <v>39</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25.5">
      <c r="A126" t="s">
        <v>48</v>
      </c>
      <c s="34" t="s">
        <v>545</v>
      </c>
      <c s="34" t="s">
        <v>1753</v>
      </c>
      <c s="35" t="s">
        <v>5</v>
      </c>
      <c s="6" t="s">
        <v>1754</v>
      </c>
      <c s="36" t="s">
        <v>62</v>
      </c>
      <c s="37">
        <v>4</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25.5">
      <c r="A130" t="s">
        <v>48</v>
      </c>
      <c s="34" t="s">
        <v>552</v>
      </c>
      <c s="34" t="s">
        <v>1755</v>
      </c>
      <c s="35" t="s">
        <v>451</v>
      </c>
      <c s="6" t="s">
        <v>1756</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25.5">
      <c r="A134" t="s">
        <v>48</v>
      </c>
      <c s="34" t="s">
        <v>312</v>
      </c>
      <c s="34" t="s">
        <v>1757</v>
      </c>
      <c s="35" t="s">
        <v>5</v>
      </c>
      <c s="6" t="s">
        <v>1758</v>
      </c>
      <c s="36" t="s">
        <v>62</v>
      </c>
      <c s="37">
        <v>2</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1018</v>
      </c>
    </row>
    <row r="138" spans="1:16" ht="12.75">
      <c r="A138" t="s">
        <v>48</v>
      </c>
      <c s="34" t="s">
        <v>318</v>
      </c>
      <c s="34" t="s">
        <v>1759</v>
      </c>
      <c s="35" t="s">
        <v>5</v>
      </c>
      <c s="6" t="s">
        <v>1760</v>
      </c>
      <c s="36" t="s">
        <v>62</v>
      </c>
      <c s="37">
        <v>9</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991</v>
      </c>
    </row>
    <row r="142" spans="1:16" ht="25.5">
      <c r="A142" t="s">
        <v>48</v>
      </c>
      <c s="34" t="s">
        <v>319</v>
      </c>
      <c s="34" t="s">
        <v>1761</v>
      </c>
      <c s="35" t="s">
        <v>5</v>
      </c>
      <c s="6" t="s">
        <v>1762</v>
      </c>
      <c s="36" t="s">
        <v>62</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1018</v>
      </c>
    </row>
    <row r="146" spans="1:16" ht="25.5">
      <c r="A146" t="s">
        <v>48</v>
      </c>
      <c s="34" t="s">
        <v>326</v>
      </c>
      <c s="34" t="s">
        <v>1763</v>
      </c>
      <c s="35" t="s">
        <v>5</v>
      </c>
      <c s="6" t="s">
        <v>1764</v>
      </c>
      <c s="36" t="s">
        <v>62</v>
      </c>
      <c s="37">
        <v>10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5</v>
      </c>
    </row>
    <row r="150" spans="1:16" ht="12.75">
      <c r="A150" t="s">
        <v>48</v>
      </c>
      <c s="34" t="s">
        <v>330</v>
      </c>
      <c s="34" t="s">
        <v>1765</v>
      </c>
      <c s="35" t="s">
        <v>5</v>
      </c>
      <c s="6" t="s">
        <v>1766</v>
      </c>
      <c s="36" t="s">
        <v>62</v>
      </c>
      <c s="37">
        <v>16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1769</v>
      </c>
      <c r="E8" s="30" t="s">
        <v>1768</v>
      </c>
      <c r="J8" s="29">
        <f>0+J9+J26+J39+J44</f>
      </c>
      <c s="29">
        <f>0+K9+K26+K39+K44</f>
      </c>
      <c s="29">
        <f>0+L9+L26+L39+L44</f>
      </c>
      <c s="29">
        <f>0+M9+M26+M39+M44</f>
      </c>
    </row>
    <row r="9" spans="1:13" ht="12.75">
      <c r="A9" t="s">
        <v>46</v>
      </c>
      <c r="C9" s="31" t="s">
        <v>179</v>
      </c>
      <c r="E9" s="33" t="s">
        <v>180</v>
      </c>
      <c r="J9" s="32">
        <f>0</f>
      </c>
      <c s="32">
        <f>0</f>
      </c>
      <c s="32">
        <f>0+L10+L14+L18+L22</f>
      </c>
      <c s="32">
        <f>0+M10+M14+M18+M22</f>
      </c>
    </row>
    <row r="10" spans="1:16" ht="25.5">
      <c r="A10" t="s">
        <v>48</v>
      </c>
      <c s="34" t="s">
        <v>730</v>
      </c>
      <c s="34" t="s">
        <v>1415</v>
      </c>
      <c s="35" t="s">
        <v>5</v>
      </c>
      <c s="6" t="s">
        <v>1416</v>
      </c>
      <c s="36" t="s">
        <v>373</v>
      </c>
      <c s="37">
        <v>0.907</v>
      </c>
      <c s="36">
        <v>0</v>
      </c>
      <c s="36">
        <f>ROUND(G10*H10,6)</f>
      </c>
      <c r="L10" s="38">
        <v>0</v>
      </c>
      <c s="32">
        <f>ROUND(ROUND(L10,2)*ROUND(G10,3),2)</f>
      </c>
      <c s="36" t="s">
        <v>441</v>
      </c>
      <c>
        <f>(M10*21)/100</f>
      </c>
      <c t="s">
        <v>27</v>
      </c>
    </row>
    <row r="11" spans="1:5" ht="12.75">
      <c r="A11" s="35" t="s">
        <v>53</v>
      </c>
      <c r="E11" s="39" t="s">
        <v>5</v>
      </c>
    </row>
    <row r="12" spans="1:5" ht="25.5">
      <c r="A12" s="35" t="s">
        <v>54</v>
      </c>
      <c r="E12" s="40" t="s">
        <v>1770</v>
      </c>
    </row>
    <row r="13" spans="1:5" ht="63.75">
      <c r="A13" t="s">
        <v>55</v>
      </c>
      <c r="E13" s="39" t="s">
        <v>1417</v>
      </c>
    </row>
    <row r="14" spans="1:16" ht="12.75">
      <c r="A14" t="s">
        <v>48</v>
      </c>
      <c s="34" t="s">
        <v>734</v>
      </c>
      <c s="34" t="s">
        <v>1418</v>
      </c>
      <c s="35" t="s">
        <v>5</v>
      </c>
      <c s="6" t="s">
        <v>1419</v>
      </c>
      <c s="36" t="s">
        <v>516</v>
      </c>
      <c s="37">
        <v>1</v>
      </c>
      <c s="36">
        <v>0</v>
      </c>
      <c s="36">
        <f>ROUND(G14*H14,6)</f>
      </c>
      <c r="L14" s="38">
        <v>0</v>
      </c>
      <c s="32">
        <f>ROUND(ROUND(L14,2)*ROUND(G14,3),2)</f>
      </c>
      <c s="36" t="s">
        <v>441</v>
      </c>
      <c>
        <f>(M14*21)/100</f>
      </c>
      <c t="s">
        <v>27</v>
      </c>
    </row>
    <row r="15" spans="1:5" ht="12.75">
      <c r="A15" s="35" t="s">
        <v>53</v>
      </c>
      <c r="E15" s="39" t="s">
        <v>5</v>
      </c>
    </row>
    <row r="16" spans="1:5" ht="25.5">
      <c r="A16" s="35" t="s">
        <v>54</v>
      </c>
      <c r="E16" s="40" t="s">
        <v>136</v>
      </c>
    </row>
    <row r="17" spans="1:5" ht="12.75">
      <c r="A17" t="s">
        <v>55</v>
      </c>
      <c r="E17" s="39" t="s">
        <v>1420</v>
      </c>
    </row>
    <row r="18" spans="1:16" ht="12.75">
      <c r="A18" t="s">
        <v>48</v>
      </c>
      <c s="34" t="s">
        <v>738</v>
      </c>
      <c s="34" t="s">
        <v>1421</v>
      </c>
      <c s="35" t="s">
        <v>5</v>
      </c>
      <c s="6" t="s">
        <v>1422</v>
      </c>
      <c s="36" t="s">
        <v>1423</v>
      </c>
      <c s="37">
        <v>9.7</v>
      </c>
      <c s="36">
        <v>0</v>
      </c>
      <c s="36">
        <f>ROUND(G18*H18,6)</f>
      </c>
      <c r="L18" s="38">
        <v>0</v>
      </c>
      <c s="32">
        <f>ROUND(ROUND(L18,2)*ROUND(G18,3),2)</f>
      </c>
      <c s="36" t="s">
        <v>441</v>
      </c>
      <c>
        <f>(M18*21)/100</f>
      </c>
      <c t="s">
        <v>27</v>
      </c>
    </row>
    <row r="19" spans="1:5" ht="12.75">
      <c r="A19" s="35" t="s">
        <v>53</v>
      </c>
      <c r="E19" s="39" t="s">
        <v>5</v>
      </c>
    </row>
    <row r="20" spans="1:5" ht="25.5">
      <c r="A20" s="35" t="s">
        <v>54</v>
      </c>
      <c r="E20" s="40" t="s">
        <v>1771</v>
      </c>
    </row>
    <row r="21" spans="1:5" ht="12.75">
      <c r="A21" t="s">
        <v>55</v>
      </c>
      <c r="E21" s="39" t="s">
        <v>1424</v>
      </c>
    </row>
    <row r="22" spans="1:16" ht="12.75">
      <c r="A22" t="s">
        <v>48</v>
      </c>
      <c s="34" t="s">
        <v>746</v>
      </c>
      <c s="34" t="s">
        <v>1640</v>
      </c>
      <c s="35" t="s">
        <v>5</v>
      </c>
      <c s="6" t="s">
        <v>1641</v>
      </c>
      <c s="36" t="s">
        <v>51</v>
      </c>
      <c s="37">
        <v>907</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40.25">
      <c r="A25" t="s">
        <v>55</v>
      </c>
      <c r="E25" s="39" t="s">
        <v>1642</v>
      </c>
    </row>
    <row r="26" spans="1:13" ht="12.75">
      <c r="A26" t="s">
        <v>46</v>
      </c>
      <c r="C26" s="31" t="s">
        <v>4</v>
      </c>
      <c r="E26" s="33" t="s">
        <v>1303</v>
      </c>
      <c r="J26" s="32">
        <f>0</f>
      </c>
      <c s="32">
        <f>0</f>
      </c>
      <c s="32">
        <f>0+L27+L31+L35</f>
      </c>
      <c s="32">
        <f>0+M27+M31+M35</f>
      </c>
    </row>
    <row r="27" spans="1:16" ht="12.75">
      <c r="A27" t="s">
        <v>48</v>
      </c>
      <c s="34" t="s">
        <v>4</v>
      </c>
      <c s="34" t="s">
        <v>1428</v>
      </c>
      <c s="35" t="s">
        <v>5</v>
      </c>
      <c s="6" t="s">
        <v>1429</v>
      </c>
      <c s="36" t="s">
        <v>190</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1772</v>
      </c>
    </row>
    <row r="30" spans="1:5" ht="318.75">
      <c r="A30" t="s">
        <v>55</v>
      </c>
      <c r="E30" s="39" t="s">
        <v>1430</v>
      </c>
    </row>
    <row r="31" spans="1:16" ht="12.75">
      <c r="A31" t="s">
        <v>48</v>
      </c>
      <c s="34" t="s">
        <v>27</v>
      </c>
      <c s="34" t="s">
        <v>200</v>
      </c>
      <c s="35" t="s">
        <v>5</v>
      </c>
      <c s="6" t="s">
        <v>1431</v>
      </c>
      <c s="36" t="s">
        <v>190</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1772</v>
      </c>
    </row>
    <row r="34" spans="1:5" ht="229.5">
      <c r="A34" t="s">
        <v>55</v>
      </c>
      <c r="E34" s="39" t="s">
        <v>1432</v>
      </c>
    </row>
    <row r="35" spans="1:16" ht="12.75">
      <c r="A35" t="s">
        <v>48</v>
      </c>
      <c s="34" t="s">
        <v>26</v>
      </c>
      <c s="34" t="s">
        <v>1433</v>
      </c>
      <c s="35" t="s">
        <v>5</v>
      </c>
      <c s="6" t="s">
        <v>1434</v>
      </c>
      <c s="36" t="s">
        <v>190</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27</v>
      </c>
      <c r="E39" s="33" t="s">
        <v>1307</v>
      </c>
      <c r="J39" s="32">
        <f>0</f>
      </c>
      <c s="32">
        <f>0</f>
      </c>
      <c s="32">
        <f>0+L40</f>
      </c>
      <c s="32">
        <f>0+M40</f>
      </c>
    </row>
    <row r="40" spans="1:16" ht="12.75">
      <c r="A40" t="s">
        <v>48</v>
      </c>
      <c s="34" t="s">
        <v>63</v>
      </c>
      <c s="34" t="s">
        <v>1773</v>
      </c>
      <c s="35" t="s">
        <v>5</v>
      </c>
      <c s="6" t="s">
        <v>1774</v>
      </c>
      <c s="36" t="s">
        <v>190</v>
      </c>
      <c s="37">
        <v>42.5</v>
      </c>
      <c s="36">
        <v>0</v>
      </c>
      <c s="36">
        <f>ROUND(G40*H40,6)</f>
      </c>
      <c r="L40" s="38">
        <v>0</v>
      </c>
      <c s="32">
        <f>ROUND(ROUND(L40,2)*ROUND(G40,3),2)</f>
      </c>
      <c s="36" t="s">
        <v>52</v>
      </c>
      <c>
        <f>(M40*21)/100</f>
      </c>
      <c t="s">
        <v>27</v>
      </c>
    </row>
    <row r="41" spans="1:5" ht="12.75">
      <c r="A41" s="35" t="s">
        <v>53</v>
      </c>
      <c r="E41" s="39" t="s">
        <v>5</v>
      </c>
    </row>
    <row r="42" spans="1:5" ht="25.5">
      <c r="A42" s="35" t="s">
        <v>54</v>
      </c>
      <c r="E42" s="40" t="s">
        <v>1775</v>
      </c>
    </row>
    <row r="43" spans="1:5" ht="369.75">
      <c r="A43" t="s">
        <v>55</v>
      </c>
      <c r="E43" s="39" t="s">
        <v>1310</v>
      </c>
    </row>
    <row r="44" spans="1:13" ht="12.75">
      <c r="A44" t="s">
        <v>46</v>
      </c>
      <c r="C44" s="31" t="s">
        <v>123</v>
      </c>
      <c r="E44" s="33" t="s">
        <v>124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1440</v>
      </c>
      <c s="35" t="s">
        <v>5</v>
      </c>
      <c s="6" t="s">
        <v>1441</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1018</v>
      </c>
    </row>
    <row r="49" spans="1:16" ht="12.75">
      <c r="A49" t="s">
        <v>48</v>
      </c>
      <c s="34" t="s">
        <v>72</v>
      </c>
      <c s="34" t="s">
        <v>1442</v>
      </c>
      <c s="35" t="s">
        <v>5</v>
      </c>
      <c s="6" t="s">
        <v>1443</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991</v>
      </c>
    </row>
    <row r="53" spans="1:16" ht="25.5">
      <c r="A53" t="s">
        <v>48</v>
      </c>
      <c s="34" t="s">
        <v>123</v>
      </c>
      <c s="34" t="s">
        <v>208</v>
      </c>
      <c s="35" t="s">
        <v>5</v>
      </c>
      <c s="6" t="s">
        <v>209</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1776</v>
      </c>
    </row>
    <row r="57" spans="1:16" ht="12.75">
      <c r="A57" t="s">
        <v>48</v>
      </c>
      <c s="34" t="s">
        <v>163</v>
      </c>
      <c s="34" t="s">
        <v>214</v>
      </c>
      <c s="35" t="s">
        <v>5</v>
      </c>
      <c s="6" t="s">
        <v>215</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1777</v>
      </c>
    </row>
    <row r="61" spans="1:16" ht="12.75">
      <c r="A61" t="s">
        <v>48</v>
      </c>
      <c s="34" t="s">
        <v>76</v>
      </c>
      <c s="34" t="s">
        <v>1778</v>
      </c>
      <c s="35" t="s">
        <v>5</v>
      </c>
      <c s="6" t="s">
        <v>1779</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1780</v>
      </c>
    </row>
    <row r="65" spans="1:16" ht="12.75">
      <c r="A65" t="s">
        <v>48</v>
      </c>
      <c s="34" t="s">
        <v>82</v>
      </c>
      <c s="34" t="s">
        <v>1450</v>
      </c>
      <c s="35" t="s">
        <v>5</v>
      </c>
      <c s="6" t="s">
        <v>1451</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1781</v>
      </c>
    </row>
    <row r="69" spans="1:16" ht="12.75">
      <c r="A69" t="s">
        <v>48</v>
      </c>
      <c s="34" t="s">
        <v>86</v>
      </c>
      <c s="34" t="s">
        <v>225</v>
      </c>
      <c s="35" t="s">
        <v>5</v>
      </c>
      <c s="6" t="s">
        <v>226</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1782</v>
      </c>
    </row>
    <row r="73" spans="1:16" ht="25.5">
      <c r="A73" t="s">
        <v>48</v>
      </c>
      <c s="34" t="s">
        <v>90</v>
      </c>
      <c s="34" t="s">
        <v>1783</v>
      </c>
      <c s="35" t="s">
        <v>5</v>
      </c>
      <c s="6" t="s">
        <v>1784</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1316</v>
      </c>
    </row>
    <row r="77" spans="1:16" ht="25.5">
      <c r="A77" t="s">
        <v>48</v>
      </c>
      <c s="34" t="s">
        <v>94</v>
      </c>
      <c s="34" t="s">
        <v>1458</v>
      </c>
      <c s="35" t="s">
        <v>5</v>
      </c>
      <c s="6" t="s">
        <v>1459</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1785</v>
      </c>
    </row>
    <row r="81" spans="1:16" ht="12.75">
      <c r="A81" t="s">
        <v>48</v>
      </c>
      <c s="34" t="s">
        <v>98</v>
      </c>
      <c s="34" t="s">
        <v>1786</v>
      </c>
      <c s="35" t="s">
        <v>5</v>
      </c>
      <c s="6" t="s">
        <v>1787</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1788</v>
      </c>
    </row>
    <row r="85" spans="1:16" ht="12.75">
      <c r="A85" t="s">
        <v>48</v>
      </c>
      <c s="34" t="s">
        <v>102</v>
      </c>
      <c s="34" t="s">
        <v>1789</v>
      </c>
      <c s="35" t="s">
        <v>5</v>
      </c>
      <c s="6" t="s">
        <v>1790</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1791</v>
      </c>
    </row>
    <row r="89" spans="1:16" ht="12.75">
      <c r="A89" t="s">
        <v>48</v>
      </c>
      <c s="34" t="s">
        <v>107</v>
      </c>
      <c s="34" t="s">
        <v>1467</v>
      </c>
      <c s="35" t="s">
        <v>5</v>
      </c>
      <c s="6" t="s">
        <v>1468</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1792</v>
      </c>
    </row>
    <row r="93" spans="1:16" ht="25.5">
      <c r="A93" t="s">
        <v>48</v>
      </c>
      <c s="34" t="s">
        <v>111</v>
      </c>
      <c s="34" t="s">
        <v>232</v>
      </c>
      <c s="35" t="s">
        <v>5</v>
      </c>
      <c s="6" t="s">
        <v>233</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1470</v>
      </c>
    </row>
    <row r="97" spans="1:16" ht="12.75">
      <c r="A97" t="s">
        <v>48</v>
      </c>
      <c s="34" t="s">
        <v>115</v>
      </c>
      <c s="34" t="s">
        <v>1471</v>
      </c>
      <c s="35" t="s">
        <v>5</v>
      </c>
      <c s="6" t="s">
        <v>1472</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1470</v>
      </c>
    </row>
    <row r="101" spans="1:16" ht="12.75">
      <c r="A101" t="s">
        <v>48</v>
      </c>
      <c s="34" t="s">
        <v>119</v>
      </c>
      <c s="34" t="s">
        <v>1475</v>
      </c>
      <c s="35" t="s">
        <v>5</v>
      </c>
      <c s="6" t="s">
        <v>1476</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1793</v>
      </c>
    </row>
    <row r="105" spans="1:16" ht="12.75">
      <c r="A105" t="s">
        <v>48</v>
      </c>
      <c s="34" t="s">
        <v>125</v>
      </c>
      <c s="34" t="s">
        <v>1390</v>
      </c>
      <c s="35" t="s">
        <v>5</v>
      </c>
      <c s="6" t="s">
        <v>1391</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1392</v>
      </c>
    </row>
    <row r="109" spans="1:16" ht="12.75">
      <c r="A109" t="s">
        <v>48</v>
      </c>
      <c s="34" t="s">
        <v>129</v>
      </c>
      <c s="34" t="s">
        <v>1393</v>
      </c>
      <c s="35" t="s">
        <v>5</v>
      </c>
      <c s="6" t="s">
        <v>1394</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1395</v>
      </c>
    </row>
    <row r="113" spans="1:16" ht="12.75">
      <c r="A113" t="s">
        <v>48</v>
      </c>
      <c s="34" t="s">
        <v>133</v>
      </c>
      <c s="34" t="s">
        <v>1396</v>
      </c>
      <c s="35" t="s">
        <v>5</v>
      </c>
      <c s="6" t="s">
        <v>1397</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1398</v>
      </c>
    </row>
    <row r="117" spans="1:16" ht="12.75">
      <c r="A117" t="s">
        <v>48</v>
      </c>
      <c s="34" t="s">
        <v>138</v>
      </c>
      <c s="34" t="s">
        <v>296</v>
      </c>
      <c s="35" t="s">
        <v>5</v>
      </c>
      <c s="6" t="s">
        <v>297</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1399</v>
      </c>
    </row>
    <row r="121" spans="1:16" ht="12.75">
      <c r="A121" t="s">
        <v>48</v>
      </c>
      <c s="34" t="s">
        <v>257</v>
      </c>
      <c s="34" t="s">
        <v>1477</v>
      </c>
      <c s="35" t="s">
        <v>5</v>
      </c>
      <c s="6" t="s">
        <v>1478</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1479</v>
      </c>
    </row>
    <row r="125" spans="1:16" ht="12.75">
      <c r="A125" t="s">
        <v>48</v>
      </c>
      <c s="34" t="s">
        <v>261</v>
      </c>
      <c s="34" t="s">
        <v>1794</v>
      </c>
      <c s="35" t="s">
        <v>5</v>
      </c>
      <c s="6" t="s">
        <v>301</v>
      </c>
      <c s="36" t="s">
        <v>185</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1795</v>
      </c>
    </row>
    <row r="129" spans="1:16" ht="12.75">
      <c r="A129" t="s">
        <v>48</v>
      </c>
      <c s="34" t="s">
        <v>1030</v>
      </c>
      <c s="34" t="s">
        <v>1400</v>
      </c>
      <c s="35" t="s">
        <v>5</v>
      </c>
      <c s="6" t="s">
        <v>1401</v>
      </c>
      <c s="36" t="s">
        <v>185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1402</v>
      </c>
    </row>
    <row r="133" spans="1:16" ht="12.75">
      <c r="A133" t="s">
        <v>48</v>
      </c>
      <c s="34" t="s">
        <v>264</v>
      </c>
      <c s="34" t="s">
        <v>1796</v>
      </c>
      <c s="35" t="s">
        <v>5</v>
      </c>
      <c s="6" t="s">
        <v>1797</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1798</v>
      </c>
    </row>
    <row r="137" spans="1:16" ht="12.75">
      <c r="A137" t="s">
        <v>48</v>
      </c>
      <c s="34" t="s">
        <v>268</v>
      </c>
      <c s="34" t="s">
        <v>1096</v>
      </c>
      <c s="35" t="s">
        <v>5</v>
      </c>
      <c s="6" t="s">
        <v>1097</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972</v>
      </c>
    </row>
    <row r="141" spans="1:16" ht="12.75">
      <c r="A141" t="s">
        <v>48</v>
      </c>
      <c s="34" t="s">
        <v>272</v>
      </c>
      <c s="34" t="s">
        <v>1799</v>
      </c>
      <c s="35" t="s">
        <v>5</v>
      </c>
      <c s="6" t="s">
        <v>1800</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972</v>
      </c>
    </row>
    <row r="145" spans="1:16" ht="12.75">
      <c r="A145" t="s">
        <v>48</v>
      </c>
      <c s="34" t="s">
        <v>291</v>
      </c>
      <c s="34" t="s">
        <v>1801</v>
      </c>
      <c s="35" t="s">
        <v>5</v>
      </c>
      <c s="6" t="s">
        <v>1802</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972</v>
      </c>
    </row>
    <row r="149" spans="1:16" ht="12.75">
      <c r="A149" t="s">
        <v>48</v>
      </c>
      <c s="34" t="s">
        <v>295</v>
      </c>
      <c s="34" t="s">
        <v>1803</v>
      </c>
      <c s="35" t="s">
        <v>5</v>
      </c>
      <c s="6" t="s">
        <v>1804</v>
      </c>
      <c s="36" t="s">
        <v>1482</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1483</v>
      </c>
    </row>
    <row r="153" spans="1:16" ht="25.5">
      <c r="A153" t="s">
        <v>48</v>
      </c>
      <c s="34" t="s">
        <v>299</v>
      </c>
      <c s="34" t="s">
        <v>1805</v>
      </c>
      <c s="35" t="s">
        <v>5</v>
      </c>
      <c s="6" t="s">
        <v>1806</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1327</v>
      </c>
    </row>
    <row r="157" spans="1:16" ht="12.75">
      <c r="A157" t="s">
        <v>48</v>
      </c>
      <c s="34" t="s">
        <v>303</v>
      </c>
      <c s="34" t="s">
        <v>1496</v>
      </c>
      <c s="35" t="s">
        <v>5</v>
      </c>
      <c s="6" t="s">
        <v>1497</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1807</v>
      </c>
    </row>
    <row r="161" spans="1:16" ht="12.75">
      <c r="A161" t="s">
        <v>48</v>
      </c>
      <c s="34" t="s">
        <v>545</v>
      </c>
      <c s="34" t="s">
        <v>1808</v>
      </c>
      <c s="35" t="s">
        <v>5</v>
      </c>
      <c s="6" t="s">
        <v>1809</v>
      </c>
      <c s="36" t="s">
        <v>1492</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1493</v>
      </c>
    </row>
    <row r="165" spans="1:16" ht="12.75">
      <c r="A165" t="s">
        <v>48</v>
      </c>
      <c s="34" t="s">
        <v>307</v>
      </c>
      <c s="34" t="s">
        <v>1499</v>
      </c>
      <c s="35" t="s">
        <v>5</v>
      </c>
      <c s="6" t="s">
        <v>1500</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1810</v>
      </c>
    </row>
    <row r="169" spans="1:16" ht="12.75">
      <c r="A169" t="s">
        <v>48</v>
      </c>
      <c s="34" t="s">
        <v>552</v>
      </c>
      <c s="34" t="s">
        <v>1501</v>
      </c>
      <c s="35" t="s">
        <v>5</v>
      </c>
      <c s="6" t="s">
        <v>1502</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1811</v>
      </c>
    </row>
    <row r="173" spans="1:16" ht="12.75">
      <c r="A173" t="s">
        <v>48</v>
      </c>
      <c s="34" t="s">
        <v>312</v>
      </c>
      <c s="34" t="s">
        <v>1322</v>
      </c>
      <c s="35" t="s">
        <v>5</v>
      </c>
      <c s="6" t="s">
        <v>1323</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1812</v>
      </c>
    </row>
    <row r="177" spans="1:16" ht="12.75">
      <c r="A177" t="s">
        <v>48</v>
      </c>
      <c s="34" t="s">
        <v>318</v>
      </c>
      <c s="34" t="s">
        <v>1325</v>
      </c>
      <c s="35" t="s">
        <v>5</v>
      </c>
      <c s="6" t="s">
        <v>1326</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1813</v>
      </c>
    </row>
    <row r="181" spans="1:16" ht="12.75">
      <c r="A181" t="s">
        <v>48</v>
      </c>
      <c s="34" t="s">
        <v>319</v>
      </c>
      <c s="34" t="s">
        <v>1328</v>
      </c>
      <c s="35" t="s">
        <v>5</v>
      </c>
      <c s="6" t="s">
        <v>1329</v>
      </c>
      <c s="36" t="s">
        <v>1330</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1814</v>
      </c>
    </row>
    <row r="185" spans="1:16" ht="12.75">
      <c r="A185" t="s">
        <v>48</v>
      </c>
      <c s="34" t="s">
        <v>321</v>
      </c>
      <c s="34" t="s">
        <v>1332</v>
      </c>
      <c s="35" t="s">
        <v>5</v>
      </c>
      <c s="6" t="s">
        <v>1333</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1815</v>
      </c>
    </row>
    <row r="189" spans="1:16" ht="12.75">
      <c r="A189" t="s">
        <v>48</v>
      </c>
      <c s="34" t="s">
        <v>326</v>
      </c>
      <c s="34" t="s">
        <v>1507</v>
      </c>
      <c s="35" t="s">
        <v>5</v>
      </c>
      <c s="6" t="s">
        <v>1508</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1319</v>
      </c>
    </row>
    <row r="193" spans="1:16" ht="12.75">
      <c r="A193" t="s">
        <v>48</v>
      </c>
      <c s="34" t="s">
        <v>330</v>
      </c>
      <c s="34" t="s">
        <v>1509</v>
      </c>
      <c s="35" t="s">
        <v>5</v>
      </c>
      <c s="6" t="s">
        <v>1510</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1003</v>
      </c>
    </row>
    <row r="197" spans="1:16" ht="12.75">
      <c r="A197" t="s">
        <v>48</v>
      </c>
      <c s="34" t="s">
        <v>334</v>
      </c>
      <c s="34" t="s">
        <v>1335</v>
      </c>
      <c s="35" t="s">
        <v>5</v>
      </c>
      <c s="6" t="s">
        <v>1336</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1810</v>
      </c>
    </row>
    <row r="201" spans="1:16" ht="12.75">
      <c r="A201" t="s">
        <v>48</v>
      </c>
      <c s="34" t="s">
        <v>337</v>
      </c>
      <c s="34" t="s">
        <v>1337</v>
      </c>
      <c s="35" t="s">
        <v>5</v>
      </c>
      <c s="6" t="s">
        <v>1338</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1811</v>
      </c>
    </row>
    <row r="205" spans="1:16" ht="12.75">
      <c r="A205" t="s">
        <v>48</v>
      </c>
      <c s="34" t="s">
        <v>341</v>
      </c>
      <c s="34" t="s">
        <v>1339</v>
      </c>
      <c s="35" t="s">
        <v>5</v>
      </c>
      <c s="6" t="s">
        <v>1340</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1319</v>
      </c>
    </row>
    <row r="209" spans="1:16" ht="12.75">
      <c r="A209" t="s">
        <v>48</v>
      </c>
      <c s="34" t="s">
        <v>577</v>
      </c>
      <c s="34" t="s">
        <v>1341</v>
      </c>
      <c s="35" t="s">
        <v>5</v>
      </c>
      <c s="6" t="s">
        <v>1342</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1003</v>
      </c>
    </row>
    <row r="213" spans="1:16" ht="12.75">
      <c r="A213" t="s">
        <v>48</v>
      </c>
      <c s="34" t="s">
        <v>581</v>
      </c>
      <c s="34" t="s">
        <v>1816</v>
      </c>
      <c s="35" t="s">
        <v>5</v>
      </c>
      <c s="6" t="s">
        <v>1817</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1319</v>
      </c>
    </row>
    <row r="217" spans="1:16" ht="12.75">
      <c r="A217" t="s">
        <v>48</v>
      </c>
      <c s="34" t="s">
        <v>345</v>
      </c>
      <c s="34" t="s">
        <v>1818</v>
      </c>
      <c s="35" t="s">
        <v>5</v>
      </c>
      <c s="6" t="s">
        <v>1819</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1003</v>
      </c>
    </row>
    <row r="221" spans="1:16" ht="12.75">
      <c r="A221" t="s">
        <v>48</v>
      </c>
      <c s="34" t="s">
        <v>349</v>
      </c>
      <c s="34" t="s">
        <v>1511</v>
      </c>
      <c s="35" t="s">
        <v>5</v>
      </c>
      <c s="6" t="s">
        <v>1512</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1810</v>
      </c>
    </row>
    <row r="225" spans="1:16" ht="12.75">
      <c r="A225" t="s">
        <v>48</v>
      </c>
      <c s="34" t="s">
        <v>592</v>
      </c>
      <c s="34" t="s">
        <v>1513</v>
      </c>
      <c s="35" t="s">
        <v>5</v>
      </c>
      <c s="6" t="s">
        <v>1514</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1811</v>
      </c>
    </row>
    <row r="229" spans="1:16" ht="12.75">
      <c r="A229" t="s">
        <v>48</v>
      </c>
      <c s="34" t="s">
        <v>596</v>
      </c>
      <c s="34" t="s">
        <v>1519</v>
      </c>
      <c s="35" t="s">
        <v>5</v>
      </c>
      <c s="6" t="s">
        <v>1520</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1810</v>
      </c>
    </row>
    <row r="233" spans="1:16" ht="25.5">
      <c r="A233" t="s">
        <v>48</v>
      </c>
      <c s="34" t="s">
        <v>353</v>
      </c>
      <c s="34" t="s">
        <v>1521</v>
      </c>
      <c s="35" t="s">
        <v>5</v>
      </c>
      <c s="6" t="s">
        <v>1522</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1811</v>
      </c>
    </row>
    <row r="237" spans="1:16" ht="12.75">
      <c r="A237" t="s">
        <v>48</v>
      </c>
      <c s="34" t="s">
        <v>357</v>
      </c>
      <c s="34" t="s">
        <v>1820</v>
      </c>
      <c s="35" t="s">
        <v>5</v>
      </c>
      <c s="6" t="s">
        <v>1821</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1018</v>
      </c>
    </row>
    <row r="241" spans="1:16" ht="12.75">
      <c r="A241" t="s">
        <v>48</v>
      </c>
      <c s="34" t="s">
        <v>600</v>
      </c>
      <c s="34" t="s">
        <v>1529</v>
      </c>
      <c s="35" t="s">
        <v>5</v>
      </c>
      <c s="6" t="s">
        <v>1530</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1003</v>
      </c>
    </row>
    <row r="245" spans="1:16" ht="12.75">
      <c r="A245" t="s">
        <v>48</v>
      </c>
      <c s="34" t="s">
        <v>604</v>
      </c>
      <c s="34" t="s">
        <v>1822</v>
      </c>
      <c s="35" t="s">
        <v>5</v>
      </c>
      <c s="6" t="s">
        <v>1823</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1018</v>
      </c>
    </row>
    <row r="249" spans="1:16" ht="12.75">
      <c r="A249" t="s">
        <v>48</v>
      </c>
      <c s="34" t="s">
        <v>362</v>
      </c>
      <c s="34" t="s">
        <v>1535</v>
      </c>
      <c s="35" t="s">
        <v>5</v>
      </c>
      <c s="6" t="s">
        <v>1536</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1018</v>
      </c>
    </row>
    <row r="253" spans="1:16" ht="12.75">
      <c r="A253" t="s">
        <v>48</v>
      </c>
      <c s="34" t="s">
        <v>366</v>
      </c>
      <c s="34" t="s">
        <v>1537</v>
      </c>
      <c s="35" t="s">
        <v>5</v>
      </c>
      <c s="6" t="s">
        <v>1538</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1003</v>
      </c>
    </row>
    <row r="257" spans="1:16" ht="12.75">
      <c r="A257" t="s">
        <v>48</v>
      </c>
      <c s="34" t="s">
        <v>370</v>
      </c>
      <c s="34" t="s">
        <v>1543</v>
      </c>
      <c s="35" t="s">
        <v>5</v>
      </c>
      <c s="6" t="s">
        <v>1544</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1824</v>
      </c>
    </row>
    <row r="261" spans="1:16" ht="12.75">
      <c r="A261" t="s">
        <v>48</v>
      </c>
      <c s="34" t="s">
        <v>375</v>
      </c>
      <c s="34" t="s">
        <v>1545</v>
      </c>
      <c s="35" t="s">
        <v>5</v>
      </c>
      <c s="6" t="s">
        <v>1546</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1811</v>
      </c>
    </row>
    <row r="265" spans="1:16" ht="12.75">
      <c r="A265" t="s">
        <v>48</v>
      </c>
      <c s="34" t="s">
        <v>379</v>
      </c>
      <c s="34" t="s">
        <v>1547</v>
      </c>
      <c s="35" t="s">
        <v>5</v>
      </c>
      <c s="6" t="s">
        <v>1548</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1824</v>
      </c>
    </row>
    <row r="269" spans="1:16" ht="12.75">
      <c r="A269" t="s">
        <v>48</v>
      </c>
      <c s="34" t="s">
        <v>383</v>
      </c>
      <c s="34" t="s">
        <v>1549</v>
      </c>
      <c s="35" t="s">
        <v>5</v>
      </c>
      <c s="6" t="s">
        <v>1550</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1811</v>
      </c>
    </row>
    <row r="273" spans="1:16" ht="12.75">
      <c r="A273" t="s">
        <v>48</v>
      </c>
      <c s="34" t="s">
        <v>387</v>
      </c>
      <c s="34" t="s">
        <v>1555</v>
      </c>
      <c s="35" t="s">
        <v>5</v>
      </c>
      <c s="6" t="s">
        <v>1556</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1018</v>
      </c>
    </row>
    <row r="277" spans="1:16" ht="12.75">
      <c r="A277" t="s">
        <v>48</v>
      </c>
      <c s="34" t="s">
        <v>391</v>
      </c>
      <c s="34" t="s">
        <v>1557</v>
      </c>
      <c s="35" t="s">
        <v>5</v>
      </c>
      <c s="6" t="s">
        <v>1558</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1003</v>
      </c>
    </row>
    <row r="281" spans="1:16" ht="12.75">
      <c r="A281" t="s">
        <v>48</v>
      </c>
      <c s="34" t="s">
        <v>396</v>
      </c>
      <c s="34" t="s">
        <v>1343</v>
      </c>
      <c s="35" t="s">
        <v>5</v>
      </c>
      <c s="6" t="s">
        <v>1344</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1319</v>
      </c>
    </row>
    <row r="285" spans="1:16" ht="12.75">
      <c r="A285" t="s">
        <v>48</v>
      </c>
      <c s="34" t="s">
        <v>400</v>
      </c>
      <c s="34" t="s">
        <v>1345</v>
      </c>
      <c s="35" t="s">
        <v>5</v>
      </c>
      <c s="6" t="s">
        <v>1346</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1003</v>
      </c>
    </row>
    <row r="289" spans="1:16" ht="12.75">
      <c r="A289" t="s">
        <v>48</v>
      </c>
      <c s="34" t="s">
        <v>404</v>
      </c>
      <c s="34" t="s">
        <v>1559</v>
      </c>
      <c s="35" t="s">
        <v>5</v>
      </c>
      <c s="6" t="s">
        <v>1560</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1319</v>
      </c>
    </row>
    <row r="293" spans="1:16" ht="12.75">
      <c r="A293" t="s">
        <v>48</v>
      </c>
      <c s="34" t="s">
        <v>627</v>
      </c>
      <c s="34" t="s">
        <v>1561</v>
      </c>
      <c s="35" t="s">
        <v>5</v>
      </c>
      <c s="6" t="s">
        <v>1562</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1003</v>
      </c>
    </row>
    <row r="297" spans="1:16" ht="12.75">
      <c r="A297" t="s">
        <v>48</v>
      </c>
      <c s="34" t="s">
        <v>631</v>
      </c>
      <c s="34" t="s">
        <v>1347</v>
      </c>
      <c s="35" t="s">
        <v>5</v>
      </c>
      <c s="6" t="s">
        <v>1348</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1319</v>
      </c>
    </row>
    <row r="301" spans="1:16" ht="12.75">
      <c r="A301" t="s">
        <v>48</v>
      </c>
      <c s="34" t="s">
        <v>408</v>
      </c>
      <c s="34" t="s">
        <v>1349</v>
      </c>
      <c s="35" t="s">
        <v>5</v>
      </c>
      <c s="6" t="s">
        <v>1350</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1003</v>
      </c>
    </row>
    <row r="305" spans="1:16" ht="12.75">
      <c r="A305" t="s">
        <v>48</v>
      </c>
      <c s="34" t="s">
        <v>412</v>
      </c>
      <c s="34" t="s">
        <v>1567</v>
      </c>
      <c s="35" t="s">
        <v>5</v>
      </c>
      <c s="6" t="s">
        <v>1568</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1810</v>
      </c>
    </row>
    <row r="309" spans="1:16" ht="12.75">
      <c r="A309" t="s">
        <v>48</v>
      </c>
      <c s="34" t="s">
        <v>416</v>
      </c>
      <c s="34" t="s">
        <v>1569</v>
      </c>
      <c s="35" t="s">
        <v>5</v>
      </c>
      <c s="6" t="s">
        <v>1570</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1811</v>
      </c>
    </row>
    <row r="313" spans="1:16" ht="12.75">
      <c r="A313" t="s">
        <v>48</v>
      </c>
      <c s="34" t="s">
        <v>417</v>
      </c>
      <c s="34" t="s">
        <v>1351</v>
      </c>
      <c s="35" t="s">
        <v>5</v>
      </c>
      <c s="6" t="s">
        <v>1352</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1319</v>
      </c>
    </row>
    <row r="317" spans="1:16" ht="12.75">
      <c r="A317" t="s">
        <v>48</v>
      </c>
      <c s="34" t="s">
        <v>418</v>
      </c>
      <c s="34" t="s">
        <v>1353</v>
      </c>
      <c s="35" t="s">
        <v>5</v>
      </c>
      <c s="6" t="s">
        <v>1354</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1003</v>
      </c>
    </row>
    <row r="321" spans="1:16" ht="12.75">
      <c r="A321" t="s">
        <v>48</v>
      </c>
      <c s="34" t="s">
        <v>419</v>
      </c>
      <c s="34" t="s">
        <v>1355</v>
      </c>
      <c s="35" t="s">
        <v>5</v>
      </c>
      <c s="6" t="s">
        <v>1356</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1319</v>
      </c>
    </row>
    <row r="325" spans="1:16" ht="12.75">
      <c r="A325" t="s">
        <v>48</v>
      </c>
      <c s="34" t="s">
        <v>420</v>
      </c>
      <c s="34" t="s">
        <v>1357</v>
      </c>
      <c s="35" t="s">
        <v>5</v>
      </c>
      <c s="6" t="s">
        <v>1358</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1003</v>
      </c>
    </row>
    <row r="329" spans="1:16" ht="12.75">
      <c r="A329" t="s">
        <v>48</v>
      </c>
      <c s="34" t="s">
        <v>424</v>
      </c>
      <c s="34" t="s">
        <v>1825</v>
      </c>
      <c s="35" t="s">
        <v>5</v>
      </c>
      <c s="6" t="s">
        <v>1826</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1588</v>
      </c>
    </row>
    <row r="333" spans="1:16" ht="12.75">
      <c r="A333" t="s">
        <v>48</v>
      </c>
      <c s="34" t="s">
        <v>425</v>
      </c>
      <c s="34" t="s">
        <v>1827</v>
      </c>
      <c s="35" t="s">
        <v>5</v>
      </c>
      <c s="6" t="s">
        <v>1828</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1003</v>
      </c>
    </row>
    <row r="337" spans="1:16" ht="12.75">
      <c r="A337" t="s">
        <v>48</v>
      </c>
      <c s="34" t="s">
        <v>646</v>
      </c>
      <c s="34" t="s">
        <v>1829</v>
      </c>
      <c s="35" t="s">
        <v>5</v>
      </c>
      <c s="6" t="s">
        <v>1830</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1588</v>
      </c>
    </row>
    <row r="341" spans="1:16" ht="12.75">
      <c r="A341" t="s">
        <v>48</v>
      </c>
      <c s="34" t="s">
        <v>647</v>
      </c>
      <c s="34" t="s">
        <v>1831</v>
      </c>
      <c s="35" t="s">
        <v>5</v>
      </c>
      <c s="6" t="s">
        <v>1832</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1003</v>
      </c>
    </row>
    <row r="345" spans="1:16" ht="12.75">
      <c r="A345" t="s">
        <v>48</v>
      </c>
      <c s="34" t="s">
        <v>651</v>
      </c>
      <c s="34" t="s">
        <v>1571</v>
      </c>
      <c s="35" t="s">
        <v>5</v>
      </c>
      <c s="6" t="s">
        <v>1572</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1573</v>
      </c>
    </row>
    <row r="349" spans="1:16" ht="12.75">
      <c r="A349" t="s">
        <v>48</v>
      </c>
      <c s="34" t="s">
        <v>655</v>
      </c>
      <c s="34" t="s">
        <v>1578</v>
      </c>
      <c s="35" t="s">
        <v>5</v>
      </c>
      <c s="6" t="s">
        <v>1579</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1573</v>
      </c>
    </row>
    <row r="353" spans="1:16" ht="12.75">
      <c r="A353" t="s">
        <v>48</v>
      </c>
      <c s="34" t="s">
        <v>659</v>
      </c>
      <c s="34" t="s">
        <v>1833</v>
      </c>
      <c s="35" t="s">
        <v>5</v>
      </c>
      <c s="6" t="s">
        <v>1834</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1573</v>
      </c>
    </row>
    <row r="357" spans="1:16" ht="12.75">
      <c r="A357" t="s">
        <v>48</v>
      </c>
      <c s="34" t="s">
        <v>663</v>
      </c>
      <c s="34" t="s">
        <v>1835</v>
      </c>
      <c s="35" t="s">
        <v>5</v>
      </c>
      <c s="6" t="s">
        <v>1836</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1837</v>
      </c>
    </row>
    <row r="361" spans="1:16" ht="12.75">
      <c r="A361" t="s">
        <v>48</v>
      </c>
      <c s="34" t="s">
        <v>667</v>
      </c>
      <c s="34" t="s">
        <v>1586</v>
      </c>
      <c s="35" t="s">
        <v>5</v>
      </c>
      <c s="6" t="s">
        <v>1587</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1588</v>
      </c>
    </row>
    <row r="365" spans="1:16" ht="12.75">
      <c r="A365" t="s">
        <v>48</v>
      </c>
      <c s="34" t="s">
        <v>671</v>
      </c>
      <c s="34" t="s">
        <v>1589</v>
      </c>
      <c s="35" t="s">
        <v>5</v>
      </c>
      <c s="6" t="s">
        <v>1590</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1003</v>
      </c>
    </row>
    <row r="369" spans="1:16" ht="12.75">
      <c r="A369" t="s">
        <v>48</v>
      </c>
      <c s="34" t="s">
        <v>446</v>
      </c>
      <c s="34" t="s">
        <v>1591</v>
      </c>
      <c s="35" t="s">
        <v>5</v>
      </c>
      <c s="6" t="s">
        <v>1592</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1588</v>
      </c>
    </row>
    <row r="373" spans="1:16" ht="12.75">
      <c r="A373" t="s">
        <v>48</v>
      </c>
      <c s="34" t="s">
        <v>453</v>
      </c>
      <c s="34" t="s">
        <v>1593</v>
      </c>
      <c s="35" t="s">
        <v>5</v>
      </c>
      <c s="6" t="s">
        <v>1594</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1003</v>
      </c>
    </row>
    <row r="377" spans="1:16" ht="12.75">
      <c r="A377" t="s">
        <v>48</v>
      </c>
      <c s="34" t="s">
        <v>458</v>
      </c>
      <c s="34" t="s">
        <v>269</v>
      </c>
      <c s="35" t="s">
        <v>5</v>
      </c>
      <c s="6" t="s">
        <v>1595</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1588</v>
      </c>
    </row>
    <row r="381" spans="1:16" ht="12.75">
      <c r="A381" t="s">
        <v>48</v>
      </c>
      <c s="34" t="s">
        <v>481</v>
      </c>
      <c s="34" t="s">
        <v>273</v>
      </c>
      <c s="35" t="s">
        <v>5</v>
      </c>
      <c s="6" t="s">
        <v>274</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1003</v>
      </c>
    </row>
    <row r="385" spans="1:16" ht="12.75">
      <c r="A385" t="s">
        <v>48</v>
      </c>
      <c s="34" t="s">
        <v>426</v>
      </c>
      <c s="34" t="s">
        <v>1596</v>
      </c>
      <c s="35" t="s">
        <v>5</v>
      </c>
      <c s="6" t="s">
        <v>1597</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1588</v>
      </c>
    </row>
    <row r="389" spans="1:16" ht="12.75">
      <c r="A389" t="s">
        <v>48</v>
      </c>
      <c s="34" t="s">
        <v>430</v>
      </c>
      <c s="34" t="s">
        <v>1598</v>
      </c>
      <c s="35" t="s">
        <v>5</v>
      </c>
      <c s="6" t="s">
        <v>1599</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1003</v>
      </c>
    </row>
    <row r="393" spans="1:16" ht="12.75">
      <c r="A393" t="s">
        <v>48</v>
      </c>
      <c s="34" t="s">
        <v>434</v>
      </c>
      <c s="34" t="s">
        <v>1838</v>
      </c>
      <c s="35" t="s">
        <v>5</v>
      </c>
      <c s="6" t="s">
        <v>1839</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1588</v>
      </c>
    </row>
    <row r="397" spans="1:16" ht="12.75">
      <c r="A397" t="s">
        <v>48</v>
      </c>
      <c s="34" t="s">
        <v>438</v>
      </c>
      <c s="34" t="s">
        <v>1602</v>
      </c>
      <c s="35" t="s">
        <v>5</v>
      </c>
      <c s="6" t="s">
        <v>1603</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1003</v>
      </c>
    </row>
    <row r="401" spans="1:16" ht="12.75">
      <c r="A401" t="s">
        <v>48</v>
      </c>
      <c s="34" t="s">
        <v>442</v>
      </c>
      <c s="34" t="s">
        <v>1608</v>
      </c>
      <c s="35" t="s">
        <v>5</v>
      </c>
      <c s="6" t="s">
        <v>1609</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1610</v>
      </c>
    </row>
    <row r="405" spans="1:16" ht="25.5">
      <c r="A405" t="s">
        <v>48</v>
      </c>
      <c s="34" t="s">
        <v>276</v>
      </c>
      <c s="34" t="s">
        <v>1611</v>
      </c>
      <c s="35" t="s">
        <v>5</v>
      </c>
      <c s="6" t="s">
        <v>1612</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1613</v>
      </c>
    </row>
    <row r="409" spans="1:16" ht="12.75">
      <c r="A409" t="s">
        <v>48</v>
      </c>
      <c s="34" t="s">
        <v>281</v>
      </c>
      <c s="34" t="s">
        <v>1616</v>
      </c>
      <c s="35" t="s">
        <v>5</v>
      </c>
      <c s="6" t="s">
        <v>1617</v>
      </c>
      <c s="36" t="s">
        <v>1618</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1840</v>
      </c>
    </row>
    <row r="413" spans="1:16" ht="12.75">
      <c r="A413" t="s">
        <v>48</v>
      </c>
      <c s="34" t="s">
        <v>285</v>
      </c>
      <c s="34" t="s">
        <v>1240</v>
      </c>
      <c s="35" t="s">
        <v>5</v>
      </c>
      <c s="6" t="s">
        <v>1241</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462</v>
      </c>
      <c s="34" t="s">
        <v>1242</v>
      </c>
      <c s="35" t="s">
        <v>5</v>
      </c>
      <c s="6" t="s">
        <v>1243</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466</v>
      </c>
      <c s="34" t="s">
        <v>1841</v>
      </c>
      <c s="35" t="s">
        <v>5</v>
      </c>
      <c s="6" t="s">
        <v>1842</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1018</v>
      </c>
    </row>
    <row r="425" spans="1:16" ht="12.75">
      <c r="A425" t="s">
        <v>48</v>
      </c>
      <c s="34" t="s">
        <v>181</v>
      </c>
      <c s="34" t="s">
        <v>1632</v>
      </c>
      <c s="35" t="s">
        <v>5</v>
      </c>
      <c s="6" t="s">
        <v>1633</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991</v>
      </c>
    </row>
    <row r="429" spans="1:16" ht="12.75">
      <c r="A429" t="s">
        <v>48</v>
      </c>
      <c s="34" t="s">
        <v>720</v>
      </c>
      <c s="34" t="s">
        <v>1643</v>
      </c>
      <c s="35" t="s">
        <v>5</v>
      </c>
      <c s="6" t="s">
        <v>1843</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1018</v>
      </c>
    </row>
    <row r="433" spans="1:16" ht="12.75">
      <c r="A433" t="s">
        <v>48</v>
      </c>
      <c s="34" t="s">
        <v>470</v>
      </c>
      <c s="34" t="s">
        <v>1645</v>
      </c>
      <c s="35" t="s">
        <v>5</v>
      </c>
      <c s="6" t="s">
        <v>1844</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991</v>
      </c>
    </row>
    <row r="437" spans="1:16" ht="12.75">
      <c r="A437" t="s">
        <v>48</v>
      </c>
      <c s="34" t="s">
        <v>475</v>
      </c>
      <c s="34" t="s">
        <v>1845</v>
      </c>
      <c s="35" t="s">
        <v>5</v>
      </c>
      <c s="6" t="s">
        <v>1846</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998</v>
      </c>
    </row>
    <row r="441" spans="1:16" ht="25.5">
      <c r="A441" t="s">
        <v>48</v>
      </c>
      <c s="34" t="s">
        <v>742</v>
      </c>
      <c s="34" t="s">
        <v>1458</v>
      </c>
      <c s="35" t="s">
        <v>4</v>
      </c>
      <c s="6" t="s">
        <v>1459</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1850</v>
      </c>
      <c r="E8" s="30" t="s">
        <v>1849</v>
      </c>
      <c r="J8" s="29">
        <f>0+J9+J14</f>
      </c>
      <c s="29">
        <f>0+K9+K14</f>
      </c>
      <c s="29">
        <f>0+L9+L14</f>
      </c>
      <c s="29">
        <f>0+M9+M14</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123</v>
      </c>
      <c r="E14" s="33" t="s">
        <v>124</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48</v>
      </c>
      <c s="34" t="s">
        <v>27</v>
      </c>
      <c s="34" t="s">
        <v>1311</v>
      </c>
      <c s="35" t="s">
        <v>5</v>
      </c>
      <c s="6" t="s">
        <v>1312</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1313</v>
      </c>
    </row>
    <row r="19" spans="1:16" ht="12.75">
      <c r="A19" t="s">
        <v>48</v>
      </c>
      <c s="34" t="s">
        <v>63</v>
      </c>
      <c s="34" t="s">
        <v>1314</v>
      </c>
      <c s="35" t="s">
        <v>5</v>
      </c>
      <c s="6" t="s">
        <v>1315</v>
      </c>
      <c s="36" t="s">
        <v>51</v>
      </c>
      <c s="37">
        <v>400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40.25">
      <c r="A22" t="s">
        <v>55</v>
      </c>
      <c r="E22" s="39" t="s">
        <v>1316</v>
      </c>
    </row>
    <row r="23" spans="1:16" ht="25.5">
      <c r="A23" t="s">
        <v>48</v>
      </c>
      <c s="34" t="s">
        <v>67</v>
      </c>
      <c s="34" t="s">
        <v>1090</v>
      </c>
      <c s="35" t="s">
        <v>5</v>
      </c>
      <c s="6" t="s">
        <v>1091</v>
      </c>
      <c s="36" t="s">
        <v>51</v>
      </c>
      <c s="37">
        <v>10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89.25">
      <c r="A26" t="s">
        <v>55</v>
      </c>
      <c r="E26" s="39" t="s">
        <v>969</v>
      </c>
    </row>
    <row r="27" spans="1:16" ht="12.75">
      <c r="A27" t="s">
        <v>48</v>
      </c>
      <c s="34" t="s">
        <v>72</v>
      </c>
      <c s="34" t="s">
        <v>853</v>
      </c>
      <c s="35" t="s">
        <v>5</v>
      </c>
      <c s="6" t="s">
        <v>854</v>
      </c>
      <c s="36" t="s">
        <v>51</v>
      </c>
      <c s="37">
        <v>20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969</v>
      </c>
    </row>
    <row r="31" spans="1:16" ht="25.5">
      <c r="A31" t="s">
        <v>48</v>
      </c>
      <c s="34" t="s">
        <v>123</v>
      </c>
      <c s="34" t="s">
        <v>857</v>
      </c>
      <c s="35" t="s">
        <v>5</v>
      </c>
      <c s="6" t="s">
        <v>858</v>
      </c>
      <c s="36" t="s">
        <v>62</v>
      </c>
      <c s="37">
        <v>2</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02">
      <c r="A34" t="s">
        <v>55</v>
      </c>
      <c r="E34" s="39" t="s">
        <v>1095</v>
      </c>
    </row>
    <row r="35" spans="1:16" ht="12.75">
      <c r="A35" t="s">
        <v>48</v>
      </c>
      <c s="34" t="s">
        <v>163</v>
      </c>
      <c s="34" t="s">
        <v>970</v>
      </c>
      <c s="35" t="s">
        <v>5</v>
      </c>
      <c s="6" t="s">
        <v>971</v>
      </c>
      <c s="36" t="s">
        <v>62</v>
      </c>
      <c s="37">
        <v>1</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972</v>
      </c>
    </row>
    <row r="39" spans="1:16" ht="12.75">
      <c r="A39" t="s">
        <v>48</v>
      </c>
      <c s="34" t="s">
        <v>76</v>
      </c>
      <c s="34" t="s">
        <v>1347</v>
      </c>
      <c s="35" t="s">
        <v>5</v>
      </c>
      <c s="6" t="s">
        <v>1348</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78.5">
      <c r="A42" t="s">
        <v>55</v>
      </c>
      <c r="E42" s="39" t="s">
        <v>1319</v>
      </c>
    </row>
    <row r="43" spans="1:16" ht="12.75">
      <c r="A43" t="s">
        <v>48</v>
      </c>
      <c s="34" t="s">
        <v>82</v>
      </c>
      <c s="34" t="s">
        <v>1347</v>
      </c>
      <c s="35" t="s">
        <v>4</v>
      </c>
      <c s="6" t="s">
        <v>1348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1319</v>
      </c>
    </row>
    <row r="47" spans="1:16" ht="12.75">
      <c r="A47" t="s">
        <v>48</v>
      </c>
      <c s="34" t="s">
        <v>86</v>
      </c>
      <c s="34" t="s">
        <v>1349</v>
      </c>
      <c s="35" t="s">
        <v>5</v>
      </c>
      <c s="6" t="s">
        <v>1350</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1003</v>
      </c>
    </row>
    <row r="51" spans="1:16" ht="12.75">
      <c r="A51" t="s">
        <v>48</v>
      </c>
      <c s="34" t="s">
        <v>90</v>
      </c>
      <c s="34" t="s">
        <v>1349</v>
      </c>
      <c s="35" t="s">
        <v>4</v>
      </c>
      <c s="6" t="s">
        <v>1350</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1003</v>
      </c>
    </row>
    <row r="55" spans="1:16" ht="12.75">
      <c r="A55" t="s">
        <v>48</v>
      </c>
      <c s="34" t="s">
        <v>94</v>
      </c>
      <c s="34" t="s">
        <v>1351</v>
      </c>
      <c s="35" t="s">
        <v>5</v>
      </c>
      <c s="6" t="s">
        <v>1352</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78.5">
      <c r="A58" t="s">
        <v>55</v>
      </c>
      <c r="E58" s="39" t="s">
        <v>1319</v>
      </c>
    </row>
    <row r="59" spans="1:16" ht="12.75">
      <c r="A59" t="s">
        <v>48</v>
      </c>
      <c s="34" t="s">
        <v>98</v>
      </c>
      <c s="34" t="s">
        <v>1353</v>
      </c>
      <c s="35" t="s">
        <v>5</v>
      </c>
      <c s="6" t="s">
        <v>1354</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27.5">
      <c r="A62" t="s">
        <v>55</v>
      </c>
      <c r="E62" s="39" t="s">
        <v>1003</v>
      </c>
    </row>
    <row r="63" spans="1:16" ht="12.75">
      <c r="A63" t="s">
        <v>48</v>
      </c>
      <c s="34" t="s">
        <v>102</v>
      </c>
      <c s="34" t="s">
        <v>1355</v>
      </c>
      <c s="35" t="s">
        <v>5</v>
      </c>
      <c s="6" t="s">
        <v>1356</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78.5">
      <c r="A66" t="s">
        <v>55</v>
      </c>
      <c r="E66" s="39" t="s">
        <v>1319</v>
      </c>
    </row>
    <row r="67" spans="1:16" ht="12.75">
      <c r="A67" t="s">
        <v>48</v>
      </c>
      <c s="34" t="s">
        <v>107</v>
      </c>
      <c s="34" t="s">
        <v>1357</v>
      </c>
      <c s="35" t="s">
        <v>5</v>
      </c>
      <c s="6" t="s">
        <v>1358</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27.5">
      <c r="A70" t="s">
        <v>55</v>
      </c>
      <c r="E70" s="39" t="s">
        <v>1003</v>
      </c>
    </row>
    <row r="71" spans="1:16" ht="12.75">
      <c r="A71" t="s">
        <v>48</v>
      </c>
      <c s="34" t="s">
        <v>111</v>
      </c>
      <c s="34" t="s">
        <v>1571</v>
      </c>
      <c s="35" t="s">
        <v>5</v>
      </c>
      <c s="6" t="s">
        <v>1572</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1573</v>
      </c>
    </row>
    <row r="75" spans="1:16" ht="12.75">
      <c r="A75" t="s">
        <v>48</v>
      </c>
      <c s="34" t="s">
        <v>115</v>
      </c>
      <c s="34" t="s">
        <v>1222</v>
      </c>
      <c s="35" t="s">
        <v>5</v>
      </c>
      <c s="6" t="s">
        <v>1223</v>
      </c>
      <c s="36" t="s">
        <v>245</v>
      </c>
      <c s="37">
        <v>0.1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1224</v>
      </c>
    </row>
    <row r="79" spans="1:16" ht="12.75">
      <c r="A79" t="s">
        <v>48</v>
      </c>
      <c s="34" t="s">
        <v>119</v>
      </c>
      <c s="34" t="s">
        <v>1225</v>
      </c>
      <c s="35" t="s">
        <v>5</v>
      </c>
      <c s="6" t="s">
        <v>1226</v>
      </c>
      <c s="36" t="s">
        <v>245</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978</v>
      </c>
    </row>
    <row r="83" spans="1:16" ht="25.5">
      <c r="A83" t="s">
        <v>48</v>
      </c>
      <c s="34" t="s">
        <v>125</v>
      </c>
      <c s="34" t="s">
        <v>1359</v>
      </c>
      <c s="35" t="s">
        <v>5</v>
      </c>
      <c s="6" t="s">
        <v>1360</v>
      </c>
      <c s="36" t="s">
        <v>62</v>
      </c>
      <c s="37">
        <v>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91.25">
      <c r="A86" t="s">
        <v>55</v>
      </c>
      <c r="E86" s="39" t="s">
        <v>1361</v>
      </c>
    </row>
    <row r="87" spans="1:16" ht="12.75">
      <c r="A87" t="s">
        <v>48</v>
      </c>
      <c s="34" t="s">
        <v>129</v>
      </c>
      <c s="34" t="s">
        <v>1362</v>
      </c>
      <c s="35" t="s">
        <v>5</v>
      </c>
      <c s="6" t="s">
        <v>1363</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40.25">
      <c r="A90" t="s">
        <v>55</v>
      </c>
      <c r="E90" s="39" t="s">
        <v>991</v>
      </c>
    </row>
    <row r="91" spans="1:16" ht="12.75">
      <c r="A91" t="s">
        <v>48</v>
      </c>
      <c s="34" t="s">
        <v>133</v>
      </c>
      <c s="34" t="s">
        <v>1364</v>
      </c>
      <c s="35" t="s">
        <v>5</v>
      </c>
      <c s="6" t="s">
        <v>1365</v>
      </c>
      <c s="36" t="s">
        <v>62</v>
      </c>
      <c s="37">
        <v>10</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91.25">
      <c r="A94" t="s">
        <v>55</v>
      </c>
      <c r="E94" s="39" t="s">
        <v>1361</v>
      </c>
    </row>
    <row r="95" spans="1:16" ht="25.5">
      <c r="A95" t="s">
        <v>48</v>
      </c>
      <c s="34" t="s">
        <v>138</v>
      </c>
      <c s="34" t="s">
        <v>1366</v>
      </c>
      <c s="35" t="s">
        <v>5</v>
      </c>
      <c s="6" t="s">
        <v>1367</v>
      </c>
      <c s="36" t="s">
        <v>62</v>
      </c>
      <c s="37">
        <v>3</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1361</v>
      </c>
    </row>
    <row r="99" spans="1:16" ht="12.75">
      <c r="A99" t="s">
        <v>48</v>
      </c>
      <c s="34" t="s">
        <v>257</v>
      </c>
      <c s="34" t="s">
        <v>1368</v>
      </c>
      <c s="35" t="s">
        <v>5</v>
      </c>
      <c s="6" t="s">
        <v>1369</v>
      </c>
      <c s="36" t="s">
        <v>62</v>
      </c>
      <c s="37">
        <v>15</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991</v>
      </c>
    </row>
    <row r="103" spans="1:16" ht="12.75">
      <c r="A103" t="s">
        <v>48</v>
      </c>
      <c s="34" t="s">
        <v>261</v>
      </c>
      <c s="34" t="s">
        <v>1370</v>
      </c>
      <c s="35" t="s">
        <v>5</v>
      </c>
      <c s="6" t="s">
        <v>1371</v>
      </c>
      <c s="36" t="s">
        <v>62</v>
      </c>
      <c s="37">
        <v>10</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91.25">
      <c r="A106" t="s">
        <v>55</v>
      </c>
      <c r="E106" s="39" t="s">
        <v>1361</v>
      </c>
    </row>
    <row r="107" spans="1:16" ht="12.75">
      <c r="A107" t="s">
        <v>48</v>
      </c>
      <c s="34" t="s">
        <v>1030</v>
      </c>
      <c s="34" t="s">
        <v>1372</v>
      </c>
      <c s="35" t="s">
        <v>5</v>
      </c>
      <c s="6" t="s">
        <v>1373</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40.25">
      <c r="A110" t="s">
        <v>55</v>
      </c>
      <c r="E110" s="39" t="s">
        <v>991</v>
      </c>
    </row>
    <row r="111" spans="1:16" ht="12.75">
      <c r="A111" t="s">
        <v>48</v>
      </c>
      <c s="34" t="s">
        <v>264</v>
      </c>
      <c s="34" t="s">
        <v>1851</v>
      </c>
      <c s="35" t="s">
        <v>5</v>
      </c>
      <c s="6" t="s">
        <v>1852</v>
      </c>
      <c s="36" t="s">
        <v>62</v>
      </c>
      <c s="37">
        <v>1</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91.25">
      <c r="A114" t="s">
        <v>55</v>
      </c>
      <c r="E114" s="39" t="s">
        <v>1361</v>
      </c>
    </row>
    <row r="115" spans="1:16" ht="12.75">
      <c r="A115" t="s">
        <v>48</v>
      </c>
      <c s="34" t="s">
        <v>268</v>
      </c>
      <c s="34" t="s">
        <v>1853</v>
      </c>
      <c s="35" t="s">
        <v>5</v>
      </c>
      <c s="6" t="s">
        <v>1854</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991</v>
      </c>
    </row>
    <row r="119" spans="1:16" ht="12.75">
      <c r="A119" t="s">
        <v>48</v>
      </c>
      <c s="34" t="s">
        <v>272</v>
      </c>
      <c s="34" t="s">
        <v>1374</v>
      </c>
      <c s="35" t="s">
        <v>5</v>
      </c>
      <c s="6" t="s">
        <v>1375</v>
      </c>
      <c s="36" t="s">
        <v>981</v>
      </c>
      <c s="37">
        <v>1.4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1376</v>
      </c>
    </row>
    <row r="123" spans="1:16" ht="12.75">
      <c r="A123" t="s">
        <v>48</v>
      </c>
      <c s="34" t="s">
        <v>291</v>
      </c>
      <c s="34" t="s">
        <v>1377</v>
      </c>
      <c s="35" t="s">
        <v>5</v>
      </c>
      <c s="6" t="s">
        <v>1378</v>
      </c>
      <c s="36" t="s">
        <v>981</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02">
      <c r="A126" t="s">
        <v>55</v>
      </c>
      <c r="E126" s="39" t="s">
        <v>985</v>
      </c>
    </row>
    <row r="127" spans="1:16" ht="12.75">
      <c r="A127" t="s">
        <v>48</v>
      </c>
      <c s="34" t="s">
        <v>295</v>
      </c>
      <c s="34" t="s">
        <v>1855</v>
      </c>
      <c s="35" t="s">
        <v>5</v>
      </c>
      <c s="6" t="s">
        <v>1856</v>
      </c>
      <c s="36" t="s">
        <v>1381</v>
      </c>
      <c s="37">
        <v>1</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40.25">
      <c r="A130" t="s">
        <v>55</v>
      </c>
      <c r="E130" s="39" t="s">
        <v>1382</v>
      </c>
    </row>
    <row r="131" spans="1:16" ht="12.75">
      <c r="A131" t="s">
        <v>48</v>
      </c>
      <c s="34" t="s">
        <v>299</v>
      </c>
      <c s="34" t="s">
        <v>1383</v>
      </c>
      <c s="35" t="s">
        <v>5</v>
      </c>
      <c s="6" t="s">
        <v>1384</v>
      </c>
      <c s="36" t="s">
        <v>1381</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1385</v>
      </c>
    </row>
    <row r="135" spans="1:16" ht="12.75">
      <c r="A135" t="s">
        <v>48</v>
      </c>
      <c s="34" t="s">
        <v>303</v>
      </c>
      <c s="34" t="s">
        <v>243</v>
      </c>
      <c s="35" t="s">
        <v>5</v>
      </c>
      <c s="6" t="s">
        <v>244</v>
      </c>
      <c s="36" t="s">
        <v>245</v>
      </c>
      <c s="37">
        <v>1.121</v>
      </c>
      <c s="36">
        <v>0</v>
      </c>
      <c s="36">
        <f>ROUND(G135*H135,6)</f>
      </c>
      <c r="L135" s="38">
        <v>0</v>
      </c>
      <c s="32">
        <f>ROUND(ROUND(L135,2)*ROUND(G135,3),2)</f>
      </c>
      <c s="36" t="s">
        <v>52</v>
      </c>
      <c>
        <f>(M135*21)/100</f>
      </c>
      <c t="s">
        <v>27</v>
      </c>
    </row>
    <row r="136" spans="1:5" ht="12.75">
      <c r="A136" s="35" t="s">
        <v>53</v>
      </c>
      <c r="E136" s="39" t="s">
        <v>5</v>
      </c>
    </row>
    <row r="137" spans="1:5" ht="25.5">
      <c r="A137" s="35" t="s">
        <v>54</v>
      </c>
      <c r="E137" s="40" t="s">
        <v>1857</v>
      </c>
    </row>
    <row r="138" spans="1:5" ht="76.5">
      <c r="A138" t="s">
        <v>55</v>
      </c>
      <c r="E138" s="39" t="s">
        <v>280</v>
      </c>
    </row>
    <row r="139" spans="1:16" ht="12.75">
      <c r="A139" t="s">
        <v>48</v>
      </c>
      <c s="34" t="s">
        <v>545</v>
      </c>
      <c s="34" t="s">
        <v>251</v>
      </c>
      <c s="35" t="s">
        <v>5</v>
      </c>
      <c s="6" t="s">
        <v>252</v>
      </c>
      <c s="36" t="s">
        <v>245</v>
      </c>
      <c s="37">
        <v>1.121</v>
      </c>
      <c s="36">
        <v>0</v>
      </c>
      <c s="36">
        <f>ROUND(G139*H139,6)</f>
      </c>
      <c r="L139" s="38">
        <v>0</v>
      </c>
      <c s="32">
        <f>ROUND(ROUND(L139,2)*ROUND(G139,3),2)</f>
      </c>
      <c s="36" t="s">
        <v>52</v>
      </c>
      <c>
        <f>(M139*21)/100</f>
      </c>
      <c t="s">
        <v>27</v>
      </c>
    </row>
    <row r="140" spans="1:5" ht="12.75">
      <c r="A140" s="35" t="s">
        <v>53</v>
      </c>
      <c r="E140" s="39" t="s">
        <v>5</v>
      </c>
    </row>
    <row r="141" spans="1:5" ht="25.5">
      <c r="A141" s="35" t="s">
        <v>54</v>
      </c>
      <c r="E141" s="40" t="s">
        <v>1857</v>
      </c>
    </row>
    <row r="142" spans="1:5" ht="204">
      <c r="A142" t="s">
        <v>55</v>
      </c>
      <c r="E142"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45</v>
      </c>
      <c r="E8" s="30" t="s">
        <v>17</v>
      </c>
      <c r="J8" s="29">
        <f>0+J9+J78</f>
      </c>
      <c s="29">
        <f>0+K9+K78</f>
      </c>
      <c s="29">
        <f>0+L9+L78</f>
      </c>
      <c s="29">
        <f>0+M9+M78</f>
      </c>
    </row>
    <row r="9" spans="1:13" ht="12.75">
      <c r="A9" t="s">
        <v>46</v>
      </c>
      <c r="C9" s="31" t="s">
        <v>4</v>
      </c>
      <c r="E9" s="33" t="s">
        <v>47</v>
      </c>
      <c r="J9" s="32">
        <f>0</f>
      </c>
      <c s="32">
        <f>0</f>
      </c>
      <c s="32">
        <f>0+L10+L14+L18+L22+L26+L30+L34+L38+L42+L46+L50+L54+L58+L62+L66+L70+L74</f>
      </c>
      <c s="32">
        <f>0+M10+M14+M18+M22+M26+M30+M34+M38+M42+M46+M50+M54+M58+M62+M66+M70+M74</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12.7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79</v>
      </c>
    </row>
    <row r="36" spans="1:5" ht="25.5">
      <c r="A36" s="35" t="s">
        <v>54</v>
      </c>
      <c r="E36" s="40" t="s">
        <v>80</v>
      </c>
    </row>
    <row r="37" spans="1:5" ht="76.5">
      <c r="A37" t="s">
        <v>55</v>
      </c>
      <c r="E37" s="39" t="s">
        <v>81</v>
      </c>
    </row>
    <row r="38" spans="1:16" ht="12.75">
      <c r="A38" t="s">
        <v>48</v>
      </c>
      <c s="34" t="s">
        <v>82</v>
      </c>
      <c s="34" t="s">
        <v>83</v>
      </c>
      <c s="35" t="s">
        <v>5</v>
      </c>
      <c s="6" t="s">
        <v>84</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v>
      </c>
    </row>
    <row r="42" spans="1:16" ht="12.75">
      <c r="A42" t="s">
        <v>48</v>
      </c>
      <c s="34" t="s">
        <v>86</v>
      </c>
      <c s="34" t="s">
        <v>87</v>
      </c>
      <c s="35" t="s">
        <v>5</v>
      </c>
      <c s="6" t="s">
        <v>88</v>
      </c>
      <c s="36" t="s">
        <v>62</v>
      </c>
      <c s="37">
        <v>2</v>
      </c>
      <c s="36">
        <v>0</v>
      </c>
      <c s="36">
        <f>ROUND(G42*H42,6)</f>
      </c>
      <c r="L42" s="38">
        <v>0</v>
      </c>
      <c s="32">
        <f>ROUND(ROUND(L42,2)*ROUND(G42,3),2)</f>
      </c>
      <c s="36" t="s">
        <v>52</v>
      </c>
      <c>
        <f>(M42*21)/100</f>
      </c>
      <c t="s">
        <v>27</v>
      </c>
    </row>
    <row r="43" spans="1:5" ht="12.75">
      <c r="A43" s="35" t="s">
        <v>53</v>
      </c>
      <c r="E43" s="39" t="s">
        <v>5</v>
      </c>
    </row>
    <row r="44" spans="1:5" ht="25.5">
      <c r="A44" s="35" t="s">
        <v>54</v>
      </c>
      <c r="E44" s="40" t="s">
        <v>70</v>
      </c>
    </row>
    <row r="45" spans="1:5" ht="102">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27.5">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76.5">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89.25">
      <c r="A57" t="s">
        <v>55</v>
      </c>
      <c r="E57" s="39" t="s">
        <v>101</v>
      </c>
    </row>
    <row r="58" spans="1:16" ht="12.75">
      <c r="A58" t="s">
        <v>48</v>
      </c>
      <c s="34" t="s">
        <v>102</v>
      </c>
      <c s="34" t="s">
        <v>103</v>
      </c>
      <c s="35" t="s">
        <v>5</v>
      </c>
      <c s="6" t="s">
        <v>104</v>
      </c>
      <c s="36" t="s">
        <v>105</v>
      </c>
      <c s="37">
        <v>250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106</v>
      </c>
    </row>
    <row r="62" spans="1:16" ht="12.75">
      <c r="A62" t="s">
        <v>48</v>
      </c>
      <c s="34" t="s">
        <v>107</v>
      </c>
      <c s="34" t="s">
        <v>108</v>
      </c>
      <c s="35" t="s">
        <v>5</v>
      </c>
      <c s="6" t="s">
        <v>109</v>
      </c>
      <c s="36" t="s">
        <v>105</v>
      </c>
      <c s="37">
        <v>25</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110</v>
      </c>
    </row>
    <row r="66" spans="1:16" ht="12.75">
      <c r="A66" t="s">
        <v>48</v>
      </c>
      <c s="34" t="s">
        <v>111</v>
      </c>
      <c s="34" t="s">
        <v>112</v>
      </c>
      <c s="35" t="s">
        <v>5</v>
      </c>
      <c s="6" t="s">
        <v>113</v>
      </c>
      <c s="36" t="s">
        <v>62</v>
      </c>
      <c s="37">
        <v>100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114</v>
      </c>
    </row>
    <row r="70" spans="1:16" ht="12.75">
      <c r="A70" t="s">
        <v>48</v>
      </c>
      <c s="34" t="s">
        <v>115</v>
      </c>
      <c s="34" t="s">
        <v>116</v>
      </c>
      <c s="35" t="s">
        <v>5</v>
      </c>
      <c s="6" t="s">
        <v>117</v>
      </c>
      <c s="36" t="s">
        <v>105</v>
      </c>
      <c s="37">
        <v>350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89.25">
      <c r="A73" t="s">
        <v>55</v>
      </c>
      <c r="E73" s="39" t="s">
        <v>118</v>
      </c>
    </row>
    <row r="74" spans="1:16" ht="12.75">
      <c r="A74" t="s">
        <v>48</v>
      </c>
      <c s="34" t="s">
        <v>119</v>
      </c>
      <c s="34" t="s">
        <v>120</v>
      </c>
      <c s="35" t="s">
        <v>5</v>
      </c>
      <c s="6" t="s">
        <v>121</v>
      </c>
      <c s="36" t="s">
        <v>62</v>
      </c>
      <c s="37">
        <v>3</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76.5">
      <c r="A77" t="s">
        <v>55</v>
      </c>
      <c r="E77" s="39" t="s">
        <v>122</v>
      </c>
    </row>
    <row r="78" spans="1:13" ht="12.75">
      <c r="A78" t="s">
        <v>46</v>
      </c>
      <c r="C78" s="31" t="s">
        <v>123</v>
      </c>
      <c r="E78" s="33" t="s">
        <v>124</v>
      </c>
      <c r="J78" s="32">
        <f>0</f>
      </c>
      <c s="32">
        <f>0</f>
      </c>
      <c s="32">
        <f>0+L79+L83+L87+L91</f>
      </c>
      <c s="32">
        <f>0+M79+M83+M87+M91</f>
      </c>
    </row>
    <row r="79" spans="1:16" ht="25.5">
      <c r="A79" t="s">
        <v>48</v>
      </c>
      <c s="34" t="s">
        <v>125</v>
      </c>
      <c s="34" t="s">
        <v>126</v>
      </c>
      <c s="35" t="s">
        <v>5</v>
      </c>
      <c s="6" t="s">
        <v>127</v>
      </c>
      <c s="36" t="s">
        <v>62</v>
      </c>
      <c s="37">
        <v>2</v>
      </c>
      <c s="36">
        <v>0</v>
      </c>
      <c s="36">
        <f>ROUND(G79*H79,6)</f>
      </c>
      <c r="L79" s="38">
        <v>0</v>
      </c>
      <c s="32">
        <f>ROUND(ROUND(L79,2)*ROUND(G79,3),2)</f>
      </c>
      <c s="36" t="s">
        <v>52</v>
      </c>
      <c>
        <f>(M79*21)/100</f>
      </c>
      <c t="s">
        <v>27</v>
      </c>
    </row>
    <row r="80" spans="1:5" ht="12.75">
      <c r="A80" s="35" t="s">
        <v>53</v>
      </c>
      <c r="E80" s="39" t="s">
        <v>5</v>
      </c>
    </row>
    <row r="81" spans="1:5" ht="25.5">
      <c r="A81" s="35" t="s">
        <v>54</v>
      </c>
      <c r="E81" s="40" t="s">
        <v>70</v>
      </c>
    </row>
    <row r="82" spans="1:5" ht="114.75">
      <c r="A82" t="s">
        <v>55</v>
      </c>
      <c r="E82" s="39" t="s">
        <v>128</v>
      </c>
    </row>
    <row r="83" spans="1:16" ht="25.5">
      <c r="A83" t="s">
        <v>48</v>
      </c>
      <c s="34" t="s">
        <v>129</v>
      </c>
      <c s="34" t="s">
        <v>130</v>
      </c>
      <c s="35" t="s">
        <v>5</v>
      </c>
      <c s="6" t="s">
        <v>131</v>
      </c>
      <c s="36" t="s">
        <v>62</v>
      </c>
      <c s="37">
        <v>2</v>
      </c>
      <c s="36">
        <v>0</v>
      </c>
      <c s="36">
        <f>ROUND(G83*H83,6)</f>
      </c>
      <c r="L83" s="38">
        <v>0</v>
      </c>
      <c s="32">
        <f>ROUND(ROUND(L83,2)*ROUND(G83,3),2)</f>
      </c>
      <c s="36" t="s">
        <v>52</v>
      </c>
      <c>
        <f>(M83*21)/100</f>
      </c>
      <c t="s">
        <v>27</v>
      </c>
    </row>
    <row r="84" spans="1:5" ht="12.75">
      <c r="A84" s="35" t="s">
        <v>53</v>
      </c>
      <c r="E84" s="39" t="s">
        <v>5</v>
      </c>
    </row>
    <row r="85" spans="1:5" ht="25.5">
      <c r="A85" s="35" t="s">
        <v>54</v>
      </c>
      <c r="E85" s="40" t="s">
        <v>70</v>
      </c>
    </row>
    <row r="86" spans="1:5" ht="114.75">
      <c r="A86" t="s">
        <v>55</v>
      </c>
      <c r="E86" s="39" t="s">
        <v>132</v>
      </c>
    </row>
    <row r="87" spans="1:16" ht="12.75">
      <c r="A87" t="s">
        <v>48</v>
      </c>
      <c s="34" t="s">
        <v>133</v>
      </c>
      <c s="34" t="s">
        <v>134</v>
      </c>
      <c s="35" t="s">
        <v>5</v>
      </c>
      <c s="6" t="s">
        <v>135</v>
      </c>
      <c s="36" t="s">
        <v>62</v>
      </c>
      <c s="37">
        <v>1</v>
      </c>
      <c s="36">
        <v>0</v>
      </c>
      <c s="36">
        <f>ROUND(G87*H87,6)</f>
      </c>
      <c r="L87" s="38">
        <v>0</v>
      </c>
      <c s="32">
        <f>ROUND(ROUND(L87,2)*ROUND(G87,3),2)</f>
      </c>
      <c s="36" t="s">
        <v>52</v>
      </c>
      <c>
        <f>(M87*21)/100</f>
      </c>
      <c t="s">
        <v>27</v>
      </c>
    </row>
    <row r="88" spans="1:5" ht="12.75">
      <c r="A88" s="35" t="s">
        <v>53</v>
      </c>
      <c r="E88" s="39" t="s">
        <v>5</v>
      </c>
    </row>
    <row r="89" spans="1:5" ht="25.5">
      <c r="A89" s="35" t="s">
        <v>54</v>
      </c>
      <c r="E89" s="40" t="s">
        <v>136</v>
      </c>
    </row>
    <row r="90" spans="1:5" ht="114.75">
      <c r="A90" t="s">
        <v>55</v>
      </c>
      <c r="E90" s="39" t="s">
        <v>137</v>
      </c>
    </row>
    <row r="91" spans="1:16" ht="12.75">
      <c r="A91" t="s">
        <v>48</v>
      </c>
      <c s="34" t="s">
        <v>138</v>
      </c>
      <c s="34" t="s">
        <v>139</v>
      </c>
      <c s="35" t="s">
        <v>5</v>
      </c>
      <c s="6" t="s">
        <v>140</v>
      </c>
      <c s="36" t="s">
        <v>62</v>
      </c>
      <c s="37">
        <v>1</v>
      </c>
      <c s="36">
        <v>0</v>
      </c>
      <c s="36">
        <f>ROUND(G91*H91,6)</f>
      </c>
      <c r="L91" s="38">
        <v>0</v>
      </c>
      <c s="32">
        <f>ROUND(ROUND(L91,2)*ROUND(G91,3),2)</f>
      </c>
      <c s="36" t="s">
        <v>52</v>
      </c>
      <c>
        <f>(M91*21)/100</f>
      </c>
      <c t="s">
        <v>27</v>
      </c>
    </row>
    <row r="92" spans="1:5" ht="12.75">
      <c r="A92" s="35" t="s">
        <v>53</v>
      </c>
      <c r="E92" s="39" t="s">
        <v>5</v>
      </c>
    </row>
    <row r="93" spans="1:5" ht="25.5">
      <c r="A93" s="35" t="s">
        <v>54</v>
      </c>
      <c r="E93" s="40" t="s">
        <v>136</v>
      </c>
    </row>
    <row r="94" spans="1:5" ht="102">
      <c r="A94" t="s">
        <v>55</v>
      </c>
      <c r="E9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1860</v>
      </c>
      <c r="E8" s="30" t="s">
        <v>1859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1343</v>
      </c>
      <c s="35" t="s">
        <v>5</v>
      </c>
      <c s="6" t="s">
        <v>1344</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1319</v>
      </c>
    </row>
    <row r="14" spans="1:16" ht="12.75">
      <c r="A14" t="s">
        <v>48</v>
      </c>
      <c s="34" t="s">
        <v>27</v>
      </c>
      <c s="34" t="s">
        <v>1345</v>
      </c>
      <c s="35" t="s">
        <v>5</v>
      </c>
      <c s="6" t="s">
        <v>1346</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1003</v>
      </c>
    </row>
    <row r="18" spans="1:16" ht="12.75">
      <c r="A18" t="s">
        <v>48</v>
      </c>
      <c s="34" t="s">
        <v>26</v>
      </c>
      <c s="34" t="s">
        <v>1559</v>
      </c>
      <c s="35" t="s">
        <v>5</v>
      </c>
      <c s="6" t="s">
        <v>1560</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1319</v>
      </c>
    </row>
    <row r="22" spans="1:16" ht="12.75">
      <c r="A22" t="s">
        <v>48</v>
      </c>
      <c s="34" t="s">
        <v>63</v>
      </c>
      <c s="34" t="s">
        <v>1561</v>
      </c>
      <c s="35" t="s">
        <v>5</v>
      </c>
      <c s="6" t="s">
        <v>1562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1003</v>
      </c>
    </row>
    <row r="26" spans="1:16" ht="12.75">
      <c r="A26" t="s">
        <v>48</v>
      </c>
      <c s="34" t="s">
        <v>67</v>
      </c>
      <c s="34" t="s">
        <v>1347</v>
      </c>
      <c s="35" t="s">
        <v>5</v>
      </c>
      <c s="6" t="s">
        <v>1348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1319</v>
      </c>
    </row>
    <row r="30" spans="1:16" ht="12.75">
      <c r="A30" t="s">
        <v>48</v>
      </c>
      <c s="34" t="s">
        <v>72</v>
      </c>
      <c s="34" t="s">
        <v>1349</v>
      </c>
      <c s="35" t="s">
        <v>5</v>
      </c>
      <c s="6" t="s">
        <v>1350</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1003</v>
      </c>
    </row>
    <row r="34" spans="1:16" ht="12.75">
      <c r="A34" t="s">
        <v>48</v>
      </c>
      <c s="34" t="s">
        <v>123</v>
      </c>
      <c s="34" t="s">
        <v>1567</v>
      </c>
      <c s="35" t="s">
        <v>5</v>
      </c>
      <c s="6" t="s">
        <v>1568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1319</v>
      </c>
    </row>
    <row r="38" spans="1:16" ht="12.75">
      <c r="A38" t="s">
        <v>48</v>
      </c>
      <c s="34" t="s">
        <v>163</v>
      </c>
      <c s="34" t="s">
        <v>1569</v>
      </c>
      <c s="35" t="s">
        <v>5</v>
      </c>
      <c s="6" t="s">
        <v>1570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1003</v>
      </c>
    </row>
    <row r="42" spans="1:16" ht="12.75">
      <c r="A42" t="s">
        <v>48</v>
      </c>
      <c s="34" t="s">
        <v>76</v>
      </c>
      <c s="34" t="s">
        <v>1222</v>
      </c>
      <c s="35" t="s">
        <v>5</v>
      </c>
      <c s="6" t="s">
        <v>1223</v>
      </c>
      <c s="36" t="s">
        <v>245</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1224</v>
      </c>
    </row>
    <row r="46" spans="1:16" ht="12.75">
      <c r="A46" t="s">
        <v>48</v>
      </c>
      <c s="34" t="s">
        <v>82</v>
      </c>
      <c s="34" t="s">
        <v>1225</v>
      </c>
      <c s="35" t="s">
        <v>5</v>
      </c>
      <c s="6" t="s">
        <v>1226</v>
      </c>
      <c s="36" t="s">
        <v>245</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1861</v>
      </c>
      <c s="35" t="s">
        <v>5</v>
      </c>
      <c s="6" t="s">
        <v>1862</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1229</v>
      </c>
      <c s="35" t="s">
        <v>5</v>
      </c>
      <c s="6" t="s">
        <v>1230</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1231</v>
      </c>
      <c s="35" t="s">
        <v>5</v>
      </c>
      <c s="6" t="s">
        <v>1232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1233</v>
      </c>
      <c s="35" t="s">
        <v>5</v>
      </c>
      <c s="6" t="s">
        <v>1234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25.5">
      <c r="A66" t="s">
        <v>48</v>
      </c>
      <c s="34" t="s">
        <v>102</v>
      </c>
      <c s="34" t="s">
        <v>1235</v>
      </c>
      <c s="35" t="s">
        <v>5</v>
      </c>
      <c s="6" t="s">
        <v>1236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1237</v>
      </c>
    </row>
    <row r="70" spans="1:16" ht="12.75">
      <c r="A70" t="s">
        <v>48</v>
      </c>
      <c s="34" t="s">
        <v>107</v>
      </c>
      <c s="34" t="s">
        <v>1238</v>
      </c>
      <c s="35" t="s">
        <v>5</v>
      </c>
      <c s="6" t="s">
        <v>1239</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1863</v>
      </c>
      <c s="35" t="s">
        <v>5</v>
      </c>
      <c s="6" t="s">
        <v>1864</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1865</v>
      </c>
      <c s="35" t="s">
        <v>5</v>
      </c>
      <c s="6" t="s">
        <v>1866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138</v>
      </c>
      <c s="34" t="s">
        <v>1867</v>
      </c>
      <c s="35" t="s">
        <v>5</v>
      </c>
      <c s="6" t="s">
        <v>1868</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257</v>
      </c>
      <c s="34" t="s">
        <v>1869</v>
      </c>
      <c s="35" t="s">
        <v>5</v>
      </c>
      <c s="6" t="s">
        <v>1870</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261</v>
      </c>
      <c s="34" t="s">
        <v>1871</v>
      </c>
      <c s="35" t="s">
        <v>5</v>
      </c>
      <c s="6" t="s">
        <v>1872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1030</v>
      </c>
      <c s="34" t="s">
        <v>1873</v>
      </c>
      <c s="35" t="s">
        <v>5</v>
      </c>
      <c s="6" t="s">
        <v>1874</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264</v>
      </c>
      <c s="34" t="s">
        <v>1875</v>
      </c>
      <c s="35" t="s">
        <v>5</v>
      </c>
      <c s="6" t="s">
        <v>1876</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12.75">
      <c r="A102" t="s">
        <v>48</v>
      </c>
      <c s="34" t="s">
        <v>268</v>
      </c>
      <c s="34" t="s">
        <v>1875</v>
      </c>
      <c s="35" t="s">
        <v>4</v>
      </c>
      <c s="6" t="s">
        <v>1876</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25.5">
      <c r="A106" t="s">
        <v>48</v>
      </c>
      <c s="34" t="s">
        <v>272</v>
      </c>
      <c s="34" t="s">
        <v>1877</v>
      </c>
      <c s="35" t="s">
        <v>5</v>
      </c>
      <c s="6" t="s">
        <v>1878</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12.75">
      <c r="A110" t="s">
        <v>48</v>
      </c>
      <c s="34" t="s">
        <v>291</v>
      </c>
      <c s="34" t="s">
        <v>1879</v>
      </c>
      <c s="35" t="s">
        <v>5</v>
      </c>
      <c s="6" t="s">
        <v>1880</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25.5">
      <c r="A114" t="s">
        <v>48</v>
      </c>
      <c s="34" t="s">
        <v>295</v>
      </c>
      <c s="34" t="s">
        <v>1881</v>
      </c>
      <c s="35" t="s">
        <v>5</v>
      </c>
      <c s="6" t="s">
        <v>1882</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1018</v>
      </c>
    </row>
    <row r="118" spans="1:16" ht="12.75">
      <c r="A118" t="s">
        <v>48</v>
      </c>
      <c s="34" t="s">
        <v>299</v>
      </c>
      <c s="34" t="s">
        <v>1883</v>
      </c>
      <c s="35" t="s">
        <v>5</v>
      </c>
      <c s="6" t="s">
        <v>1884</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303</v>
      </c>
      <c s="34" t="s">
        <v>1885</v>
      </c>
      <c s="35" t="s">
        <v>5</v>
      </c>
      <c s="6" t="s">
        <v>1886</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1018</v>
      </c>
    </row>
    <row r="126" spans="1:16" ht="12.75">
      <c r="A126" t="s">
        <v>48</v>
      </c>
      <c s="34" t="s">
        <v>545</v>
      </c>
      <c s="34" t="s">
        <v>1887</v>
      </c>
      <c s="35" t="s">
        <v>5</v>
      </c>
      <c s="6" t="s">
        <v>1888</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12.75">
      <c r="A130" t="s">
        <v>48</v>
      </c>
      <c s="34" t="s">
        <v>307</v>
      </c>
      <c s="34" t="s">
        <v>1889</v>
      </c>
      <c s="35" t="s">
        <v>5</v>
      </c>
      <c s="6" t="s">
        <v>1890</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12.75">
      <c r="A134" t="s">
        <v>48</v>
      </c>
      <c s="34" t="s">
        <v>552</v>
      </c>
      <c s="34" t="s">
        <v>1891</v>
      </c>
      <c s="35" t="s">
        <v>5</v>
      </c>
      <c s="6" t="s">
        <v>1892</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1018</v>
      </c>
    </row>
    <row r="138" spans="1:16" ht="12.75">
      <c r="A138" t="s">
        <v>48</v>
      </c>
      <c s="34" t="s">
        <v>312</v>
      </c>
      <c s="34" t="s">
        <v>1893</v>
      </c>
      <c s="35" t="s">
        <v>5</v>
      </c>
      <c s="6" t="s">
        <v>1894</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1895</v>
      </c>
    </row>
    <row r="142" spans="1:16" ht="12.75">
      <c r="A142" t="s">
        <v>48</v>
      </c>
      <c s="34" t="s">
        <v>318</v>
      </c>
      <c s="34" t="s">
        <v>1896</v>
      </c>
      <c s="35" t="s">
        <v>5</v>
      </c>
      <c s="6" t="s">
        <v>1897</v>
      </c>
      <c s="36" t="s">
        <v>1381</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1385</v>
      </c>
    </row>
    <row r="146" spans="1:16" ht="12.75">
      <c r="A146" t="s">
        <v>48</v>
      </c>
      <c s="34" t="s">
        <v>319</v>
      </c>
      <c s="34" t="s">
        <v>1898</v>
      </c>
      <c s="35" t="s">
        <v>5</v>
      </c>
      <c s="6" t="s">
        <v>1899</v>
      </c>
      <c s="36" t="s">
        <v>1381</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1385</v>
      </c>
    </row>
    <row r="150" spans="1:16" ht="12.75">
      <c r="A150" t="s">
        <v>48</v>
      </c>
      <c s="34" t="s">
        <v>321</v>
      </c>
      <c s="34" t="s">
        <v>1900</v>
      </c>
      <c s="35" t="s">
        <v>5</v>
      </c>
      <c s="6" t="s">
        <v>1901</v>
      </c>
      <c s="36" t="s">
        <v>1381</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1902</v>
      </c>
    </row>
    <row r="154" spans="1:16" ht="12.75">
      <c r="A154" t="s">
        <v>48</v>
      </c>
      <c s="34" t="s">
        <v>326</v>
      </c>
      <c s="34" t="s">
        <v>1903</v>
      </c>
      <c s="35" t="s">
        <v>5</v>
      </c>
      <c s="6" t="s">
        <v>1904</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1018</v>
      </c>
    </row>
    <row r="158" spans="1:16" ht="12.75">
      <c r="A158" t="s">
        <v>48</v>
      </c>
      <c s="34" t="s">
        <v>330</v>
      </c>
      <c s="34" t="s">
        <v>1905</v>
      </c>
      <c s="35" t="s">
        <v>5</v>
      </c>
      <c s="6" t="s">
        <v>1906</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334</v>
      </c>
      <c s="34" t="s">
        <v>1907</v>
      </c>
      <c s="35" t="s">
        <v>5</v>
      </c>
      <c s="6" t="s">
        <v>1908</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1169</v>
      </c>
    </row>
    <row r="166" spans="1:16" ht="12.75">
      <c r="A166" t="s">
        <v>48</v>
      </c>
      <c s="34" t="s">
        <v>337</v>
      </c>
      <c s="34" t="s">
        <v>1909</v>
      </c>
      <c s="35" t="s">
        <v>5</v>
      </c>
      <c s="6" t="s">
        <v>1910</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1169</v>
      </c>
    </row>
    <row r="170" spans="1:16" ht="25.5">
      <c r="A170" t="s">
        <v>48</v>
      </c>
      <c s="34" t="s">
        <v>341</v>
      </c>
      <c s="34" t="s">
        <v>1911</v>
      </c>
      <c s="35" t="s">
        <v>5</v>
      </c>
      <c s="6" t="s">
        <v>1912</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1018</v>
      </c>
    </row>
    <row r="174" spans="1:16" ht="12.75">
      <c r="A174" t="s">
        <v>48</v>
      </c>
      <c s="34" t="s">
        <v>577</v>
      </c>
      <c s="34" t="s">
        <v>1913</v>
      </c>
      <c s="35" t="s">
        <v>5</v>
      </c>
      <c s="6" t="s">
        <v>1914</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991</v>
      </c>
    </row>
    <row r="178" spans="1:16" ht="25.5">
      <c r="A178" t="s">
        <v>48</v>
      </c>
      <c s="34" t="s">
        <v>581</v>
      </c>
      <c s="34" t="s">
        <v>1915</v>
      </c>
      <c s="35" t="s">
        <v>5</v>
      </c>
      <c s="6" t="s">
        <v>1916</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1018</v>
      </c>
    </row>
    <row r="182" spans="1:16" ht="12.75">
      <c r="A182" t="s">
        <v>48</v>
      </c>
      <c s="34" t="s">
        <v>345</v>
      </c>
      <c s="34" t="s">
        <v>1917</v>
      </c>
      <c s="35" t="s">
        <v>5</v>
      </c>
      <c s="6" t="s">
        <v>1918</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12.75">
      <c r="A186" t="s">
        <v>48</v>
      </c>
      <c s="34" t="s">
        <v>349</v>
      </c>
      <c s="34" t="s">
        <v>1248</v>
      </c>
      <c s="35" t="s">
        <v>5</v>
      </c>
      <c s="6" t="s">
        <v>1249</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1018</v>
      </c>
    </row>
    <row r="190" spans="1:16" ht="12.75">
      <c r="A190" t="s">
        <v>48</v>
      </c>
      <c s="34" t="s">
        <v>592</v>
      </c>
      <c s="34" t="s">
        <v>1250</v>
      </c>
      <c s="35" t="s">
        <v>5</v>
      </c>
      <c s="6" t="s">
        <v>1251</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596</v>
      </c>
      <c s="34" t="s">
        <v>1919</v>
      </c>
      <c s="35" t="s">
        <v>5</v>
      </c>
      <c s="6" t="s">
        <v>1920</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1018</v>
      </c>
    </row>
    <row r="198" spans="1:16" ht="12.75">
      <c r="A198" t="s">
        <v>48</v>
      </c>
      <c s="34" t="s">
        <v>353</v>
      </c>
      <c s="34" t="s">
        <v>1921</v>
      </c>
      <c s="35" t="s">
        <v>5</v>
      </c>
      <c s="6" t="s">
        <v>1922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1018</v>
      </c>
    </row>
    <row r="202" spans="1:16" ht="12.75">
      <c r="A202" t="s">
        <v>48</v>
      </c>
      <c s="34" t="s">
        <v>357</v>
      </c>
      <c s="34" t="s">
        <v>1923</v>
      </c>
      <c s="35" t="s">
        <v>5</v>
      </c>
      <c s="6" t="s">
        <v>1924</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991</v>
      </c>
    </row>
    <row r="206" spans="1:16" ht="12.75">
      <c r="A206" t="s">
        <v>48</v>
      </c>
      <c s="34" t="s">
        <v>600</v>
      </c>
      <c s="34" t="s">
        <v>1256</v>
      </c>
      <c s="35" t="s">
        <v>5</v>
      </c>
      <c s="6" t="s">
        <v>1257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988</v>
      </c>
    </row>
    <row r="210" spans="1:16" ht="12.75">
      <c r="A210" t="s">
        <v>48</v>
      </c>
      <c s="34" t="s">
        <v>604</v>
      </c>
      <c s="34" t="s">
        <v>1258</v>
      </c>
      <c s="35" t="s">
        <v>5</v>
      </c>
      <c s="6" t="s">
        <v>1259</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988</v>
      </c>
    </row>
    <row r="214" spans="1:16" ht="12.75">
      <c r="A214" t="s">
        <v>48</v>
      </c>
      <c s="34" t="s">
        <v>362</v>
      </c>
      <c s="34" t="s">
        <v>1260</v>
      </c>
      <c s="35" t="s">
        <v>5</v>
      </c>
      <c s="6" t="s">
        <v>1261</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1927</v>
      </c>
      <c r="E8" s="30" t="s">
        <v>1926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853</v>
      </c>
      <c s="35" t="s">
        <v>5</v>
      </c>
      <c s="6" t="s">
        <v>854</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1928</v>
      </c>
      <c s="35" t="s">
        <v>5</v>
      </c>
      <c s="6" t="s">
        <v>1929</v>
      </c>
      <c s="36" t="s">
        <v>245</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1224</v>
      </c>
    </row>
    <row r="30" spans="1:16" ht="25.5">
      <c r="A30" t="s">
        <v>48</v>
      </c>
      <c s="34" t="s">
        <v>72</v>
      </c>
      <c s="34" t="s">
        <v>979</v>
      </c>
      <c s="35" t="s">
        <v>5</v>
      </c>
      <c s="6" t="s">
        <v>980</v>
      </c>
      <c s="36" t="s">
        <v>981</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982</v>
      </c>
    </row>
    <row r="34" spans="1:16" ht="12.75">
      <c r="A34" t="s">
        <v>48</v>
      </c>
      <c s="34" t="s">
        <v>123</v>
      </c>
      <c s="34" t="s">
        <v>983</v>
      </c>
      <c s="35" t="s">
        <v>5</v>
      </c>
      <c s="6" t="s">
        <v>984</v>
      </c>
      <c s="36" t="s">
        <v>981</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985</v>
      </c>
    </row>
    <row r="38" spans="1:16" ht="12.75">
      <c r="A38" t="s">
        <v>48</v>
      </c>
      <c s="34" t="s">
        <v>163</v>
      </c>
      <c s="34" t="s">
        <v>986</v>
      </c>
      <c s="35" t="s">
        <v>5</v>
      </c>
      <c s="6" t="s">
        <v>987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989</v>
      </c>
      <c s="35" t="s">
        <v>5</v>
      </c>
      <c s="6" t="s">
        <v>990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991</v>
      </c>
    </row>
    <row r="46" spans="1:16" ht="12.75">
      <c r="A46" t="s">
        <v>48</v>
      </c>
      <c s="34" t="s">
        <v>82</v>
      </c>
      <c s="34" t="s">
        <v>992</v>
      </c>
      <c s="35" t="s">
        <v>5</v>
      </c>
      <c s="6" t="s">
        <v>993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994</v>
      </c>
      <c s="35" t="s">
        <v>5</v>
      </c>
      <c s="6" t="s">
        <v>995</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991</v>
      </c>
    </row>
    <row r="54" spans="1:16" ht="12.75">
      <c r="A54" t="s">
        <v>48</v>
      </c>
      <c s="34" t="s">
        <v>90</v>
      </c>
      <c s="34" t="s">
        <v>996</v>
      </c>
      <c s="35" t="s">
        <v>5</v>
      </c>
      <c s="6" t="s">
        <v>997</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999</v>
      </c>
      <c s="35" t="s">
        <v>5</v>
      </c>
      <c s="6" t="s">
        <v>1000</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998</v>
      </c>
    </row>
    <row r="62" spans="1:16" ht="12.75">
      <c r="A62" t="s">
        <v>48</v>
      </c>
      <c s="34" t="s">
        <v>98</v>
      </c>
      <c s="34" t="s">
        <v>1001</v>
      </c>
      <c s="35" t="s">
        <v>5</v>
      </c>
      <c s="6" t="s">
        <v>1002</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1003</v>
      </c>
    </row>
    <row r="66" spans="1:16" ht="12.75">
      <c r="A66" t="s">
        <v>48</v>
      </c>
      <c s="34" t="s">
        <v>102</v>
      </c>
      <c s="34" t="s">
        <v>1004</v>
      </c>
      <c s="35" t="s">
        <v>5</v>
      </c>
      <c s="6" t="s">
        <v>1005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1006</v>
      </c>
      <c s="35" t="s">
        <v>5</v>
      </c>
      <c s="6" t="s">
        <v>1007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998</v>
      </c>
    </row>
    <row r="74" spans="1:16" ht="12.75">
      <c r="A74" t="s">
        <v>48</v>
      </c>
      <c s="34" t="s">
        <v>111</v>
      </c>
      <c s="34" t="s">
        <v>1008</v>
      </c>
      <c s="35" t="s">
        <v>5</v>
      </c>
      <c s="6" t="s">
        <v>1009</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1003</v>
      </c>
    </row>
    <row r="78" spans="1:16" ht="12.75">
      <c r="A78" t="s">
        <v>48</v>
      </c>
      <c s="34" t="s">
        <v>115</v>
      </c>
      <c s="34" t="s">
        <v>1010</v>
      </c>
      <c s="35" t="s">
        <v>5</v>
      </c>
      <c s="6" t="s">
        <v>1011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1012</v>
      </c>
      <c s="35" t="s">
        <v>5</v>
      </c>
      <c s="6" t="s">
        <v>1013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998</v>
      </c>
    </row>
    <row r="86" spans="1:16" ht="12.75">
      <c r="A86" t="s">
        <v>48</v>
      </c>
      <c s="34" t="s">
        <v>125</v>
      </c>
      <c s="34" t="s">
        <v>1014</v>
      </c>
      <c s="35" t="s">
        <v>5</v>
      </c>
      <c s="6" t="s">
        <v>1015</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129</v>
      </c>
      <c s="34" t="s">
        <v>1016</v>
      </c>
      <c s="35" t="s">
        <v>5</v>
      </c>
      <c s="6" t="s">
        <v>1017</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1019</v>
      </c>
      <c s="35" t="s">
        <v>5</v>
      </c>
      <c s="6" t="s">
        <v>1020</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1021</v>
      </c>
      <c s="35" t="s">
        <v>5</v>
      </c>
      <c s="6" t="s">
        <v>1022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12.75">
      <c r="A102" t="s">
        <v>48</v>
      </c>
      <c s="34" t="s">
        <v>257</v>
      </c>
      <c s="34" t="s">
        <v>1023</v>
      </c>
      <c s="35" t="s">
        <v>5</v>
      </c>
      <c s="6" t="s">
        <v>1024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1018</v>
      </c>
    </row>
    <row r="106" spans="1:16" ht="25.5">
      <c r="A106" t="s">
        <v>48</v>
      </c>
      <c s="34" t="s">
        <v>261</v>
      </c>
      <c s="34" t="s">
        <v>1025</v>
      </c>
      <c s="35" t="s">
        <v>5</v>
      </c>
      <c s="6" t="s">
        <v>1026</v>
      </c>
      <c s="36" t="s">
        <v>105</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1027</v>
      </c>
    </row>
    <row r="110" spans="1:16" ht="25.5">
      <c r="A110" t="s">
        <v>48</v>
      </c>
      <c s="34" t="s">
        <v>1030</v>
      </c>
      <c s="34" t="s">
        <v>1028</v>
      </c>
      <c s="35" t="s">
        <v>5</v>
      </c>
      <c s="6" t="s">
        <v>1029</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1031</v>
      </c>
      <c s="35" t="s">
        <v>5</v>
      </c>
      <c s="6" t="s">
        <v>1032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1033</v>
      </c>
      <c s="35" t="s">
        <v>5</v>
      </c>
      <c s="6" t="s">
        <v>1034</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272</v>
      </c>
      <c s="34" t="s">
        <v>1035</v>
      </c>
      <c s="35" t="s">
        <v>5</v>
      </c>
      <c s="6" t="s">
        <v>1036</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1037</v>
      </c>
    </row>
    <row r="126" spans="1:16" ht="12.75">
      <c r="A126" t="s">
        <v>48</v>
      </c>
      <c s="34" t="s">
        <v>291</v>
      </c>
      <c s="34" t="s">
        <v>1038</v>
      </c>
      <c s="35" t="s">
        <v>5</v>
      </c>
      <c s="6" t="s">
        <v>1039</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991</v>
      </c>
    </row>
    <row r="130" spans="1:16" ht="12.75">
      <c r="A130" t="s">
        <v>48</v>
      </c>
      <c s="34" t="s">
        <v>295</v>
      </c>
      <c s="34" t="s">
        <v>1040</v>
      </c>
      <c s="35" t="s">
        <v>5</v>
      </c>
      <c s="6" t="s">
        <v>1041</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988</v>
      </c>
    </row>
    <row r="134" spans="1:16" ht="25.5">
      <c r="A134" t="s">
        <v>48</v>
      </c>
      <c s="34" t="s">
        <v>299</v>
      </c>
      <c s="34" t="s">
        <v>1042</v>
      </c>
      <c s="35" t="s">
        <v>5</v>
      </c>
      <c s="6" t="s">
        <v>1043</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998</v>
      </c>
    </row>
    <row r="138" spans="1:16" ht="12.75">
      <c r="A138" t="s">
        <v>48</v>
      </c>
      <c s="34" t="s">
        <v>303</v>
      </c>
      <c s="34" t="s">
        <v>1044</v>
      </c>
      <c s="35" t="s">
        <v>5</v>
      </c>
      <c s="6" t="s">
        <v>1045</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1003</v>
      </c>
    </row>
    <row r="142" spans="1:16" ht="12.75">
      <c r="A142" t="s">
        <v>48</v>
      </c>
      <c s="34" t="s">
        <v>545</v>
      </c>
      <c s="34" t="s">
        <v>1046</v>
      </c>
      <c s="35" t="s">
        <v>5</v>
      </c>
      <c s="6" t="s">
        <v>1047</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998</v>
      </c>
    </row>
    <row r="146" spans="1:16" ht="12.75">
      <c r="A146" t="s">
        <v>48</v>
      </c>
      <c s="34" t="s">
        <v>307</v>
      </c>
      <c s="34" t="s">
        <v>1048</v>
      </c>
      <c s="35" t="s">
        <v>5</v>
      </c>
      <c s="6" t="s">
        <v>1049</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1003</v>
      </c>
    </row>
    <row r="150" spans="1:16" ht="12.75">
      <c r="A150" t="s">
        <v>48</v>
      </c>
      <c s="34" t="s">
        <v>552</v>
      </c>
      <c s="34" t="s">
        <v>1050</v>
      </c>
      <c s="35" t="s">
        <v>5</v>
      </c>
      <c s="6" t="s">
        <v>1051</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998</v>
      </c>
    </row>
    <row r="154" spans="1:16" ht="12.75">
      <c r="A154" t="s">
        <v>48</v>
      </c>
      <c s="34" t="s">
        <v>312</v>
      </c>
      <c s="34" t="s">
        <v>1052</v>
      </c>
      <c s="35" t="s">
        <v>5</v>
      </c>
      <c s="6" t="s">
        <v>1053</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1003</v>
      </c>
    </row>
    <row r="158" spans="1:16" ht="12.75">
      <c r="A158" t="s">
        <v>48</v>
      </c>
      <c s="34" t="s">
        <v>318</v>
      </c>
      <c s="34" t="s">
        <v>1054</v>
      </c>
      <c s="35" t="s">
        <v>5</v>
      </c>
      <c s="6" t="s">
        <v>1055</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998</v>
      </c>
    </row>
    <row r="162" spans="1:16" ht="12.75">
      <c r="A162" t="s">
        <v>48</v>
      </c>
      <c s="34" t="s">
        <v>319</v>
      </c>
      <c s="34" t="s">
        <v>1056</v>
      </c>
      <c s="35" t="s">
        <v>5</v>
      </c>
      <c s="6" t="s">
        <v>1057</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1003</v>
      </c>
    </row>
    <row r="166" spans="1:16" ht="12.75">
      <c r="A166" t="s">
        <v>48</v>
      </c>
      <c s="34" t="s">
        <v>321</v>
      </c>
      <c s="34" t="s">
        <v>1058</v>
      </c>
      <c s="35" t="s">
        <v>5</v>
      </c>
      <c s="6" t="s">
        <v>1059</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998</v>
      </c>
    </row>
    <row r="170" spans="1:16" ht="12.75">
      <c r="A170" t="s">
        <v>48</v>
      </c>
      <c s="34" t="s">
        <v>326</v>
      </c>
      <c s="34" t="s">
        <v>1060</v>
      </c>
      <c s="35" t="s">
        <v>5</v>
      </c>
      <c s="6" t="s">
        <v>1061</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1003</v>
      </c>
    </row>
    <row r="174" spans="1:16" ht="12.75">
      <c r="A174" t="s">
        <v>48</v>
      </c>
      <c s="34" t="s">
        <v>330</v>
      </c>
      <c s="34" t="s">
        <v>1930</v>
      </c>
      <c s="35" t="s">
        <v>5</v>
      </c>
      <c s="6" t="s">
        <v>1931</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1932</v>
      </c>
      <c s="35" t="s">
        <v>5</v>
      </c>
      <c s="6" t="s">
        <v>1933</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1934</v>
      </c>
      <c s="35" t="s">
        <v>451</v>
      </c>
      <c s="6" t="s">
        <v>1935</v>
      </c>
      <c s="36" t="s">
        <v>62</v>
      </c>
      <c s="37">
        <v>4</v>
      </c>
      <c s="36">
        <v>0</v>
      </c>
      <c s="36">
        <f>ROUND(G182*H182,6)</f>
      </c>
      <c r="L182" s="38">
        <v>0</v>
      </c>
      <c s="32">
        <f>ROUND(ROUND(L182,2)*ROUND(G182,3),2)</f>
      </c>
      <c s="36" t="s">
        <v>52</v>
      </c>
      <c>
        <f>(M182*21)/100</f>
      </c>
      <c t="s">
        <v>27</v>
      </c>
    </row>
    <row r="183" spans="1:5" ht="12.75">
      <c r="A183" s="35" t="s">
        <v>53</v>
      </c>
      <c r="E183" s="39" t="s">
        <v>1936</v>
      </c>
    </row>
    <row r="184" spans="1:5" ht="12.75">
      <c r="A184" s="35" t="s">
        <v>54</v>
      </c>
      <c r="E184" s="40" t="s">
        <v>5</v>
      </c>
    </row>
    <row r="185" spans="1:5" ht="178.5">
      <c r="A185" t="s">
        <v>55</v>
      </c>
      <c r="E185" s="39" t="s">
        <v>998</v>
      </c>
    </row>
    <row r="186" spans="1:16" ht="12.75">
      <c r="A186" t="s">
        <v>48</v>
      </c>
      <c s="34" t="s">
        <v>341</v>
      </c>
      <c s="34" t="s">
        <v>1937</v>
      </c>
      <c s="35" t="s">
        <v>451</v>
      </c>
      <c s="6" t="s">
        <v>1938</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1939</v>
      </c>
      <c s="35" t="s">
        <v>5</v>
      </c>
      <c s="6" t="s">
        <v>1940</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998</v>
      </c>
    </row>
    <row r="194" spans="1:16" ht="12.75">
      <c r="A194" t="s">
        <v>48</v>
      </c>
      <c s="34" t="s">
        <v>581</v>
      </c>
      <c s="34" t="s">
        <v>1941</v>
      </c>
      <c s="35" t="s">
        <v>5</v>
      </c>
      <c s="6" t="s">
        <v>1942</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1062</v>
      </c>
      <c s="35" t="s">
        <v>5</v>
      </c>
      <c s="6" t="s">
        <v>1063</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998</v>
      </c>
    </row>
    <row r="202" spans="1:16" ht="12.75">
      <c r="A202" t="s">
        <v>48</v>
      </c>
      <c s="34" t="s">
        <v>349</v>
      </c>
      <c s="34" t="s">
        <v>1062</v>
      </c>
      <c s="35" t="s">
        <v>451</v>
      </c>
      <c s="6" t="s">
        <v>1943</v>
      </c>
      <c s="36" t="s">
        <v>62</v>
      </c>
      <c s="37">
        <v>2</v>
      </c>
      <c s="36">
        <v>0</v>
      </c>
      <c s="36">
        <f>ROUND(G202*H202,6)</f>
      </c>
      <c r="L202" s="38">
        <v>0</v>
      </c>
      <c s="32">
        <f>ROUND(ROUND(L202,2)*ROUND(G202,3),2)</f>
      </c>
      <c s="36" t="s">
        <v>52</v>
      </c>
      <c>
        <f>(M202*21)/100</f>
      </c>
      <c t="s">
        <v>27</v>
      </c>
    </row>
    <row r="203" spans="1:5" ht="12.75">
      <c r="A203" s="35" t="s">
        <v>53</v>
      </c>
      <c r="E203" s="39" t="s">
        <v>1944</v>
      </c>
    </row>
    <row r="204" spans="1:5" ht="12.75">
      <c r="A204" s="35" t="s">
        <v>54</v>
      </c>
      <c r="E204" s="40" t="s">
        <v>5</v>
      </c>
    </row>
    <row r="205" spans="1:5" ht="178.5">
      <c r="A205" t="s">
        <v>55</v>
      </c>
      <c r="E205" s="39" t="s">
        <v>998</v>
      </c>
    </row>
    <row r="206" spans="1:16" ht="12.75">
      <c r="A206" t="s">
        <v>48</v>
      </c>
      <c s="34" t="s">
        <v>592</v>
      </c>
      <c s="34" t="s">
        <v>1064</v>
      </c>
      <c s="35" t="s">
        <v>5</v>
      </c>
      <c s="6" t="s">
        <v>1065</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998</v>
      </c>
    </row>
    <row r="210" spans="1:16" ht="12.75">
      <c r="A210" t="s">
        <v>48</v>
      </c>
      <c s="34" t="s">
        <v>596</v>
      </c>
      <c s="34" t="s">
        <v>1066</v>
      </c>
      <c s="35" t="s">
        <v>5</v>
      </c>
      <c s="6" t="s">
        <v>1067</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1066</v>
      </c>
      <c s="35" t="s">
        <v>451</v>
      </c>
      <c s="6" t="s">
        <v>1945</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1003</v>
      </c>
    </row>
    <row r="218" spans="1:16" ht="12.75">
      <c r="A218" t="s">
        <v>48</v>
      </c>
      <c s="34" t="s">
        <v>357</v>
      </c>
      <c s="34" t="s">
        <v>1068</v>
      </c>
      <c s="35" t="s">
        <v>5</v>
      </c>
      <c s="6" t="s">
        <v>1069</v>
      </c>
      <c s="36" t="s">
        <v>105</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1027</v>
      </c>
    </row>
    <row r="222" spans="1:16" ht="12.75">
      <c r="A222" t="s">
        <v>48</v>
      </c>
      <c s="34" t="s">
        <v>600</v>
      </c>
      <c s="34" t="s">
        <v>1070</v>
      </c>
      <c s="35" t="s">
        <v>5</v>
      </c>
      <c s="6" t="s">
        <v>1071</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991</v>
      </c>
    </row>
    <row r="226" spans="1:16" ht="12.75">
      <c r="A226" t="s">
        <v>48</v>
      </c>
      <c s="34" t="s">
        <v>604</v>
      </c>
      <c s="34" t="s">
        <v>1072</v>
      </c>
      <c s="35" t="s">
        <v>5</v>
      </c>
      <c s="6" t="s">
        <v>1073</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991</v>
      </c>
    </row>
    <row r="230" spans="1:16" ht="12.75">
      <c r="A230" t="s">
        <v>48</v>
      </c>
      <c s="34" t="s">
        <v>362</v>
      </c>
      <c s="34" t="s">
        <v>1074</v>
      </c>
      <c s="35" t="s">
        <v>5</v>
      </c>
      <c s="6" t="s">
        <v>1075</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991</v>
      </c>
    </row>
    <row r="234" spans="1:16" ht="25.5">
      <c r="A234" t="s">
        <v>48</v>
      </c>
      <c s="34" t="s">
        <v>366</v>
      </c>
      <c s="34" t="s">
        <v>961</v>
      </c>
      <c s="35" t="s">
        <v>5</v>
      </c>
      <c s="6" t="s">
        <v>962</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479</v>
      </c>
    </row>
    <row r="237" spans="1:5" ht="204">
      <c r="A237" t="s">
        <v>55</v>
      </c>
      <c r="E237"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1948</v>
      </c>
      <c r="E8" s="30" t="s">
        <v>1947</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225</v>
      </c>
      <c s="35" t="s">
        <v>5</v>
      </c>
      <c s="6" t="s">
        <v>226</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1949</v>
      </c>
    </row>
    <row r="24" spans="1:16" ht="25.5">
      <c r="A24" t="s">
        <v>48</v>
      </c>
      <c s="34" t="s">
        <v>63</v>
      </c>
      <c s="34" t="s">
        <v>1950</v>
      </c>
      <c s="35" t="s">
        <v>5</v>
      </c>
      <c s="6" t="s">
        <v>1951</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1082</v>
      </c>
    </row>
    <row r="28" spans="1:16" ht="12.75">
      <c r="A28" t="s">
        <v>48</v>
      </c>
      <c s="34" t="s">
        <v>67</v>
      </c>
      <c s="34" t="s">
        <v>853</v>
      </c>
      <c s="35" t="s">
        <v>5</v>
      </c>
      <c s="6" t="s">
        <v>854</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72</v>
      </c>
      <c s="34" t="s">
        <v>857</v>
      </c>
      <c s="35" t="s">
        <v>5</v>
      </c>
      <c s="6" t="s">
        <v>858</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123</v>
      </c>
      <c s="34" t="s">
        <v>970</v>
      </c>
      <c s="35" t="s">
        <v>5</v>
      </c>
      <c s="6" t="s">
        <v>971</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163</v>
      </c>
      <c s="34" t="s">
        <v>1952</v>
      </c>
      <c s="35" t="s">
        <v>5</v>
      </c>
      <c s="6" t="s">
        <v>1953</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76</v>
      </c>
      <c s="34" t="s">
        <v>1799</v>
      </c>
      <c s="35" t="s">
        <v>5</v>
      </c>
      <c s="6" t="s">
        <v>1800</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972</v>
      </c>
    </row>
    <row r="48" spans="1:16" ht="12.75">
      <c r="A48" t="s">
        <v>48</v>
      </c>
      <c s="34" t="s">
        <v>82</v>
      </c>
      <c s="34" t="s">
        <v>1801</v>
      </c>
      <c s="35" t="s">
        <v>5</v>
      </c>
      <c s="6" t="s">
        <v>1802</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972</v>
      </c>
    </row>
    <row r="52" spans="1:16" ht="12.75">
      <c r="A52" t="s">
        <v>48</v>
      </c>
      <c s="34" t="s">
        <v>86</v>
      </c>
      <c s="34" t="s">
        <v>1317</v>
      </c>
      <c s="35" t="s">
        <v>5</v>
      </c>
      <c s="6" t="s">
        <v>1318</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1319</v>
      </c>
    </row>
    <row r="56" spans="1:16" ht="12.75">
      <c r="A56" t="s">
        <v>48</v>
      </c>
      <c s="34" t="s">
        <v>90</v>
      </c>
      <c s="34" t="s">
        <v>1320</v>
      </c>
      <c s="35" t="s">
        <v>5</v>
      </c>
      <c s="6" t="s">
        <v>1321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1003</v>
      </c>
    </row>
    <row r="60" spans="1:16" ht="12.75">
      <c r="A60" t="s">
        <v>48</v>
      </c>
      <c s="34" t="s">
        <v>94</v>
      </c>
      <c s="34" t="s">
        <v>1322</v>
      </c>
      <c s="35" t="s">
        <v>5</v>
      </c>
      <c s="6" t="s">
        <v>1323</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1324</v>
      </c>
    </row>
    <row r="64" spans="1:16" ht="12.75">
      <c r="A64" t="s">
        <v>48</v>
      </c>
      <c s="34" t="s">
        <v>98</v>
      </c>
      <c s="34" t="s">
        <v>1325</v>
      </c>
      <c s="35" t="s">
        <v>5</v>
      </c>
      <c s="6" t="s">
        <v>1326</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1327</v>
      </c>
    </row>
    <row r="68" spans="1:16" ht="12.75">
      <c r="A68" t="s">
        <v>48</v>
      </c>
      <c s="34" t="s">
        <v>102</v>
      </c>
      <c s="34" t="s">
        <v>1222</v>
      </c>
      <c s="35" t="s">
        <v>5</v>
      </c>
      <c s="6" t="s">
        <v>1223</v>
      </c>
      <c s="36" t="s">
        <v>245</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1224</v>
      </c>
    </row>
    <row r="72" spans="1:16" ht="12.75">
      <c r="A72" t="s">
        <v>48</v>
      </c>
      <c s="34" t="s">
        <v>107</v>
      </c>
      <c s="34" t="s">
        <v>1225</v>
      </c>
      <c s="35" t="s">
        <v>5</v>
      </c>
      <c s="6" t="s">
        <v>1226</v>
      </c>
      <c s="36" t="s">
        <v>245</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978</v>
      </c>
    </row>
    <row r="76" spans="1:16" ht="12.75">
      <c r="A76" t="s">
        <v>48</v>
      </c>
      <c s="34" t="s">
        <v>111</v>
      </c>
      <c s="34" t="s">
        <v>1954</v>
      </c>
      <c s="35" t="s">
        <v>5</v>
      </c>
      <c s="6" t="s">
        <v>1955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115</v>
      </c>
      <c s="34" t="s">
        <v>1956</v>
      </c>
      <c s="35" t="s">
        <v>5</v>
      </c>
      <c s="6" t="s">
        <v>1957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119</v>
      </c>
      <c s="34" t="s">
        <v>1958</v>
      </c>
      <c s="35" t="s">
        <v>5</v>
      </c>
      <c s="6" t="s">
        <v>1959</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1960</v>
      </c>
    </row>
    <row r="88" spans="1:16" ht="12.75">
      <c r="A88" t="s">
        <v>48</v>
      </c>
      <c s="34" t="s">
        <v>125</v>
      </c>
      <c s="34" t="s">
        <v>1961</v>
      </c>
      <c s="35" t="s">
        <v>5</v>
      </c>
      <c s="6" t="s">
        <v>1962</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129</v>
      </c>
      <c s="34" t="s">
        <v>1963</v>
      </c>
      <c s="35" t="s">
        <v>5</v>
      </c>
      <c s="6" t="s">
        <v>1964</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1960</v>
      </c>
    </row>
    <row r="96" spans="1:16" ht="12.75">
      <c r="A96" t="s">
        <v>48</v>
      </c>
      <c s="34" t="s">
        <v>133</v>
      </c>
      <c s="34" t="s">
        <v>1965</v>
      </c>
      <c s="35" t="s">
        <v>5</v>
      </c>
      <c s="6" t="s">
        <v>1966</v>
      </c>
      <c s="36" t="s">
        <v>62</v>
      </c>
      <c s="37">
        <v>1</v>
      </c>
      <c s="36">
        <v>0</v>
      </c>
      <c s="36">
        <f>ROUND(G96*H96,6)</f>
      </c>
      <c r="L96" s="38">
        <v>0</v>
      </c>
      <c s="32">
        <f>ROUND(ROUND(L96,2)*ROUND(G96,3),2)</f>
      </c>
      <c s="36" t="s">
        <v>52</v>
      </c>
      <c>
        <f>(M96*21)/100</f>
      </c>
      <c t="s">
        <v>27</v>
      </c>
    </row>
    <row r="97" spans="1:5" ht="12.75">
      <c r="A97" s="35" t="s">
        <v>53</v>
      </c>
      <c r="E97" s="39" t="s">
        <v>5</v>
      </c>
    </row>
    <row r="98" spans="1:5" ht="25.5">
      <c r="A98" s="35" t="s">
        <v>54</v>
      </c>
      <c r="E98" s="40" t="s">
        <v>136</v>
      </c>
    </row>
    <row r="99" spans="1:5" ht="191.25">
      <c r="A99" t="s">
        <v>55</v>
      </c>
      <c r="E99" s="39" t="s">
        <v>1960</v>
      </c>
    </row>
    <row r="100" spans="1:16" ht="12.75">
      <c r="A100" t="s">
        <v>48</v>
      </c>
      <c s="34" t="s">
        <v>138</v>
      </c>
      <c s="34" t="s">
        <v>1967</v>
      </c>
      <c s="35" t="s">
        <v>5</v>
      </c>
      <c s="6" t="s">
        <v>1968</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1030</v>
      </c>
      <c s="34" t="s">
        <v>1969</v>
      </c>
      <c s="35" t="s">
        <v>5</v>
      </c>
      <c s="6" t="s">
        <v>1970</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1960</v>
      </c>
    </row>
    <row r="108" spans="1:16" ht="12.75">
      <c r="A108" t="s">
        <v>48</v>
      </c>
      <c s="34" t="s">
        <v>264</v>
      </c>
      <c s="34" t="s">
        <v>1971</v>
      </c>
      <c s="35" t="s">
        <v>5</v>
      </c>
      <c s="6" t="s">
        <v>1972</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288</v>
      </c>
    </row>
    <row r="111" spans="1:5" ht="191.25">
      <c r="A111" t="s">
        <v>55</v>
      </c>
      <c r="E111" s="39" t="s">
        <v>1960</v>
      </c>
    </row>
    <row r="112" spans="1:16" ht="25.5">
      <c r="A112" t="s">
        <v>48</v>
      </c>
      <c s="34" t="s">
        <v>268</v>
      </c>
      <c s="34" t="s">
        <v>1973</v>
      </c>
      <c s="35" t="s">
        <v>5</v>
      </c>
      <c s="6" t="s">
        <v>1974</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479</v>
      </c>
    </row>
    <row r="115" spans="1:5" ht="191.25">
      <c r="A115" t="s">
        <v>55</v>
      </c>
      <c r="E115" s="39" t="s">
        <v>1960</v>
      </c>
    </row>
    <row r="116" spans="1:16" ht="12.75">
      <c r="A116" t="s">
        <v>48</v>
      </c>
      <c s="34" t="s">
        <v>272</v>
      </c>
      <c s="34" t="s">
        <v>1975</v>
      </c>
      <c s="35" t="s">
        <v>5</v>
      </c>
      <c s="6" t="s">
        <v>1976</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991</v>
      </c>
    </row>
    <row r="120" spans="1:16" ht="12.75">
      <c r="A120" t="s">
        <v>48</v>
      </c>
      <c s="34" t="s">
        <v>291</v>
      </c>
      <c s="34" t="s">
        <v>1977</v>
      </c>
      <c s="35" t="s">
        <v>5</v>
      </c>
      <c s="6" t="s">
        <v>1978</v>
      </c>
      <c s="36" t="s">
        <v>62</v>
      </c>
      <c s="37">
        <v>2</v>
      </c>
      <c s="36">
        <v>0</v>
      </c>
      <c s="36">
        <f>ROUND(G120*H120,6)</f>
      </c>
      <c r="L120" s="38">
        <v>0</v>
      </c>
      <c s="32">
        <f>ROUND(ROUND(L120,2)*ROUND(G120,3),2)</f>
      </c>
      <c s="36" t="s">
        <v>52</v>
      </c>
      <c>
        <f>(M120*21)/100</f>
      </c>
      <c t="s">
        <v>27</v>
      </c>
    </row>
    <row r="121" spans="1:5" ht="12.75">
      <c r="A121" s="35" t="s">
        <v>53</v>
      </c>
      <c r="E121" s="39" t="s">
        <v>5</v>
      </c>
    </row>
    <row r="122" spans="1:5" ht="25.5">
      <c r="A122" s="35" t="s">
        <v>54</v>
      </c>
      <c r="E122" s="40" t="s">
        <v>1979</v>
      </c>
    </row>
    <row r="123" spans="1:5" ht="191.25">
      <c r="A123" t="s">
        <v>55</v>
      </c>
      <c r="E123" s="39" t="s">
        <v>1960</v>
      </c>
    </row>
    <row r="124" spans="1:16" ht="12.75">
      <c r="A124" t="s">
        <v>48</v>
      </c>
      <c s="34" t="s">
        <v>295</v>
      </c>
      <c s="34" t="s">
        <v>1980</v>
      </c>
      <c s="35" t="s">
        <v>5</v>
      </c>
      <c s="6" t="s">
        <v>1981</v>
      </c>
      <c s="36" t="s">
        <v>62</v>
      </c>
      <c s="37">
        <v>3</v>
      </c>
      <c s="36">
        <v>0</v>
      </c>
      <c s="36">
        <f>ROUND(G124*H124,6)</f>
      </c>
      <c r="L124" s="38">
        <v>0</v>
      </c>
      <c s="32">
        <f>ROUND(ROUND(L124,2)*ROUND(G124,3),2)</f>
      </c>
      <c s="36" t="s">
        <v>52</v>
      </c>
      <c>
        <f>(M124*21)/100</f>
      </c>
      <c t="s">
        <v>27</v>
      </c>
    </row>
    <row r="125" spans="1:5" ht="12.75">
      <c r="A125" s="35" t="s">
        <v>53</v>
      </c>
      <c r="E125" s="39" t="s">
        <v>5</v>
      </c>
    </row>
    <row r="126" spans="1:5" ht="25.5">
      <c r="A126" s="35" t="s">
        <v>54</v>
      </c>
      <c r="E126" s="40" t="s">
        <v>479</v>
      </c>
    </row>
    <row r="127" spans="1:5" ht="76.5">
      <c r="A127" t="s">
        <v>55</v>
      </c>
      <c r="E127" s="39" t="s">
        <v>1982</v>
      </c>
    </row>
    <row r="128" spans="1:16" ht="12.75">
      <c r="A128" t="s">
        <v>48</v>
      </c>
      <c s="34" t="s">
        <v>299</v>
      </c>
      <c s="34" t="s">
        <v>1983</v>
      </c>
      <c s="35" t="s">
        <v>5</v>
      </c>
      <c s="6" t="s">
        <v>1984</v>
      </c>
      <c s="36" t="s">
        <v>62</v>
      </c>
      <c s="37">
        <v>3</v>
      </c>
      <c s="36">
        <v>0</v>
      </c>
      <c s="36">
        <f>ROUND(G128*H128,6)</f>
      </c>
      <c r="L128" s="38">
        <v>0</v>
      </c>
      <c s="32">
        <f>ROUND(ROUND(L128,2)*ROUND(G128,3),2)</f>
      </c>
      <c s="36" t="s">
        <v>52</v>
      </c>
      <c>
        <f>(M128*21)/100</f>
      </c>
      <c t="s">
        <v>27</v>
      </c>
    </row>
    <row r="129" spans="1:5" ht="12.75">
      <c r="A129" s="35" t="s">
        <v>53</v>
      </c>
      <c r="E129" s="39" t="s">
        <v>5</v>
      </c>
    </row>
    <row r="130" spans="1:5" ht="25.5">
      <c r="A130" s="35" t="s">
        <v>54</v>
      </c>
      <c r="E130" s="40" t="s">
        <v>479</v>
      </c>
    </row>
    <row r="131" spans="1:5" ht="140.25">
      <c r="A131" t="s">
        <v>55</v>
      </c>
      <c r="E131" s="39" t="s">
        <v>991</v>
      </c>
    </row>
    <row r="132" spans="1:16" ht="25.5">
      <c r="A132" t="s">
        <v>48</v>
      </c>
      <c s="34" t="s">
        <v>303</v>
      </c>
      <c s="34" t="s">
        <v>1985</v>
      </c>
      <c s="35" t="s">
        <v>5</v>
      </c>
      <c s="6" t="s">
        <v>1986</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1960</v>
      </c>
    </row>
    <row r="136" spans="1:16" ht="12.75">
      <c r="A136" t="s">
        <v>48</v>
      </c>
      <c s="34" t="s">
        <v>545</v>
      </c>
      <c s="34" t="s">
        <v>1987</v>
      </c>
      <c s="35" t="s">
        <v>5</v>
      </c>
      <c s="6" t="s">
        <v>1988</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1960</v>
      </c>
    </row>
    <row r="140" spans="1:16" ht="12.75">
      <c r="A140" t="s">
        <v>48</v>
      </c>
      <c s="34" t="s">
        <v>307</v>
      </c>
      <c s="34" t="s">
        <v>1989</v>
      </c>
      <c s="35" t="s">
        <v>5</v>
      </c>
      <c s="6" t="s">
        <v>1990</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25.5">
      <c r="A144" t="s">
        <v>48</v>
      </c>
      <c s="34" t="s">
        <v>552</v>
      </c>
      <c s="34" t="s">
        <v>1991</v>
      </c>
      <c s="35" t="s">
        <v>5</v>
      </c>
      <c s="6" t="s">
        <v>1992</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1960</v>
      </c>
    </row>
    <row r="148" spans="1:16" ht="25.5">
      <c r="A148" t="s">
        <v>48</v>
      </c>
      <c s="34" t="s">
        <v>312</v>
      </c>
      <c s="34" t="s">
        <v>1993</v>
      </c>
      <c s="35" t="s">
        <v>5</v>
      </c>
      <c s="6" t="s">
        <v>1994</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1960</v>
      </c>
    </row>
    <row r="152" spans="1:16" ht="25.5">
      <c r="A152" t="s">
        <v>48</v>
      </c>
      <c s="34" t="s">
        <v>318</v>
      </c>
      <c s="34" t="s">
        <v>1995</v>
      </c>
      <c s="35" t="s">
        <v>5</v>
      </c>
      <c s="6" t="s">
        <v>1996</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1960</v>
      </c>
    </row>
    <row r="156" spans="1:16" ht="12.75">
      <c r="A156" t="s">
        <v>48</v>
      </c>
      <c s="34" t="s">
        <v>319</v>
      </c>
      <c s="34" t="s">
        <v>1997</v>
      </c>
      <c s="35" t="s">
        <v>5</v>
      </c>
      <c s="6" t="s">
        <v>1998</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326</v>
      </c>
      <c s="34" t="s">
        <v>1999</v>
      </c>
      <c s="35" t="s">
        <v>5</v>
      </c>
      <c s="6" t="s">
        <v>2000</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1018</v>
      </c>
    </row>
    <row r="164" spans="1:16" ht="12.75">
      <c r="A164" t="s">
        <v>48</v>
      </c>
      <c s="34" t="s">
        <v>330</v>
      </c>
      <c s="34" t="s">
        <v>2001</v>
      </c>
      <c s="35" t="s">
        <v>5</v>
      </c>
      <c s="6" t="s">
        <v>2002</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394</v>
      </c>
    </row>
    <row r="167" spans="1:5" ht="114.75">
      <c r="A167" t="s">
        <v>55</v>
      </c>
      <c r="E167" s="39" t="s">
        <v>1018</v>
      </c>
    </row>
    <row r="168" spans="1:16" ht="25.5">
      <c r="A168" t="s">
        <v>48</v>
      </c>
      <c s="34" t="s">
        <v>334</v>
      </c>
      <c s="34" t="s">
        <v>2003</v>
      </c>
      <c s="35" t="s">
        <v>5</v>
      </c>
      <c s="6" t="s">
        <v>2004</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1018</v>
      </c>
    </row>
    <row r="172" spans="1:16" ht="25.5">
      <c r="A172" t="s">
        <v>48</v>
      </c>
      <c s="34" t="s">
        <v>341</v>
      </c>
      <c s="34" t="s">
        <v>2005</v>
      </c>
      <c s="35" t="s">
        <v>5</v>
      </c>
      <c s="6" t="s">
        <v>2006</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2007</v>
      </c>
    </row>
    <row r="176" spans="1:16" ht="25.5">
      <c r="A176" t="s">
        <v>48</v>
      </c>
      <c s="34" t="s">
        <v>577</v>
      </c>
      <c s="34" t="s">
        <v>2008</v>
      </c>
      <c s="35" t="s">
        <v>5</v>
      </c>
      <c s="6" t="s">
        <v>2009</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479</v>
      </c>
    </row>
    <row r="179" spans="1:5" ht="114.75">
      <c r="A179" t="s">
        <v>55</v>
      </c>
      <c r="E179" s="39" t="s">
        <v>1018</v>
      </c>
    </row>
    <row r="180" spans="1:16" ht="25.5">
      <c r="A180" t="s">
        <v>48</v>
      </c>
      <c s="34" t="s">
        <v>345</v>
      </c>
      <c s="34" t="s">
        <v>2010</v>
      </c>
      <c s="35" t="s">
        <v>5</v>
      </c>
      <c s="6" t="s">
        <v>2011</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349</v>
      </c>
      <c s="34" t="s">
        <v>2012</v>
      </c>
      <c s="35" t="s">
        <v>5</v>
      </c>
      <c s="6" t="s">
        <v>2013</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1018</v>
      </c>
    </row>
    <row r="188" spans="1:16" ht="25.5">
      <c r="A188" t="s">
        <v>48</v>
      </c>
      <c s="34" t="s">
        <v>592</v>
      </c>
      <c s="34" t="s">
        <v>2014</v>
      </c>
      <c s="35" t="s">
        <v>5</v>
      </c>
      <c s="6" t="s">
        <v>2015</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991</v>
      </c>
    </row>
    <row r="192" spans="1:16" ht="25.5">
      <c r="A192" t="s">
        <v>48</v>
      </c>
      <c s="34" t="s">
        <v>596</v>
      </c>
      <c s="34" t="s">
        <v>2016</v>
      </c>
      <c s="35" t="s">
        <v>5</v>
      </c>
      <c s="6" t="s">
        <v>2017</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2018</v>
      </c>
    </row>
    <row r="196" spans="1:16" ht="25.5">
      <c r="A196" t="s">
        <v>48</v>
      </c>
      <c s="34" t="s">
        <v>353</v>
      </c>
      <c s="34" t="s">
        <v>2019</v>
      </c>
      <c s="35" t="s">
        <v>5</v>
      </c>
      <c s="6" t="s">
        <v>2020</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2018</v>
      </c>
    </row>
    <row r="200" spans="1:16" ht="25.5">
      <c r="A200" t="s">
        <v>48</v>
      </c>
      <c s="34" t="s">
        <v>357</v>
      </c>
      <c s="34" t="s">
        <v>2021</v>
      </c>
      <c s="35" t="s">
        <v>5</v>
      </c>
      <c s="6" t="s">
        <v>2022</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2018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2025</v>
      </c>
      <c r="E8" s="30" t="s">
        <v>2024</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2026</v>
      </c>
      <c s="35" t="s">
        <v>5</v>
      </c>
      <c s="6" t="s">
        <v>2027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988</v>
      </c>
    </row>
    <row r="14" spans="1:16" ht="12.75">
      <c r="A14" t="s">
        <v>48</v>
      </c>
      <c s="34" t="s">
        <v>27</v>
      </c>
      <c s="34" t="s">
        <v>2028</v>
      </c>
      <c s="35" t="s">
        <v>5</v>
      </c>
      <c s="6" t="s">
        <v>2029</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991</v>
      </c>
    </row>
    <row r="18" spans="1:16" ht="12.75">
      <c r="A18" t="s">
        <v>48</v>
      </c>
      <c s="34" t="s">
        <v>26</v>
      </c>
      <c s="34" t="s">
        <v>2030</v>
      </c>
      <c s="35" t="s">
        <v>5</v>
      </c>
      <c s="6" t="s">
        <v>2031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1169</v>
      </c>
    </row>
    <row r="22" spans="1:16" ht="25.5">
      <c r="A22" t="s">
        <v>48</v>
      </c>
      <c s="34" t="s">
        <v>63</v>
      </c>
      <c s="34" t="s">
        <v>2032</v>
      </c>
      <c s="35" t="s">
        <v>5</v>
      </c>
      <c s="6" t="s">
        <v>2033</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988</v>
      </c>
    </row>
    <row r="26" spans="1:16" ht="12.75">
      <c r="A26" t="s">
        <v>48</v>
      </c>
      <c s="34" t="s">
        <v>67</v>
      </c>
      <c s="34" t="s">
        <v>2034</v>
      </c>
      <c s="35" t="s">
        <v>5</v>
      </c>
      <c s="6" t="s">
        <v>2035</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2036</v>
      </c>
      <c s="35" t="s">
        <v>5</v>
      </c>
      <c s="6" t="s">
        <v>2037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988</v>
      </c>
    </row>
    <row r="34" spans="1:16" ht="12.75">
      <c r="A34" t="s">
        <v>48</v>
      </c>
      <c s="34" t="s">
        <v>123</v>
      </c>
      <c s="34" t="s">
        <v>2038</v>
      </c>
      <c s="35" t="s">
        <v>5</v>
      </c>
      <c s="6" t="s">
        <v>2039</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2040</v>
      </c>
      <c s="35" t="s">
        <v>5</v>
      </c>
      <c s="6" t="s">
        <v>2041</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2042</v>
      </c>
      <c s="35" t="s">
        <v>5</v>
      </c>
      <c s="6" t="s">
        <v>2043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2044</v>
      </c>
      <c s="35" t="s">
        <v>5</v>
      </c>
      <c s="6" t="s">
        <v>2045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2046</v>
      </c>
      <c s="35" t="s">
        <v>5</v>
      </c>
      <c s="6" t="s">
        <v>2047</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2048</v>
      </c>
      <c s="35" t="s">
        <v>5</v>
      </c>
      <c s="6" t="s">
        <v>2049</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1129</v>
      </c>
    </row>
    <row r="58" spans="1:16" ht="12.75">
      <c r="A58" t="s">
        <v>48</v>
      </c>
      <c s="34" t="s">
        <v>94</v>
      </c>
      <c s="34" t="s">
        <v>2050</v>
      </c>
      <c s="35" t="s">
        <v>5</v>
      </c>
      <c s="6" t="s">
        <v>2051</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991</v>
      </c>
    </row>
    <row r="62" spans="1:16" ht="12.75">
      <c r="A62" t="s">
        <v>48</v>
      </c>
      <c s="34" t="s">
        <v>98</v>
      </c>
      <c s="34" t="s">
        <v>1167</v>
      </c>
      <c s="35" t="s">
        <v>5</v>
      </c>
      <c s="6" t="s">
        <v>1168</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1169</v>
      </c>
    </row>
    <row r="66" spans="1:16" ht="12.75">
      <c r="A66" t="s">
        <v>48</v>
      </c>
      <c s="34" t="s">
        <v>102</v>
      </c>
      <c s="34" t="s">
        <v>2052</v>
      </c>
      <c s="35" t="s">
        <v>5</v>
      </c>
      <c s="6" t="s">
        <v>2053</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1134</v>
      </c>
    </row>
    <row r="70" spans="1:16" ht="12.75">
      <c r="A70" t="s">
        <v>48</v>
      </c>
      <c s="34" t="s">
        <v>107</v>
      </c>
      <c s="34" t="s">
        <v>2054</v>
      </c>
      <c s="35" t="s">
        <v>5</v>
      </c>
      <c s="6" t="s">
        <v>2055</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2056</v>
      </c>
    </row>
    <row r="74" spans="1:16" ht="12.75">
      <c r="A74" t="s">
        <v>48</v>
      </c>
      <c s="34" t="s">
        <v>111</v>
      </c>
      <c s="34" t="s">
        <v>1170</v>
      </c>
      <c s="35" t="s">
        <v>5</v>
      </c>
      <c s="6" t="s">
        <v>1171</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1172</v>
      </c>
    </row>
    <row r="78" spans="1:16" ht="12.75">
      <c r="A78" t="s">
        <v>48</v>
      </c>
      <c s="34" t="s">
        <v>115</v>
      </c>
      <c s="34" t="s">
        <v>2057</v>
      </c>
      <c s="35" t="s">
        <v>5</v>
      </c>
      <c s="6" t="s">
        <v>2058</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1134</v>
      </c>
    </row>
    <row r="82" spans="1:16" ht="12.75">
      <c r="A82" t="s">
        <v>48</v>
      </c>
      <c s="34" t="s">
        <v>119</v>
      </c>
      <c s="34" t="s">
        <v>2059</v>
      </c>
      <c s="35" t="s">
        <v>5</v>
      </c>
      <c s="6" t="s">
        <v>2060</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1173</v>
      </c>
      <c s="35" t="s">
        <v>5</v>
      </c>
      <c s="6" t="s">
        <v>1174</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1172</v>
      </c>
    </row>
    <row r="90" spans="1:16" ht="12.75">
      <c r="A90" t="s">
        <v>48</v>
      </c>
      <c s="34" t="s">
        <v>129</v>
      </c>
      <c s="34" t="s">
        <v>2061</v>
      </c>
      <c s="35" t="s">
        <v>5</v>
      </c>
      <c s="6" t="s">
        <v>2062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2063</v>
      </c>
      <c s="35" t="s">
        <v>5</v>
      </c>
      <c s="6" t="s">
        <v>2064</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1161</v>
      </c>
    </row>
    <row r="98" spans="1:16" ht="12.75">
      <c r="A98" t="s">
        <v>48</v>
      </c>
      <c s="34" t="s">
        <v>138</v>
      </c>
      <c s="34" t="s">
        <v>2065</v>
      </c>
      <c s="35" t="s">
        <v>5</v>
      </c>
      <c s="6" t="s">
        <v>2066</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25.5">
      <c r="A102" t="s">
        <v>48</v>
      </c>
      <c s="34" t="s">
        <v>257</v>
      </c>
      <c s="34" t="s">
        <v>2067</v>
      </c>
      <c s="35" t="s">
        <v>5</v>
      </c>
      <c s="6" t="s">
        <v>2068</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1166</v>
      </c>
    </row>
    <row r="106" spans="1:16" ht="12.75">
      <c r="A106" t="s">
        <v>48</v>
      </c>
      <c s="34" t="s">
        <v>261</v>
      </c>
      <c s="34" t="s">
        <v>2069</v>
      </c>
      <c s="35" t="s">
        <v>5</v>
      </c>
      <c s="6" t="s">
        <v>2070</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2071</v>
      </c>
    </row>
    <row r="110" spans="1:16" ht="12.75">
      <c r="A110" t="s">
        <v>48</v>
      </c>
      <c s="34" t="s">
        <v>1030</v>
      </c>
      <c s="34" t="s">
        <v>1692</v>
      </c>
      <c s="35" t="s">
        <v>5</v>
      </c>
      <c s="6" t="s">
        <v>1693</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1003</v>
      </c>
    </row>
    <row r="114" spans="1:16" ht="12.75">
      <c r="A114" t="s">
        <v>48</v>
      </c>
      <c s="34" t="s">
        <v>264</v>
      </c>
      <c s="34" t="s">
        <v>1694</v>
      </c>
      <c s="35" t="s">
        <v>5</v>
      </c>
      <c s="6" t="s">
        <v>1695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1169</v>
      </c>
    </row>
    <row r="118" spans="1:16" ht="12.75">
      <c r="A118" t="s">
        <v>48</v>
      </c>
      <c s="34" t="s">
        <v>268</v>
      </c>
      <c s="34" t="s">
        <v>2072</v>
      </c>
      <c s="35" t="s">
        <v>5</v>
      </c>
      <c s="6" t="s">
        <v>2073</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1180</v>
      </c>
    </row>
    <row r="122" spans="1:16" ht="12.75">
      <c r="A122" t="s">
        <v>48</v>
      </c>
      <c s="34" t="s">
        <v>272</v>
      </c>
      <c s="34" t="s">
        <v>2074</v>
      </c>
      <c s="35" t="s">
        <v>5</v>
      </c>
      <c s="6" t="s">
        <v>2075</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1003</v>
      </c>
    </row>
    <row r="126" spans="1:16" ht="12.75">
      <c r="A126" t="s">
        <v>48</v>
      </c>
      <c s="34" t="s">
        <v>291</v>
      </c>
      <c s="34" t="s">
        <v>1185</v>
      </c>
      <c s="35" t="s">
        <v>5</v>
      </c>
      <c s="6" t="s">
        <v>1186</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1180</v>
      </c>
    </row>
    <row r="130" spans="1:16" ht="12.75">
      <c r="A130" t="s">
        <v>48</v>
      </c>
      <c s="34" t="s">
        <v>295</v>
      </c>
      <c s="34" t="s">
        <v>1187</v>
      </c>
      <c s="35" t="s">
        <v>5</v>
      </c>
      <c s="6" t="s">
        <v>1188</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1003</v>
      </c>
    </row>
    <row r="134" spans="1:16" ht="12.75">
      <c r="A134" t="s">
        <v>48</v>
      </c>
      <c s="34" t="s">
        <v>299</v>
      </c>
      <c s="34" t="s">
        <v>2076</v>
      </c>
      <c s="35" t="s">
        <v>5</v>
      </c>
      <c s="6" t="s">
        <v>2077</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2078</v>
      </c>
    </row>
    <row r="138" spans="1:16" ht="12.75">
      <c r="A138" t="s">
        <v>48</v>
      </c>
      <c s="34" t="s">
        <v>303</v>
      </c>
      <c s="34" t="s">
        <v>2079</v>
      </c>
      <c s="35" t="s">
        <v>5</v>
      </c>
      <c s="6" t="s">
        <v>2080</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1191</v>
      </c>
    </row>
    <row r="142" spans="1:16" ht="12.75">
      <c r="A142" t="s">
        <v>48</v>
      </c>
      <c s="34" t="s">
        <v>545</v>
      </c>
      <c s="34" t="s">
        <v>1192</v>
      </c>
      <c s="35" t="s">
        <v>5</v>
      </c>
      <c s="6" t="s">
        <v>1193</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1194</v>
      </c>
    </row>
    <row r="146" spans="1:16" ht="12.75">
      <c r="A146" t="s">
        <v>48</v>
      </c>
      <c s="34" t="s">
        <v>307</v>
      </c>
      <c s="34" t="s">
        <v>2081</v>
      </c>
      <c s="35" t="s">
        <v>5</v>
      </c>
      <c s="6" t="s">
        <v>2082</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1194</v>
      </c>
    </row>
    <row r="150" spans="1:16" ht="12.75">
      <c r="A150" t="s">
        <v>48</v>
      </c>
      <c s="34" t="s">
        <v>552</v>
      </c>
      <c s="34" t="s">
        <v>1195</v>
      </c>
      <c s="35" t="s">
        <v>5</v>
      </c>
      <c s="6" t="s">
        <v>1196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2085</v>
      </c>
      <c r="E8" s="30" t="s">
        <v>2084</v>
      </c>
      <c r="J8" s="29">
        <f>0+J9+J18+J23</f>
      </c>
      <c s="29">
        <f>0+K9+K18+K23</f>
      </c>
      <c s="29">
        <f>0+L9+L18+L23</f>
      </c>
      <c s="29">
        <f>0+M9+M18+M23</f>
      </c>
    </row>
    <row r="9" spans="1:13" ht="12.75">
      <c r="A9" t="s">
        <v>46</v>
      </c>
      <c r="C9" s="31" t="s">
        <v>4</v>
      </c>
      <c r="E9" s="33" t="s">
        <v>1303</v>
      </c>
      <c r="J9" s="32">
        <f>0</f>
      </c>
      <c s="32">
        <f>0</f>
      </c>
      <c s="32">
        <f>0+L10+L14</f>
      </c>
      <c s="32">
        <f>0+M10+M14</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6" ht="12.75">
      <c r="A14" t="s">
        <v>48</v>
      </c>
      <c s="34" t="s">
        <v>341</v>
      </c>
      <c s="34" t="s">
        <v>2086</v>
      </c>
      <c s="35" t="s">
        <v>5</v>
      </c>
      <c s="6" t="s">
        <v>2087</v>
      </c>
      <c s="36" t="s">
        <v>190</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2088</v>
      </c>
    </row>
    <row r="18" spans="1:13" ht="12.75">
      <c r="A18" t="s">
        <v>46</v>
      </c>
      <c r="C18" s="31" t="s">
        <v>27</v>
      </c>
      <c r="E18" s="33" t="s">
        <v>1307</v>
      </c>
      <c r="J18" s="32">
        <f>0</f>
      </c>
      <c s="32">
        <f>0</f>
      </c>
      <c s="32">
        <f>0+L19</f>
      </c>
      <c s="32">
        <f>0+M19</f>
      </c>
    </row>
    <row r="19" spans="1:16" ht="12.75">
      <c r="A19" t="s">
        <v>48</v>
      </c>
      <c s="34" t="s">
        <v>27</v>
      </c>
      <c s="34" t="s">
        <v>2089</v>
      </c>
      <c s="35" t="s">
        <v>5</v>
      </c>
      <c s="6" t="s">
        <v>2090</v>
      </c>
      <c s="36" t="s">
        <v>190</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1310</v>
      </c>
    </row>
    <row r="23" spans="1:13" ht="12.75">
      <c r="A23" t="s">
        <v>46</v>
      </c>
      <c r="C23" s="31" t="s">
        <v>123</v>
      </c>
      <c r="E23" s="33" t="s">
        <v>124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835</v>
      </c>
      <c s="35" t="s">
        <v>5</v>
      </c>
      <c s="6" t="s">
        <v>836</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63</v>
      </c>
      <c s="34" t="s">
        <v>970</v>
      </c>
      <c s="35" t="s">
        <v>5</v>
      </c>
      <c s="6" t="s">
        <v>971</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972</v>
      </c>
    </row>
    <row r="32" spans="1:16" ht="12.75">
      <c r="A32" t="s">
        <v>48</v>
      </c>
      <c s="34" t="s">
        <v>67</v>
      </c>
      <c s="34" t="s">
        <v>1952</v>
      </c>
      <c s="35" t="s">
        <v>5</v>
      </c>
      <c s="6" t="s">
        <v>1953</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972</v>
      </c>
    </row>
    <row r="36" spans="1:16" ht="12.75">
      <c r="A36" t="s">
        <v>48</v>
      </c>
      <c s="34" t="s">
        <v>72</v>
      </c>
      <c s="34" t="s">
        <v>1317</v>
      </c>
      <c s="35" t="s">
        <v>5</v>
      </c>
      <c s="6" t="s">
        <v>1318</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1319</v>
      </c>
    </row>
    <row r="40" spans="1:16" ht="12.75">
      <c r="A40" t="s">
        <v>48</v>
      </c>
      <c s="34" t="s">
        <v>123</v>
      </c>
      <c s="34" t="s">
        <v>1320</v>
      </c>
      <c s="35" t="s">
        <v>5</v>
      </c>
      <c s="6" t="s">
        <v>1321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1003</v>
      </c>
    </row>
    <row r="44" spans="1:16" ht="12.75">
      <c r="A44" t="s">
        <v>48</v>
      </c>
      <c s="34" t="s">
        <v>163</v>
      </c>
      <c s="34" t="s">
        <v>1322</v>
      </c>
      <c s="35" t="s">
        <v>5</v>
      </c>
      <c s="6" t="s">
        <v>1323</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2091</v>
      </c>
    </row>
    <row r="47" spans="1:5" ht="153">
      <c r="A47" t="s">
        <v>55</v>
      </c>
      <c r="E47" s="39" t="s">
        <v>1324</v>
      </c>
    </row>
    <row r="48" spans="1:16" ht="12.75">
      <c r="A48" t="s">
        <v>48</v>
      </c>
      <c s="34" t="s">
        <v>76</v>
      </c>
      <c s="34" t="s">
        <v>1325</v>
      </c>
      <c s="35" t="s">
        <v>5</v>
      </c>
      <c s="6" t="s">
        <v>1326</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2091</v>
      </c>
    </row>
    <row r="51" spans="1:5" ht="114.75">
      <c r="A51" t="s">
        <v>55</v>
      </c>
      <c r="E51" s="39" t="s">
        <v>1327</v>
      </c>
    </row>
    <row r="52" spans="1:16" ht="12.75">
      <c r="A52" t="s">
        <v>48</v>
      </c>
      <c s="34" t="s">
        <v>82</v>
      </c>
      <c s="34" t="s">
        <v>2092</v>
      </c>
      <c s="35" t="s">
        <v>5</v>
      </c>
      <c s="6" t="s">
        <v>2093</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2094</v>
      </c>
    </row>
    <row r="56" spans="1:16" ht="12.75">
      <c r="A56" t="s">
        <v>48</v>
      </c>
      <c s="34" t="s">
        <v>86</v>
      </c>
      <c s="34" t="s">
        <v>2095</v>
      </c>
      <c s="35" t="s">
        <v>5</v>
      </c>
      <c s="6" t="s">
        <v>2096</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2097</v>
      </c>
    </row>
    <row r="60" spans="1:16" ht="12.75">
      <c r="A60" t="s">
        <v>48</v>
      </c>
      <c s="34" t="s">
        <v>90</v>
      </c>
      <c s="34" t="s">
        <v>1222</v>
      </c>
      <c s="35" t="s">
        <v>5</v>
      </c>
      <c s="6" t="s">
        <v>1223</v>
      </c>
      <c s="36" t="s">
        <v>245</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1224</v>
      </c>
    </row>
    <row r="64" spans="1:16" ht="12.75">
      <c r="A64" t="s">
        <v>48</v>
      </c>
      <c s="34" t="s">
        <v>94</v>
      </c>
      <c s="34" t="s">
        <v>1225</v>
      </c>
      <c s="35" t="s">
        <v>5</v>
      </c>
      <c s="6" t="s">
        <v>1226</v>
      </c>
      <c s="36" t="s">
        <v>245</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978</v>
      </c>
    </row>
    <row r="68" spans="1:16" ht="12.75">
      <c r="A68" t="s">
        <v>48</v>
      </c>
      <c s="34" t="s">
        <v>98</v>
      </c>
      <c s="34" t="s">
        <v>1626</v>
      </c>
      <c s="35" t="s">
        <v>5</v>
      </c>
      <c s="6" t="s">
        <v>1627</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1622</v>
      </c>
    </row>
    <row r="72" spans="1:16" ht="12.75">
      <c r="A72" t="s">
        <v>48</v>
      </c>
      <c s="34" t="s">
        <v>102</v>
      </c>
      <c s="34" t="s">
        <v>1628</v>
      </c>
      <c s="35" t="s">
        <v>5</v>
      </c>
      <c s="6" t="s">
        <v>1629</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1625</v>
      </c>
    </row>
    <row r="76" spans="1:16" ht="12.75">
      <c r="A76" t="s">
        <v>48</v>
      </c>
      <c s="34" t="s">
        <v>107</v>
      </c>
      <c s="34" t="s">
        <v>1954</v>
      </c>
      <c s="35" t="s">
        <v>5</v>
      </c>
      <c s="6" t="s">
        <v>1955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111</v>
      </c>
      <c s="34" t="s">
        <v>1956</v>
      </c>
      <c s="35" t="s">
        <v>5</v>
      </c>
      <c s="6" t="s">
        <v>1957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115</v>
      </c>
      <c s="34" t="s">
        <v>2098</v>
      </c>
      <c s="35" t="s">
        <v>5</v>
      </c>
      <c s="6" t="s">
        <v>2099</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1018</v>
      </c>
    </row>
    <row r="88" spans="1:16" ht="12.75">
      <c r="A88" t="s">
        <v>48</v>
      </c>
      <c s="34" t="s">
        <v>119</v>
      </c>
      <c s="34" t="s">
        <v>2100</v>
      </c>
      <c s="35" t="s">
        <v>5</v>
      </c>
      <c s="6" t="s">
        <v>2101</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125</v>
      </c>
      <c s="34" t="s">
        <v>2102</v>
      </c>
      <c s="35" t="s">
        <v>5</v>
      </c>
      <c s="6" t="s">
        <v>2103</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1960</v>
      </c>
    </row>
    <row r="96" spans="1:16" ht="12.75">
      <c r="A96" t="s">
        <v>48</v>
      </c>
      <c s="34" t="s">
        <v>129</v>
      </c>
      <c s="34" t="s">
        <v>2104</v>
      </c>
      <c s="35" t="s">
        <v>5</v>
      </c>
      <c s="6" t="s">
        <v>2105</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2106</v>
      </c>
    </row>
    <row r="100" spans="1:16" ht="12.75">
      <c r="A100" t="s">
        <v>48</v>
      </c>
      <c s="34" t="s">
        <v>133</v>
      </c>
      <c s="34" t="s">
        <v>2107</v>
      </c>
      <c s="35" t="s">
        <v>5</v>
      </c>
      <c s="6" t="s">
        <v>2108</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138</v>
      </c>
      <c s="34" t="s">
        <v>2109</v>
      </c>
      <c s="35" t="s">
        <v>5</v>
      </c>
      <c s="6" t="s">
        <v>2110</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1960</v>
      </c>
    </row>
    <row r="108" spans="1:16" ht="12.75">
      <c r="A108" t="s">
        <v>48</v>
      </c>
      <c s="34" t="s">
        <v>257</v>
      </c>
      <c s="34" t="s">
        <v>2111</v>
      </c>
      <c s="35" t="s">
        <v>5</v>
      </c>
      <c s="6" t="s">
        <v>2112</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2106</v>
      </c>
    </row>
    <row r="112" spans="1:16" ht="12.75">
      <c r="A112" t="s">
        <v>48</v>
      </c>
      <c s="34" t="s">
        <v>261</v>
      </c>
      <c s="34" t="s">
        <v>2113</v>
      </c>
      <c s="35" t="s">
        <v>5</v>
      </c>
      <c s="6" t="s">
        <v>2114</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991</v>
      </c>
    </row>
    <row r="116" spans="1:16" ht="25.5">
      <c r="A116" t="s">
        <v>48</v>
      </c>
      <c s="34" t="s">
        <v>1030</v>
      </c>
      <c s="34" t="s">
        <v>2115</v>
      </c>
      <c s="35" t="s">
        <v>5</v>
      </c>
      <c s="6" t="s">
        <v>2116</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1960</v>
      </c>
    </row>
    <row r="120" spans="1:16" ht="25.5">
      <c r="A120" t="s">
        <v>48</v>
      </c>
      <c s="34" t="s">
        <v>264</v>
      </c>
      <c s="34" t="s">
        <v>2117</v>
      </c>
      <c s="35" t="s">
        <v>5</v>
      </c>
      <c s="6" t="s">
        <v>2118</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1960</v>
      </c>
    </row>
    <row r="124" spans="1:16" ht="12.75">
      <c r="A124" t="s">
        <v>48</v>
      </c>
      <c s="34" t="s">
        <v>268</v>
      </c>
      <c s="34" t="s">
        <v>2119</v>
      </c>
      <c s="35" t="s">
        <v>5</v>
      </c>
      <c s="6" t="s">
        <v>2120</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1960</v>
      </c>
    </row>
    <row r="128" spans="1:16" ht="12.75">
      <c r="A128" t="s">
        <v>48</v>
      </c>
      <c s="34" t="s">
        <v>272</v>
      </c>
      <c s="34" t="s">
        <v>2121</v>
      </c>
      <c s="35" t="s">
        <v>5</v>
      </c>
      <c s="6" t="s">
        <v>2122</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291</v>
      </c>
      <c s="34" t="s">
        <v>2123</v>
      </c>
      <c s="35" t="s">
        <v>5</v>
      </c>
      <c s="6" t="s">
        <v>2124</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1960</v>
      </c>
    </row>
    <row r="136" spans="1:16" ht="12.75">
      <c r="A136" t="s">
        <v>48</v>
      </c>
      <c s="34" t="s">
        <v>295</v>
      </c>
      <c s="34" t="s">
        <v>2125</v>
      </c>
      <c s="35" t="s">
        <v>5</v>
      </c>
      <c s="6" t="s">
        <v>2126</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1960</v>
      </c>
    </row>
    <row r="140" spans="1:16" ht="12.75">
      <c r="A140" t="s">
        <v>48</v>
      </c>
      <c s="34" t="s">
        <v>299</v>
      </c>
      <c s="34" t="s">
        <v>2127</v>
      </c>
      <c s="35" t="s">
        <v>5</v>
      </c>
      <c s="6" t="s">
        <v>2128</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1960</v>
      </c>
    </row>
    <row r="144" spans="1:16" ht="12.75">
      <c r="A144" t="s">
        <v>48</v>
      </c>
      <c s="34" t="s">
        <v>303</v>
      </c>
      <c s="34" t="s">
        <v>2129</v>
      </c>
      <c s="35" t="s">
        <v>5</v>
      </c>
      <c s="6" t="s">
        <v>2130</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545</v>
      </c>
      <c s="34" t="s">
        <v>2131</v>
      </c>
      <c s="35" t="s">
        <v>5</v>
      </c>
      <c s="6" t="s">
        <v>2132</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2133</v>
      </c>
    </row>
    <row r="152" spans="1:16" ht="12.75">
      <c r="A152" t="s">
        <v>48</v>
      </c>
      <c s="34" t="s">
        <v>307</v>
      </c>
      <c s="34" t="s">
        <v>2134</v>
      </c>
      <c s="35" t="s">
        <v>5</v>
      </c>
      <c s="6" t="s">
        <v>2135</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2136</v>
      </c>
    </row>
    <row r="156" spans="1:16" ht="12.75">
      <c r="A156" t="s">
        <v>48</v>
      </c>
      <c s="34" t="s">
        <v>552</v>
      </c>
      <c s="34" t="s">
        <v>2137</v>
      </c>
      <c s="35" t="s">
        <v>5</v>
      </c>
      <c s="6" t="s">
        <v>2138</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1385</v>
      </c>
    </row>
    <row r="160" spans="1:16" ht="25.5">
      <c r="A160" t="s">
        <v>48</v>
      </c>
      <c s="34" t="s">
        <v>312</v>
      </c>
      <c s="34" t="s">
        <v>2139</v>
      </c>
      <c s="35" t="s">
        <v>5</v>
      </c>
      <c s="6" t="s">
        <v>2140</v>
      </c>
      <c s="36" t="s">
        <v>105</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2141</v>
      </c>
    </row>
    <row r="164" spans="1:16" ht="12.75">
      <c r="A164" t="s">
        <v>48</v>
      </c>
      <c s="34" t="s">
        <v>318</v>
      </c>
      <c s="34" t="s">
        <v>2142</v>
      </c>
      <c s="35" t="s">
        <v>5</v>
      </c>
      <c s="6" t="s">
        <v>2143</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2144</v>
      </c>
    </row>
    <row r="167" spans="1:5" ht="102">
      <c r="A167" t="s">
        <v>55</v>
      </c>
      <c r="E167" s="39" t="s">
        <v>2145</v>
      </c>
    </row>
    <row r="168" spans="1:16" ht="12.75">
      <c r="A168" t="s">
        <v>48</v>
      </c>
      <c s="34" t="s">
        <v>319</v>
      </c>
      <c s="34" t="s">
        <v>2146</v>
      </c>
      <c s="35" t="s">
        <v>5</v>
      </c>
      <c s="6" t="s">
        <v>2147</v>
      </c>
      <c s="36" t="s">
        <v>105</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2148</v>
      </c>
    </row>
    <row r="172" spans="1:16" ht="12.75">
      <c r="A172" t="s">
        <v>48</v>
      </c>
      <c s="34" t="s">
        <v>321</v>
      </c>
      <c s="34" t="s">
        <v>2149</v>
      </c>
      <c s="35" t="s">
        <v>5</v>
      </c>
      <c s="6" t="s">
        <v>2150</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1982</v>
      </c>
    </row>
    <row r="176" spans="1:16" ht="12.75">
      <c r="A176" t="s">
        <v>48</v>
      </c>
      <c s="34" t="s">
        <v>326</v>
      </c>
      <c s="34" t="s">
        <v>2151</v>
      </c>
      <c s="35" t="s">
        <v>5</v>
      </c>
      <c s="6" t="s">
        <v>2152</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1982</v>
      </c>
    </row>
    <row r="180" spans="1:16" ht="12.75">
      <c r="A180" t="s">
        <v>48</v>
      </c>
      <c s="34" t="s">
        <v>330</v>
      </c>
      <c s="34" t="s">
        <v>2153</v>
      </c>
      <c s="35" t="s">
        <v>5</v>
      </c>
      <c s="6" t="s">
        <v>2154</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2155</v>
      </c>
    </row>
    <row r="184" spans="1:16" ht="12.75">
      <c r="A184" t="s">
        <v>48</v>
      </c>
      <c s="34" t="s">
        <v>334</v>
      </c>
      <c s="34" t="s">
        <v>1745</v>
      </c>
      <c s="35" t="s">
        <v>5</v>
      </c>
      <c s="6" t="s">
        <v>1746</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1018</v>
      </c>
    </row>
    <row r="188" spans="1:16" ht="12.75">
      <c r="A188" t="s">
        <v>48</v>
      </c>
      <c s="34" t="s">
        <v>337</v>
      </c>
      <c s="34" t="s">
        <v>1751</v>
      </c>
      <c s="35" t="s">
        <v>5</v>
      </c>
      <c s="6" t="s">
        <v>1752</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2158</v>
      </c>
      <c r="E8" s="30" t="s">
        <v>2157</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2159</v>
      </c>
      <c s="35" t="s">
        <v>5</v>
      </c>
      <c s="6" t="s">
        <v>2160</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2161</v>
      </c>
    </row>
    <row r="14" spans="1:16" ht="25.5">
      <c r="A14" t="s">
        <v>48</v>
      </c>
      <c s="34" t="s">
        <v>27</v>
      </c>
      <c s="34" t="s">
        <v>2162</v>
      </c>
      <c s="35" t="s">
        <v>5</v>
      </c>
      <c s="6" t="s">
        <v>2163</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2164</v>
      </c>
    </row>
    <row r="18" spans="1:16" ht="12.75">
      <c r="A18" t="s">
        <v>48</v>
      </c>
      <c s="34" t="s">
        <v>26</v>
      </c>
      <c s="34" t="s">
        <v>2165</v>
      </c>
      <c s="35" t="s">
        <v>5</v>
      </c>
      <c s="6" t="s">
        <v>121</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2166</v>
      </c>
    </row>
    <row r="22" spans="1:16" ht="12.75">
      <c r="A22" t="s">
        <v>48</v>
      </c>
      <c s="34" t="s">
        <v>63</v>
      </c>
      <c s="34" t="s">
        <v>2167</v>
      </c>
      <c s="35" t="s">
        <v>5</v>
      </c>
      <c s="6" t="s">
        <v>2168</v>
      </c>
      <c s="36" t="s">
        <v>245</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2169</v>
      </c>
    </row>
    <row r="26" spans="1:16" ht="12.75">
      <c r="A26" t="s">
        <v>48</v>
      </c>
      <c s="34" t="s">
        <v>67</v>
      </c>
      <c s="34" t="s">
        <v>2170</v>
      </c>
      <c s="35" t="s">
        <v>5</v>
      </c>
      <c s="6" t="s">
        <v>2171</v>
      </c>
      <c s="36" t="s">
        <v>245</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2172</v>
      </c>
    </row>
    <row r="30" spans="1:16" ht="12.75">
      <c r="A30" t="s">
        <v>48</v>
      </c>
      <c s="34" t="s">
        <v>72</v>
      </c>
      <c s="34" t="s">
        <v>1265</v>
      </c>
      <c s="35" t="s">
        <v>5</v>
      </c>
      <c s="6" t="s">
        <v>1266</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2173</v>
      </c>
    </row>
    <row r="34" spans="1:16" ht="12.75">
      <c r="A34" t="s">
        <v>48</v>
      </c>
      <c s="34" t="s">
        <v>123</v>
      </c>
      <c s="34" t="s">
        <v>1268</v>
      </c>
      <c s="35" t="s">
        <v>5</v>
      </c>
      <c s="6" t="s">
        <v>1269</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2174</v>
      </c>
    </row>
    <row r="38" spans="1:16" ht="12.75">
      <c r="A38" t="s">
        <v>48</v>
      </c>
      <c s="34" t="s">
        <v>163</v>
      </c>
      <c s="34" t="s">
        <v>2175</v>
      </c>
      <c s="35" t="s">
        <v>5</v>
      </c>
      <c s="6" t="s">
        <v>2176</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2177</v>
      </c>
    </row>
    <row r="42" spans="1:16" ht="12.75">
      <c r="A42" t="s">
        <v>48</v>
      </c>
      <c s="34" t="s">
        <v>76</v>
      </c>
      <c s="34" t="s">
        <v>2178</v>
      </c>
      <c s="35" t="s">
        <v>5</v>
      </c>
      <c s="6" t="s">
        <v>2179</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2180</v>
      </c>
    </row>
    <row r="45" spans="1:5" ht="127.5">
      <c r="A45" t="s">
        <v>55</v>
      </c>
      <c r="E45" s="39" t="s">
        <v>2181</v>
      </c>
    </row>
    <row r="46" spans="1:16" ht="12.75">
      <c r="A46" t="s">
        <v>48</v>
      </c>
      <c s="34" t="s">
        <v>82</v>
      </c>
      <c s="34" t="s">
        <v>2182</v>
      </c>
      <c s="35" t="s">
        <v>5</v>
      </c>
      <c s="6" t="s">
        <v>2183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2184</v>
      </c>
    </row>
    <row r="50" spans="1:16" ht="12.75">
      <c r="A50" t="s">
        <v>48</v>
      </c>
      <c s="34" t="s">
        <v>86</v>
      </c>
      <c s="34" t="s">
        <v>1271</v>
      </c>
      <c s="35" t="s">
        <v>5</v>
      </c>
      <c s="6" t="s">
        <v>1272</v>
      </c>
      <c s="36" t="s">
        <v>62</v>
      </c>
      <c s="37">
        <v>94</v>
      </c>
      <c s="36">
        <v>0</v>
      </c>
      <c s="36">
        <f>ROUND(G50*H50,6)</f>
      </c>
      <c r="L50" s="38">
        <v>0</v>
      </c>
      <c s="32">
        <f>ROUND(ROUND(L50,2)*ROUND(G50,3),2)</f>
      </c>
      <c s="36" t="s">
        <v>52</v>
      </c>
      <c>
        <f>(M50*21)/100</f>
      </c>
      <c t="s">
        <v>27</v>
      </c>
    </row>
    <row r="51" spans="1:5" ht="12.75">
      <c r="A51" s="35" t="s">
        <v>53</v>
      </c>
      <c r="E51" s="39" t="s">
        <v>5</v>
      </c>
    </row>
    <row r="52" spans="1:5" ht="25.5">
      <c r="A52" s="35" t="s">
        <v>54</v>
      </c>
      <c r="E52" s="40" t="s">
        <v>2185</v>
      </c>
    </row>
    <row r="53" spans="1:5" ht="102">
      <c r="A53" t="s">
        <v>55</v>
      </c>
      <c r="E53" s="39" t="s">
        <v>2186</v>
      </c>
    </row>
    <row r="54" spans="1:16" ht="12.75">
      <c r="A54" t="s">
        <v>48</v>
      </c>
      <c s="34" t="s">
        <v>90</v>
      </c>
      <c s="34" t="s">
        <v>1274</v>
      </c>
      <c s="35" t="s">
        <v>5</v>
      </c>
      <c s="6" t="s">
        <v>1275</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2187</v>
      </c>
    </row>
    <row r="58" spans="1:16" ht="12.75">
      <c r="A58" t="s">
        <v>48</v>
      </c>
      <c s="34" t="s">
        <v>94</v>
      </c>
      <c s="34" t="s">
        <v>1277</v>
      </c>
      <c s="35" t="s">
        <v>5</v>
      </c>
      <c s="6" t="s">
        <v>1278</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2188</v>
      </c>
    </row>
    <row r="62" spans="1:16" ht="12.75">
      <c r="A62" t="s">
        <v>48</v>
      </c>
      <c s="34" t="s">
        <v>98</v>
      </c>
      <c s="34" t="s">
        <v>2189</v>
      </c>
      <c s="35" t="s">
        <v>5</v>
      </c>
      <c s="6" t="s">
        <v>2190</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2191</v>
      </c>
    </row>
    <row r="66" spans="1:16" ht="12.75">
      <c r="A66" t="s">
        <v>48</v>
      </c>
      <c s="34" t="s">
        <v>102</v>
      </c>
      <c s="34" t="s">
        <v>2192</v>
      </c>
      <c s="35" t="s">
        <v>5</v>
      </c>
      <c s="6" t="s">
        <v>2193</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2194</v>
      </c>
    </row>
    <row r="70" spans="1:16" ht="12.75">
      <c r="A70" t="s">
        <v>48</v>
      </c>
      <c s="34" t="s">
        <v>107</v>
      </c>
      <c s="34" t="s">
        <v>2195</v>
      </c>
      <c s="35" t="s">
        <v>5</v>
      </c>
      <c s="6" t="s">
        <v>2196</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111</v>
      </c>
      <c s="34" t="s">
        <v>2197</v>
      </c>
      <c s="35" t="s">
        <v>5</v>
      </c>
      <c s="6" t="s">
        <v>2198</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115</v>
      </c>
      <c s="34" t="s">
        <v>2199</v>
      </c>
      <c s="35" t="s">
        <v>5</v>
      </c>
      <c s="6" t="s">
        <v>2200</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119</v>
      </c>
      <c s="34" t="s">
        <v>1280</v>
      </c>
      <c s="35" t="s">
        <v>5</v>
      </c>
      <c s="6" t="s">
        <v>1281</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2201</v>
      </c>
    </row>
    <row r="86" spans="1:16" ht="12.75">
      <c r="A86" t="s">
        <v>48</v>
      </c>
      <c s="34" t="s">
        <v>125</v>
      </c>
      <c s="34" t="s">
        <v>2202</v>
      </c>
      <c s="35" t="s">
        <v>5</v>
      </c>
      <c s="6" t="s">
        <v>2203</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2204</v>
      </c>
    </row>
    <row r="90" spans="1:16" ht="12.75">
      <c r="A90" t="s">
        <v>48</v>
      </c>
      <c s="34" t="s">
        <v>129</v>
      </c>
      <c s="34" t="s">
        <v>2205</v>
      </c>
      <c s="35" t="s">
        <v>5</v>
      </c>
      <c s="6" t="s">
        <v>2206</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2207</v>
      </c>
    </row>
    <row r="94" spans="1:16" ht="12.75">
      <c r="A94" t="s">
        <v>48</v>
      </c>
      <c s="34" t="s">
        <v>133</v>
      </c>
      <c s="34" t="s">
        <v>1283</v>
      </c>
      <c s="35" t="s">
        <v>5</v>
      </c>
      <c s="6" t="s">
        <v>1284</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2208</v>
      </c>
    </row>
    <row r="98" spans="1:16" ht="12.75">
      <c r="A98" t="s">
        <v>48</v>
      </c>
      <c s="34" t="s">
        <v>138</v>
      </c>
      <c s="34" t="s">
        <v>2209</v>
      </c>
      <c s="35" t="s">
        <v>5</v>
      </c>
      <c s="6" t="s">
        <v>2210</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2211</v>
      </c>
    </row>
    <row r="102" spans="1:16" ht="12.75">
      <c r="A102" t="s">
        <v>48</v>
      </c>
      <c s="34" t="s">
        <v>257</v>
      </c>
      <c s="34" t="s">
        <v>2212</v>
      </c>
      <c s="35" t="s">
        <v>5</v>
      </c>
      <c s="6" t="s">
        <v>2213</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2214</v>
      </c>
    </row>
    <row r="106" spans="1:16" ht="12.75">
      <c r="A106" t="s">
        <v>48</v>
      </c>
      <c s="34" t="s">
        <v>261</v>
      </c>
      <c s="34" t="s">
        <v>2215</v>
      </c>
      <c s="35" t="s">
        <v>5</v>
      </c>
      <c s="6" t="s">
        <v>2216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2217</v>
      </c>
    </row>
    <row r="110" spans="1:16" ht="12.75">
      <c r="A110" t="s">
        <v>48</v>
      </c>
      <c s="34" t="s">
        <v>1030</v>
      </c>
      <c s="34" t="s">
        <v>2218</v>
      </c>
      <c s="35" t="s">
        <v>5</v>
      </c>
      <c s="6" t="s">
        <v>2219</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2220</v>
      </c>
    </row>
    <row r="114" spans="1:16" ht="12.75">
      <c r="A114" t="s">
        <v>48</v>
      </c>
      <c s="34" t="s">
        <v>264</v>
      </c>
      <c s="34" t="s">
        <v>2221</v>
      </c>
      <c s="35" t="s">
        <v>5</v>
      </c>
      <c s="6" t="s">
        <v>2222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2223</v>
      </c>
    </row>
    <row r="118" spans="1:16" ht="12.75">
      <c r="A118" t="s">
        <v>48</v>
      </c>
      <c s="34" t="s">
        <v>268</v>
      </c>
      <c s="34" t="s">
        <v>1286</v>
      </c>
      <c s="35" t="s">
        <v>5</v>
      </c>
      <c s="6" t="s">
        <v>1287</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2224</v>
      </c>
    </row>
    <row r="122" spans="1:16" ht="12.75">
      <c r="A122" t="s">
        <v>48</v>
      </c>
      <c s="34" t="s">
        <v>272</v>
      </c>
      <c s="34" t="s">
        <v>2225</v>
      </c>
      <c s="35" t="s">
        <v>5</v>
      </c>
      <c s="6" t="s">
        <v>2226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2227</v>
      </c>
    </row>
    <row r="126" spans="1:16" ht="12.75">
      <c r="A126" t="s">
        <v>48</v>
      </c>
      <c s="34" t="s">
        <v>291</v>
      </c>
      <c s="34" t="s">
        <v>2228</v>
      </c>
      <c s="35" t="s">
        <v>5</v>
      </c>
      <c s="6" t="s">
        <v>2229</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2230</v>
      </c>
    </row>
    <row r="130" spans="1:16" ht="12.75">
      <c r="A130" t="s">
        <v>48</v>
      </c>
      <c s="34" t="s">
        <v>295</v>
      </c>
      <c s="34" t="s">
        <v>2231</v>
      </c>
      <c s="35" t="s">
        <v>5</v>
      </c>
      <c s="6" t="s">
        <v>2232</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2233</v>
      </c>
    </row>
    <row r="134" spans="1:16" ht="12.75">
      <c r="A134" t="s">
        <v>48</v>
      </c>
      <c s="34" t="s">
        <v>299</v>
      </c>
      <c s="34" t="s">
        <v>2234</v>
      </c>
      <c s="35" t="s">
        <v>5</v>
      </c>
      <c s="6" t="s">
        <v>2235</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2236</v>
      </c>
    </row>
    <row r="138" spans="1:16" ht="12.75">
      <c r="A138" t="s">
        <v>48</v>
      </c>
      <c s="34" t="s">
        <v>303</v>
      </c>
      <c s="34" t="s">
        <v>2237</v>
      </c>
      <c s="35" t="s">
        <v>5</v>
      </c>
      <c s="6" t="s">
        <v>2238</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2239</v>
      </c>
    </row>
    <row r="142" spans="1:16" ht="12.75">
      <c r="A142" t="s">
        <v>48</v>
      </c>
      <c s="34" t="s">
        <v>545</v>
      </c>
      <c s="34" t="s">
        <v>2240</v>
      </c>
      <c s="35" t="s">
        <v>5</v>
      </c>
      <c s="6" t="s">
        <v>2241</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2242</v>
      </c>
    </row>
    <row r="145" spans="1:5" ht="140.25">
      <c r="A145" t="s">
        <v>55</v>
      </c>
      <c r="E145" s="39" t="s">
        <v>2243</v>
      </c>
    </row>
    <row r="146" spans="1:16" ht="12.75">
      <c r="A146" t="s">
        <v>48</v>
      </c>
      <c s="34" t="s">
        <v>307</v>
      </c>
      <c s="34" t="s">
        <v>1289</v>
      </c>
      <c s="35" t="s">
        <v>5</v>
      </c>
      <c s="6" t="s">
        <v>1290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2244</v>
      </c>
    </row>
    <row r="150" spans="1:16" ht="12.75">
      <c r="A150" t="s">
        <v>48</v>
      </c>
      <c s="34" t="s">
        <v>552</v>
      </c>
      <c s="34" t="s">
        <v>946</v>
      </c>
      <c s="35" t="s">
        <v>5</v>
      </c>
      <c s="6" t="s">
        <v>947</v>
      </c>
      <c s="36" t="s">
        <v>62</v>
      </c>
      <c s="37">
        <v>2</v>
      </c>
      <c s="36">
        <v>0</v>
      </c>
      <c s="36">
        <f>ROUND(G150*H150,6)</f>
      </c>
      <c r="L150" s="38">
        <v>0</v>
      </c>
      <c s="32">
        <f>ROUND(ROUND(L150,2)*ROUND(G150,3),2)</f>
      </c>
      <c s="36" t="s">
        <v>52</v>
      </c>
      <c>
        <f>(M150*21)/100</f>
      </c>
      <c t="s">
        <v>27</v>
      </c>
    </row>
    <row r="151" spans="1:5" ht="12.75">
      <c r="A151" s="35" t="s">
        <v>53</v>
      </c>
      <c r="E151" s="39" t="s">
        <v>5</v>
      </c>
    </row>
    <row r="152" spans="1:5" ht="25.5">
      <c r="A152" s="35" t="s">
        <v>54</v>
      </c>
      <c r="E152" s="40" t="s">
        <v>70</v>
      </c>
    </row>
    <row r="153" spans="1:5" ht="114.75">
      <c r="A153" t="s">
        <v>55</v>
      </c>
      <c r="E153" s="39" t="s">
        <v>2245</v>
      </c>
    </row>
    <row r="154" spans="1:16" ht="12.75">
      <c r="A154" t="s">
        <v>48</v>
      </c>
      <c s="34" t="s">
        <v>312</v>
      </c>
      <c s="34" t="s">
        <v>949</v>
      </c>
      <c s="35" t="s">
        <v>5</v>
      </c>
      <c s="6" t="s">
        <v>950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2246</v>
      </c>
    </row>
    <row r="158" spans="1:16" ht="12.75">
      <c r="A158" t="s">
        <v>48</v>
      </c>
      <c s="34" t="s">
        <v>318</v>
      </c>
      <c s="34" t="s">
        <v>952</v>
      </c>
      <c s="35" t="s">
        <v>5</v>
      </c>
      <c s="6" t="s">
        <v>953</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2247</v>
      </c>
    </row>
    <row r="162" spans="1:16" ht="12.75">
      <c r="A162" t="s">
        <v>48</v>
      </c>
      <c s="34" t="s">
        <v>319</v>
      </c>
      <c s="34" t="s">
        <v>2248</v>
      </c>
      <c s="35" t="s">
        <v>5</v>
      </c>
      <c s="6" t="s">
        <v>2249</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2250</v>
      </c>
    </row>
    <row r="166" spans="1:16" ht="12.75">
      <c r="A166" t="s">
        <v>48</v>
      </c>
      <c s="34" t="s">
        <v>321</v>
      </c>
      <c s="34" t="s">
        <v>955</v>
      </c>
      <c s="35" t="s">
        <v>5</v>
      </c>
      <c s="6" t="s">
        <v>956</v>
      </c>
      <c s="36" t="s">
        <v>62</v>
      </c>
      <c s="37">
        <v>94</v>
      </c>
      <c s="36">
        <v>0</v>
      </c>
      <c s="36">
        <f>ROUND(G166*H166,6)</f>
      </c>
      <c r="L166" s="38">
        <v>0</v>
      </c>
      <c s="32">
        <f>ROUND(ROUND(L166,2)*ROUND(G166,3),2)</f>
      </c>
      <c s="36" t="s">
        <v>52</v>
      </c>
      <c>
        <f>(M166*21)/100</f>
      </c>
      <c t="s">
        <v>27</v>
      </c>
    </row>
    <row r="167" spans="1:5" ht="12.75">
      <c r="A167" s="35" t="s">
        <v>53</v>
      </c>
      <c r="E167" s="39" t="s">
        <v>5</v>
      </c>
    </row>
    <row r="168" spans="1:5" ht="25.5">
      <c r="A168" s="35" t="s">
        <v>54</v>
      </c>
      <c r="E168" s="40" t="s">
        <v>2185</v>
      </c>
    </row>
    <row r="169" spans="1:5" ht="127.5">
      <c r="A169" t="s">
        <v>55</v>
      </c>
      <c r="E169" s="39" t="s">
        <v>2251</v>
      </c>
    </row>
    <row r="170" spans="1:16" ht="12.75">
      <c r="A170" t="s">
        <v>48</v>
      </c>
      <c s="34" t="s">
        <v>326</v>
      </c>
      <c s="34" t="s">
        <v>1292</v>
      </c>
      <c s="35" t="s">
        <v>5</v>
      </c>
      <c s="6" t="s">
        <v>1293</v>
      </c>
      <c s="36" t="s">
        <v>62</v>
      </c>
      <c s="37">
        <v>94</v>
      </c>
      <c s="36">
        <v>0</v>
      </c>
      <c s="36">
        <f>ROUND(G170*H170,6)</f>
      </c>
      <c r="L170" s="38">
        <v>0</v>
      </c>
      <c s="32">
        <f>ROUND(ROUND(L170,2)*ROUND(G170,3),2)</f>
      </c>
      <c s="36" t="s">
        <v>52</v>
      </c>
      <c>
        <f>(M170*21)/100</f>
      </c>
      <c t="s">
        <v>27</v>
      </c>
    </row>
    <row r="171" spans="1:5" ht="12.75">
      <c r="A171" s="35" t="s">
        <v>53</v>
      </c>
      <c r="E171" s="39" t="s">
        <v>5</v>
      </c>
    </row>
    <row r="172" spans="1:5" ht="25.5">
      <c r="A172" s="35" t="s">
        <v>54</v>
      </c>
      <c r="E172" s="40" t="s">
        <v>2185</v>
      </c>
    </row>
    <row r="173" spans="1:5" ht="127.5">
      <c r="A173" t="s">
        <v>55</v>
      </c>
      <c r="E173" s="39" t="s">
        <v>2252</v>
      </c>
    </row>
    <row r="174" spans="1:16" ht="12.75">
      <c r="A174" t="s">
        <v>48</v>
      </c>
      <c s="34" t="s">
        <v>330</v>
      </c>
      <c s="34" t="s">
        <v>958</v>
      </c>
      <c s="35" t="s">
        <v>5</v>
      </c>
      <c s="6" t="s">
        <v>959</v>
      </c>
      <c s="36" t="s">
        <v>105</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2253</v>
      </c>
    </row>
    <row r="178" spans="1:16" ht="12.75">
      <c r="A178" t="s">
        <v>48</v>
      </c>
      <c s="34" t="s">
        <v>334</v>
      </c>
      <c s="34" t="s">
        <v>2254</v>
      </c>
      <c s="35" t="s">
        <v>5</v>
      </c>
      <c s="6" t="s">
        <v>2222</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2255</v>
      </c>
    </row>
    <row r="182" spans="1:16" ht="25.5">
      <c r="A182" t="s">
        <v>48</v>
      </c>
      <c s="34" t="s">
        <v>337</v>
      </c>
      <c s="34" t="s">
        <v>961</v>
      </c>
      <c s="35" t="s">
        <v>5</v>
      </c>
      <c s="6" t="s">
        <v>962</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2256</v>
      </c>
    </row>
    <row r="186" spans="1:16" ht="25.5">
      <c r="A186" t="s">
        <v>48</v>
      </c>
      <c s="34" t="s">
        <v>341</v>
      </c>
      <c s="34" t="s">
        <v>1295</v>
      </c>
      <c s="35" t="s">
        <v>5</v>
      </c>
      <c s="6" t="s">
        <v>1296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2257</v>
      </c>
    </row>
    <row r="190" spans="1:16" ht="25.5">
      <c r="A190" t="s">
        <v>48</v>
      </c>
      <c s="34" t="s">
        <v>577</v>
      </c>
      <c s="34" t="s">
        <v>1298</v>
      </c>
      <c s="35" t="s">
        <v>5</v>
      </c>
      <c s="6" t="s">
        <v>1296</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2258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2261</v>
      </c>
      <c r="E8" s="30" t="s">
        <v>2260</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63</v>
      </c>
      <c s="34" t="s">
        <v>1314</v>
      </c>
      <c s="35" t="s">
        <v>5</v>
      </c>
      <c s="6" t="s">
        <v>1315</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1316</v>
      </c>
    </row>
    <row r="24" spans="1:16" ht="25.5">
      <c r="A24" t="s">
        <v>48</v>
      </c>
      <c s="34" t="s">
        <v>72</v>
      </c>
      <c s="34" t="s">
        <v>1090</v>
      </c>
      <c s="35" t="s">
        <v>5</v>
      </c>
      <c s="6" t="s">
        <v>1091</v>
      </c>
      <c s="36" t="s">
        <v>51</v>
      </c>
      <c s="37">
        <v>10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123</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163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76</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82</v>
      </c>
      <c s="34" t="s">
        <v>1317</v>
      </c>
      <c s="35" t="s">
        <v>5</v>
      </c>
      <c s="6" t="s">
        <v>1318</v>
      </c>
      <c s="36" t="s">
        <v>62</v>
      </c>
      <c s="37">
        <v>3</v>
      </c>
      <c s="36">
        <v>0</v>
      </c>
      <c s="36">
        <f>ROUND(G40*H40,6)</f>
      </c>
      <c r="L40" s="38">
        <v>0</v>
      </c>
      <c s="32">
        <f>ROUND(ROUND(L40,2)*ROUND(G40,3),2)</f>
      </c>
      <c s="36" t="s">
        <v>52</v>
      </c>
      <c>
        <f>(M40*21)/100</f>
      </c>
      <c t="s">
        <v>27</v>
      </c>
    </row>
    <row r="41" spans="1:5" ht="12.75">
      <c r="A41" s="35" t="s">
        <v>53</v>
      </c>
      <c r="E41" s="39" t="s">
        <v>5</v>
      </c>
    </row>
    <row r="42" spans="1:5" ht="25.5">
      <c r="A42" s="35" t="s">
        <v>54</v>
      </c>
      <c r="E42" s="40" t="s">
        <v>479</v>
      </c>
    </row>
    <row r="43" spans="1:5" ht="178.5">
      <c r="A43" t="s">
        <v>55</v>
      </c>
      <c r="E43" s="39" t="s">
        <v>1319</v>
      </c>
    </row>
    <row r="44" spans="1:16" ht="12.75">
      <c r="A44" t="s">
        <v>48</v>
      </c>
      <c s="34" t="s">
        <v>86</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90</v>
      </c>
      <c s="34" t="s">
        <v>1322</v>
      </c>
      <c s="35" t="s">
        <v>5</v>
      </c>
      <c s="6" t="s">
        <v>1323</v>
      </c>
      <c s="36" t="s">
        <v>51</v>
      </c>
      <c s="37">
        <v>460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94</v>
      </c>
      <c s="34" t="s">
        <v>1325</v>
      </c>
      <c s="35" t="s">
        <v>5</v>
      </c>
      <c s="6" t="s">
        <v>1326</v>
      </c>
      <c s="36" t="s">
        <v>51</v>
      </c>
      <c s="37">
        <v>460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98</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102</v>
      </c>
      <c s="34" t="s">
        <v>1332</v>
      </c>
      <c s="35" t="s">
        <v>5</v>
      </c>
      <c s="6" t="s">
        <v>1333</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107</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111</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119</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125</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129</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133</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264</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268</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272</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291</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295</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299</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303</v>
      </c>
      <c s="34" t="s">
        <v>1366</v>
      </c>
      <c s="35" t="s">
        <v>5</v>
      </c>
      <c s="6" t="s">
        <v>1367</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545</v>
      </c>
      <c s="34" t="s">
        <v>1368</v>
      </c>
      <c s="35" t="s">
        <v>5</v>
      </c>
      <c s="6" t="s">
        <v>1369</v>
      </c>
      <c s="36" t="s">
        <v>62</v>
      </c>
      <c s="37">
        <v>4</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307</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552</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312</v>
      </c>
      <c s="34" t="s">
        <v>1374</v>
      </c>
      <c s="35" t="s">
        <v>5</v>
      </c>
      <c s="6" t="s">
        <v>1375</v>
      </c>
      <c s="36" t="s">
        <v>981</v>
      </c>
      <c s="37">
        <v>0.69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318</v>
      </c>
      <c s="34" t="s">
        <v>1377</v>
      </c>
      <c s="35" t="s">
        <v>5</v>
      </c>
      <c s="6" t="s">
        <v>1378</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319</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321</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326</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330</v>
      </c>
      <c s="34" t="s">
        <v>243</v>
      </c>
      <c s="35" t="s">
        <v>5</v>
      </c>
      <c s="6" t="s">
        <v>244</v>
      </c>
      <c s="36" t="s">
        <v>245</v>
      </c>
      <c s="37">
        <v>0.66</v>
      </c>
      <c s="36">
        <v>0</v>
      </c>
      <c s="36">
        <f>ROUND(G168*H168,6)</f>
      </c>
      <c r="L168" s="38">
        <v>0</v>
      </c>
      <c s="32">
        <f>ROUND(ROUND(L168,2)*ROUND(G168,3),2)</f>
      </c>
      <c s="36" t="s">
        <v>52</v>
      </c>
      <c>
        <f>(M168*21)/100</f>
      </c>
      <c t="s">
        <v>27</v>
      </c>
    </row>
    <row r="169" spans="1:5" ht="12.75">
      <c r="A169" s="35" t="s">
        <v>53</v>
      </c>
      <c r="E169" s="39" t="s">
        <v>5</v>
      </c>
    </row>
    <row r="170" spans="1:5" ht="25.5">
      <c r="A170" s="35" t="s">
        <v>54</v>
      </c>
      <c r="E170" s="40" t="s">
        <v>2262</v>
      </c>
    </row>
    <row r="171" spans="1:5" ht="76.5">
      <c r="A171" t="s">
        <v>55</v>
      </c>
      <c r="E171" s="39" t="s">
        <v>280</v>
      </c>
    </row>
    <row r="172" spans="1:16" ht="12.75">
      <c r="A172" t="s">
        <v>48</v>
      </c>
      <c s="34" t="s">
        <v>334</v>
      </c>
      <c s="34" t="s">
        <v>251</v>
      </c>
      <c s="35" t="s">
        <v>5</v>
      </c>
      <c s="6" t="s">
        <v>252</v>
      </c>
      <c s="36" t="s">
        <v>245</v>
      </c>
      <c s="37">
        <v>0.66</v>
      </c>
      <c s="36">
        <v>0</v>
      </c>
      <c s="36">
        <f>ROUND(G172*H172,6)</f>
      </c>
      <c r="L172" s="38">
        <v>0</v>
      </c>
      <c s="32">
        <f>ROUND(ROUND(L172,2)*ROUND(G172,3),2)</f>
      </c>
      <c s="36" t="s">
        <v>52</v>
      </c>
      <c>
        <f>(M172*21)/100</f>
      </c>
      <c t="s">
        <v>27</v>
      </c>
    </row>
    <row r="173" spans="1:5" ht="12.75">
      <c r="A173" s="35" t="s">
        <v>53</v>
      </c>
      <c r="E173" s="39" t="s">
        <v>5</v>
      </c>
    </row>
    <row r="174" spans="1:5" ht="25.5">
      <c r="A174" s="35" t="s">
        <v>54</v>
      </c>
      <c r="E174" s="40" t="s">
        <v>2262</v>
      </c>
    </row>
    <row r="175" spans="1:5" ht="204">
      <c r="A175" t="s">
        <v>55</v>
      </c>
      <c r="E175" s="39" t="s">
        <v>284</v>
      </c>
    </row>
    <row r="176" spans="1:16" ht="12.75">
      <c r="A176" t="s">
        <v>48</v>
      </c>
      <c s="34" t="s">
        <v>337</v>
      </c>
      <c s="34" t="s">
        <v>1311</v>
      </c>
      <c s="35" t="s">
        <v>5</v>
      </c>
      <c s="6" t="s">
        <v>1312</v>
      </c>
      <c s="36" t="s">
        <v>51</v>
      </c>
      <c s="37">
        <v>460</v>
      </c>
      <c s="36">
        <v>0</v>
      </c>
      <c s="36">
        <f>ROUND(G176*H176,6)</f>
      </c>
      <c r="L176" s="38">
        <v>0</v>
      </c>
      <c s="32">
        <f>ROUND(ROUND(L176,2)*ROUND(G176,3),2)</f>
      </c>
      <c s="36" t="s">
        <v>52</v>
      </c>
      <c>
        <f>(M176*21)/100</f>
      </c>
      <c t="s">
        <v>27</v>
      </c>
    </row>
    <row r="177" spans="1:5" ht="12.75">
      <c r="A177" s="35" t="s">
        <v>53</v>
      </c>
      <c r="E177" s="39" t="s">
        <v>5</v>
      </c>
    </row>
    <row r="178" spans="1:5" ht="25.5">
      <c r="A178" s="35" t="s">
        <v>54</v>
      </c>
      <c r="E178" s="40" t="s">
        <v>2263</v>
      </c>
    </row>
    <row r="179" spans="1:5" ht="76.5">
      <c r="A179" t="s">
        <v>55</v>
      </c>
      <c r="E179" s="39" t="s">
        <v>2264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2267</v>
      </c>
      <c r="E8" s="30" t="s">
        <v>2266</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1311</v>
      </c>
      <c s="35" t="s">
        <v>5</v>
      </c>
      <c s="6" t="s">
        <v>1312</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67</v>
      </c>
      <c s="34" t="s">
        <v>1314</v>
      </c>
      <c s="35" t="s">
        <v>5</v>
      </c>
      <c s="6" t="s">
        <v>1315</v>
      </c>
      <c s="36" t="s">
        <v>51</v>
      </c>
      <c s="37">
        <v>140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123</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163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76</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82</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86</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90</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94</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98</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102</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107</v>
      </c>
      <c s="34" t="s">
        <v>1317</v>
      </c>
      <c s="35" t="s">
        <v>5</v>
      </c>
      <c s="6" t="s">
        <v>1318</v>
      </c>
      <c s="36" t="s">
        <v>62</v>
      </c>
      <c s="37">
        <v>4</v>
      </c>
      <c s="36">
        <v>0</v>
      </c>
      <c s="36">
        <f>ROUND(G64*H64,6)</f>
      </c>
      <c r="L64" s="38">
        <v>0</v>
      </c>
      <c s="32">
        <f>ROUND(ROUND(L64,2)*ROUND(G64,3),2)</f>
      </c>
      <c s="36" t="s">
        <v>52</v>
      </c>
      <c>
        <f>(M64*21)/100</f>
      </c>
      <c t="s">
        <v>27</v>
      </c>
    </row>
    <row r="65" spans="1:5" ht="12.75">
      <c r="A65" s="35" t="s">
        <v>53</v>
      </c>
      <c r="E65" s="39" t="s">
        <v>5</v>
      </c>
    </row>
    <row r="66" spans="1:5" ht="25.5">
      <c r="A66" s="35" t="s">
        <v>54</v>
      </c>
      <c r="E66" s="40" t="s">
        <v>324</v>
      </c>
    </row>
    <row r="67" spans="1:5" ht="178.5">
      <c r="A67" t="s">
        <v>55</v>
      </c>
      <c r="E67" s="39" t="s">
        <v>1319</v>
      </c>
    </row>
    <row r="68" spans="1:16" ht="12.75">
      <c r="A68" t="s">
        <v>48</v>
      </c>
      <c s="34" t="s">
        <v>111</v>
      </c>
      <c s="34" t="s">
        <v>1320</v>
      </c>
      <c s="35" t="s">
        <v>5</v>
      </c>
      <c s="6" t="s">
        <v>1321</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1322</v>
      </c>
      <c s="35" t="s">
        <v>5</v>
      </c>
      <c s="6" t="s">
        <v>1323</v>
      </c>
      <c s="36" t="s">
        <v>51</v>
      </c>
      <c s="37">
        <v>280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119</v>
      </c>
      <c s="34" t="s">
        <v>1325</v>
      </c>
      <c s="35" t="s">
        <v>5</v>
      </c>
      <c s="6" t="s">
        <v>1326</v>
      </c>
      <c s="36" t="s">
        <v>51</v>
      </c>
      <c s="37">
        <v>280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125</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129</v>
      </c>
      <c s="34" t="s">
        <v>1332</v>
      </c>
      <c s="35" t="s">
        <v>5</v>
      </c>
      <c s="6" t="s">
        <v>1333</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133</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2268</v>
      </c>
      <c s="35" t="s">
        <v>5</v>
      </c>
      <c s="6" t="s">
        <v>2269</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53">
      <c r="A107" t="s">
        <v>55</v>
      </c>
      <c r="E107" s="39" t="s">
        <v>1169</v>
      </c>
    </row>
    <row r="108" spans="1:16" ht="12.75">
      <c r="A108" t="s">
        <v>48</v>
      </c>
      <c s="34" t="s">
        <v>264</v>
      </c>
      <c s="34" t="s">
        <v>1403</v>
      </c>
      <c s="35" t="s">
        <v>5</v>
      </c>
      <c s="6" t="s">
        <v>1404</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268</v>
      </c>
      <c s="34" t="s">
        <v>1405</v>
      </c>
      <c s="35" t="s">
        <v>5</v>
      </c>
      <c s="6" t="s">
        <v>2270</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272</v>
      </c>
      <c s="34" t="s">
        <v>1343</v>
      </c>
      <c s="35" t="s">
        <v>5</v>
      </c>
      <c s="6" t="s">
        <v>1344</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1319</v>
      </c>
    </row>
    <row r="120" spans="1:16" ht="12.75">
      <c r="A120" t="s">
        <v>48</v>
      </c>
      <c s="34" t="s">
        <v>291</v>
      </c>
      <c s="34" t="s">
        <v>1345</v>
      </c>
      <c s="35" t="s">
        <v>5</v>
      </c>
      <c s="6" t="s">
        <v>1346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1003</v>
      </c>
    </row>
    <row r="124" spans="1:16" ht="12.75">
      <c r="A124" t="s">
        <v>48</v>
      </c>
      <c s="34" t="s">
        <v>295</v>
      </c>
      <c s="34" t="s">
        <v>1347</v>
      </c>
      <c s="35" t="s">
        <v>5</v>
      </c>
      <c s="6" t="s">
        <v>1348</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1319</v>
      </c>
    </row>
    <row r="128" spans="1:16" ht="12.75">
      <c r="A128" t="s">
        <v>48</v>
      </c>
      <c s="34" t="s">
        <v>299</v>
      </c>
      <c s="34" t="s">
        <v>1349</v>
      </c>
      <c s="35" t="s">
        <v>5</v>
      </c>
      <c s="6" t="s">
        <v>1350</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1003</v>
      </c>
    </row>
    <row r="132" spans="1:16" ht="12.75">
      <c r="A132" t="s">
        <v>48</v>
      </c>
      <c s="34" t="s">
        <v>303</v>
      </c>
      <c s="34" t="s">
        <v>1351</v>
      </c>
      <c s="35" t="s">
        <v>5</v>
      </c>
      <c s="6" t="s">
        <v>1352</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1319</v>
      </c>
    </row>
    <row r="136" spans="1:16" ht="12.75">
      <c r="A136" t="s">
        <v>48</v>
      </c>
      <c s="34" t="s">
        <v>545</v>
      </c>
      <c s="34" t="s">
        <v>1353</v>
      </c>
      <c s="35" t="s">
        <v>5</v>
      </c>
      <c s="6" t="s">
        <v>1354</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1003</v>
      </c>
    </row>
    <row r="140" spans="1:16" ht="12.75">
      <c r="A140" t="s">
        <v>48</v>
      </c>
      <c s="34" t="s">
        <v>307</v>
      </c>
      <c s="34" t="s">
        <v>1355</v>
      </c>
      <c s="35" t="s">
        <v>5</v>
      </c>
      <c s="6" t="s">
        <v>1356</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1319</v>
      </c>
    </row>
    <row r="144" spans="1:16" ht="12.75">
      <c r="A144" t="s">
        <v>48</v>
      </c>
      <c s="34" t="s">
        <v>552</v>
      </c>
      <c s="34" t="s">
        <v>1357</v>
      </c>
      <c s="35" t="s">
        <v>5</v>
      </c>
      <c s="6" t="s">
        <v>1358</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1003</v>
      </c>
    </row>
    <row r="148" spans="1:16" ht="12.75">
      <c r="A148" t="s">
        <v>48</v>
      </c>
      <c s="34" t="s">
        <v>312</v>
      </c>
      <c s="34" t="s">
        <v>2167</v>
      </c>
      <c s="35" t="s">
        <v>5</v>
      </c>
      <c s="6" t="s">
        <v>2168</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1224</v>
      </c>
    </row>
    <row r="152" spans="1:16" ht="12.75">
      <c r="A152" t="s">
        <v>48</v>
      </c>
      <c s="34" t="s">
        <v>318</v>
      </c>
      <c s="34" t="s">
        <v>2170</v>
      </c>
      <c s="35" t="s">
        <v>5</v>
      </c>
      <c s="6" t="s">
        <v>2171</v>
      </c>
      <c s="36" t="s">
        <v>245</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978</v>
      </c>
    </row>
    <row r="156" spans="1:16" ht="25.5">
      <c r="A156" t="s">
        <v>48</v>
      </c>
      <c s="34" t="s">
        <v>319</v>
      </c>
      <c s="34" t="s">
        <v>1359</v>
      </c>
      <c s="35" t="s">
        <v>5</v>
      </c>
      <c s="6" t="s">
        <v>1360</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1361</v>
      </c>
    </row>
    <row r="160" spans="1:16" ht="12.75">
      <c r="A160" t="s">
        <v>48</v>
      </c>
      <c s="34" t="s">
        <v>321</v>
      </c>
      <c s="34" t="s">
        <v>1362</v>
      </c>
      <c s="35" t="s">
        <v>5</v>
      </c>
      <c s="6" t="s">
        <v>1363</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991</v>
      </c>
    </row>
    <row r="164" spans="1:16" ht="12.75">
      <c r="A164" t="s">
        <v>48</v>
      </c>
      <c s="34" t="s">
        <v>326</v>
      </c>
      <c s="34" t="s">
        <v>1364</v>
      </c>
      <c s="35" t="s">
        <v>5</v>
      </c>
      <c s="6" t="s">
        <v>1365</v>
      </c>
      <c s="36" t="s">
        <v>62</v>
      </c>
      <c s="37">
        <v>4</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25.5">
      <c r="A168" t="s">
        <v>48</v>
      </c>
      <c s="34" t="s">
        <v>330</v>
      </c>
      <c s="34" t="s">
        <v>1366</v>
      </c>
      <c s="35" t="s">
        <v>5</v>
      </c>
      <c s="6" t="s">
        <v>1367</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1361</v>
      </c>
    </row>
    <row r="172" spans="1:16" ht="12.75">
      <c r="A172" t="s">
        <v>48</v>
      </c>
      <c s="34" t="s">
        <v>334</v>
      </c>
      <c s="34" t="s">
        <v>1368</v>
      </c>
      <c s="35" t="s">
        <v>5</v>
      </c>
      <c s="6" t="s">
        <v>1369</v>
      </c>
      <c s="36" t="s">
        <v>62</v>
      </c>
      <c s="37">
        <v>6</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991</v>
      </c>
    </row>
    <row r="176" spans="1:16" ht="12.75">
      <c r="A176" t="s">
        <v>48</v>
      </c>
      <c s="34" t="s">
        <v>337</v>
      </c>
      <c s="34" t="s">
        <v>1370</v>
      </c>
      <c s="35" t="s">
        <v>5</v>
      </c>
      <c s="6" t="s">
        <v>1371</v>
      </c>
      <c s="36" t="s">
        <v>62</v>
      </c>
      <c s="37">
        <v>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1361</v>
      </c>
    </row>
    <row r="180" spans="1:16" ht="12.75">
      <c r="A180" t="s">
        <v>48</v>
      </c>
      <c s="34" t="s">
        <v>341</v>
      </c>
      <c s="34" t="s">
        <v>1372</v>
      </c>
      <c s="35" t="s">
        <v>5</v>
      </c>
      <c s="6" t="s">
        <v>1373</v>
      </c>
      <c s="36" t="s">
        <v>62</v>
      </c>
      <c s="37">
        <v>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991</v>
      </c>
    </row>
    <row r="184" spans="1:16" ht="12.75">
      <c r="A184" t="s">
        <v>48</v>
      </c>
      <c s="34" t="s">
        <v>577</v>
      </c>
      <c s="34" t="s">
        <v>1374</v>
      </c>
      <c s="35" t="s">
        <v>5</v>
      </c>
      <c s="6" t="s">
        <v>1375</v>
      </c>
      <c s="36" t="s">
        <v>981</v>
      </c>
      <c s="37">
        <v>0.42</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1376</v>
      </c>
    </row>
    <row r="188" spans="1:16" ht="12.75">
      <c r="A188" t="s">
        <v>48</v>
      </c>
      <c s="34" t="s">
        <v>581</v>
      </c>
      <c s="34" t="s">
        <v>1377</v>
      </c>
      <c s="35" t="s">
        <v>5</v>
      </c>
      <c s="6" t="s">
        <v>1378</v>
      </c>
      <c s="36" t="s">
        <v>981</v>
      </c>
      <c s="37">
        <v>0.42</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985</v>
      </c>
    </row>
    <row r="192" spans="1:16" ht="12.75">
      <c r="A192" t="s">
        <v>48</v>
      </c>
      <c s="34" t="s">
        <v>345</v>
      </c>
      <c s="34" t="s">
        <v>1379</v>
      </c>
      <c s="35" t="s">
        <v>5</v>
      </c>
      <c s="6" t="s">
        <v>1380</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1382</v>
      </c>
    </row>
    <row r="196" spans="1:16" ht="12.75">
      <c r="A196" t="s">
        <v>48</v>
      </c>
      <c s="34" t="s">
        <v>349</v>
      </c>
      <c s="34" t="s">
        <v>1383</v>
      </c>
      <c s="35" t="s">
        <v>5</v>
      </c>
      <c s="6" t="s">
        <v>1384</v>
      </c>
      <c s="36" t="s">
        <v>1381</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1385</v>
      </c>
    </row>
    <row r="200" spans="1:16" ht="12.75">
      <c r="A200" t="s">
        <v>48</v>
      </c>
      <c s="34" t="s">
        <v>592</v>
      </c>
      <c s="34" t="s">
        <v>1209</v>
      </c>
      <c s="35" t="s">
        <v>5</v>
      </c>
      <c s="6" t="s">
        <v>1210</v>
      </c>
      <c s="36" t="s">
        <v>105</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1211</v>
      </c>
    </row>
    <row r="204" spans="1:16" ht="12.75">
      <c r="A204" t="s">
        <v>48</v>
      </c>
      <c s="34" t="s">
        <v>596</v>
      </c>
      <c s="34" t="s">
        <v>243</v>
      </c>
      <c s="35" t="s">
        <v>5</v>
      </c>
      <c s="6" t="s">
        <v>244</v>
      </c>
      <c s="36" t="s">
        <v>245</v>
      </c>
      <c s="37">
        <v>0.405</v>
      </c>
      <c s="36">
        <v>0</v>
      </c>
      <c s="36">
        <f>ROUND(G204*H204,6)</f>
      </c>
      <c r="L204" s="38">
        <v>0</v>
      </c>
      <c s="32">
        <f>ROUND(ROUND(L204,2)*ROUND(G204,3),2)</f>
      </c>
      <c s="36" t="s">
        <v>52</v>
      </c>
      <c>
        <f>(M204*21)/100</f>
      </c>
      <c t="s">
        <v>27</v>
      </c>
    </row>
    <row r="205" spans="1:5" ht="12.75">
      <c r="A205" s="35" t="s">
        <v>53</v>
      </c>
      <c r="E205" s="39" t="s">
        <v>5</v>
      </c>
    </row>
    <row r="206" spans="1:5" ht="25.5">
      <c r="A206" s="35" t="s">
        <v>54</v>
      </c>
      <c r="E206" s="40" t="s">
        <v>2271</v>
      </c>
    </row>
    <row r="207" spans="1:5" ht="76.5">
      <c r="A207" t="s">
        <v>55</v>
      </c>
      <c r="E207" s="39" t="s">
        <v>280</v>
      </c>
    </row>
    <row r="208" spans="1:16" ht="12.75">
      <c r="A208" t="s">
        <v>48</v>
      </c>
      <c s="34" t="s">
        <v>353</v>
      </c>
      <c s="34" t="s">
        <v>251</v>
      </c>
      <c s="35" t="s">
        <v>5</v>
      </c>
      <c s="6" t="s">
        <v>252</v>
      </c>
      <c s="36" t="s">
        <v>245</v>
      </c>
      <c s="37">
        <v>0.405</v>
      </c>
      <c s="36">
        <v>0</v>
      </c>
      <c s="36">
        <f>ROUND(G208*H208,6)</f>
      </c>
      <c r="L208" s="38">
        <v>0</v>
      </c>
      <c s="32">
        <f>ROUND(ROUND(L208,2)*ROUND(G208,3),2)</f>
      </c>
      <c s="36" t="s">
        <v>52</v>
      </c>
      <c>
        <f>(M208*21)/100</f>
      </c>
      <c t="s">
        <v>27</v>
      </c>
    </row>
    <row r="209" spans="1:5" ht="12.75">
      <c r="A209" s="35" t="s">
        <v>53</v>
      </c>
      <c r="E209" s="39" t="s">
        <v>5</v>
      </c>
    </row>
    <row r="210" spans="1:5" ht="25.5">
      <c r="A210" s="35" t="s">
        <v>54</v>
      </c>
      <c r="E210" s="40" t="s">
        <v>2271</v>
      </c>
    </row>
    <row r="211" spans="1:5" ht="204">
      <c r="A211" t="s">
        <v>55</v>
      </c>
      <c r="E211"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2274</v>
      </c>
      <c r="E8" s="30" t="s">
        <v>2273</v>
      </c>
      <c r="J8" s="29">
        <f>0+J9+J22+J47+J540</f>
      </c>
      <c s="29">
        <f>0+K9+K22+K47+K540</f>
      </c>
      <c s="29">
        <f>0+L9+L22+L47+L540</f>
      </c>
      <c s="29">
        <f>0+M9+M22+M47+M540</f>
      </c>
    </row>
    <row r="9" spans="1:13" ht="12.75">
      <c r="A9" t="s">
        <v>46</v>
      </c>
      <c r="C9" s="31" t="s">
        <v>179</v>
      </c>
      <c r="E9" s="33" t="s">
        <v>180</v>
      </c>
      <c r="J9" s="32">
        <f>0</f>
      </c>
      <c s="32">
        <f>0</f>
      </c>
      <c s="32">
        <f>0+L10+L14+L18</f>
      </c>
      <c s="32">
        <f>0+M10+M14+M18</f>
      </c>
    </row>
    <row r="10" spans="1:16" ht="25.5">
      <c r="A10" t="s">
        <v>48</v>
      </c>
      <c s="34" t="s">
        <v>816</v>
      </c>
      <c s="34" t="s">
        <v>1415</v>
      </c>
      <c s="35" t="s">
        <v>4</v>
      </c>
      <c s="6" t="s">
        <v>1416</v>
      </c>
      <c s="36" t="s">
        <v>373</v>
      </c>
      <c s="37">
        <v>12.188</v>
      </c>
      <c s="36">
        <v>0</v>
      </c>
      <c s="36">
        <f>ROUND(G10*H10,6)</f>
      </c>
      <c r="L10" s="38">
        <v>0</v>
      </c>
      <c s="32">
        <f>ROUND(ROUND(L10,2)*ROUND(G10,3),2)</f>
      </c>
      <c s="36" t="s">
        <v>441</v>
      </c>
      <c>
        <f>(M10*21)/100</f>
      </c>
      <c t="s">
        <v>27</v>
      </c>
    </row>
    <row r="11" spans="1:5" ht="12.75">
      <c r="A11" s="35" t="s">
        <v>53</v>
      </c>
      <c r="E11" s="39" t="s">
        <v>5</v>
      </c>
    </row>
    <row r="12" spans="1:5" ht="25.5">
      <c r="A12" s="35" t="s">
        <v>54</v>
      </c>
      <c r="E12" s="40" t="s">
        <v>2275</v>
      </c>
    </row>
    <row r="13" spans="1:5" ht="63.75">
      <c r="A13" t="s">
        <v>55</v>
      </c>
      <c r="E13" s="39" t="s">
        <v>1417</v>
      </c>
    </row>
    <row r="14" spans="1:16" ht="12.75">
      <c r="A14" t="s">
        <v>48</v>
      </c>
      <c s="34" t="s">
        <v>817</v>
      </c>
      <c s="34" t="s">
        <v>1415</v>
      </c>
      <c s="35" t="s">
        <v>27</v>
      </c>
      <c s="6" t="s">
        <v>1419</v>
      </c>
      <c s="36" t="s">
        <v>516</v>
      </c>
      <c s="37">
        <v>4</v>
      </c>
      <c s="36">
        <v>0</v>
      </c>
      <c s="36">
        <f>ROUND(G14*H14,6)</f>
      </c>
      <c r="L14" s="38">
        <v>0</v>
      </c>
      <c s="32">
        <f>ROUND(ROUND(L14,2)*ROUND(G14,3),2)</f>
      </c>
      <c s="36" t="s">
        <v>441</v>
      </c>
      <c>
        <f>(M14*21)/100</f>
      </c>
      <c t="s">
        <v>27</v>
      </c>
    </row>
    <row r="15" spans="1:5" ht="12.75">
      <c r="A15" s="35" t="s">
        <v>53</v>
      </c>
      <c r="E15" s="39" t="s">
        <v>5</v>
      </c>
    </row>
    <row r="16" spans="1:5" ht="25.5">
      <c r="A16" s="35" t="s">
        <v>54</v>
      </c>
      <c r="E16" s="40" t="s">
        <v>324</v>
      </c>
    </row>
    <row r="17" spans="1:5" ht="12.75">
      <c r="A17" t="s">
        <v>55</v>
      </c>
      <c r="E17" s="39" t="s">
        <v>1420</v>
      </c>
    </row>
    <row r="18" spans="1:16" ht="12.75">
      <c r="A18" t="s">
        <v>48</v>
      </c>
      <c s="34" t="s">
        <v>821</v>
      </c>
      <c s="34" t="s">
        <v>1421</v>
      </c>
      <c s="35" t="s">
        <v>26</v>
      </c>
      <c s="6" t="s">
        <v>1422</v>
      </c>
      <c s="36" t="s">
        <v>516</v>
      </c>
      <c s="37">
        <v>4</v>
      </c>
      <c s="36">
        <v>0</v>
      </c>
      <c s="36">
        <f>ROUND(G18*H18,6)</f>
      </c>
      <c r="L18" s="38">
        <v>0</v>
      </c>
      <c s="32">
        <f>ROUND(ROUND(L18,2)*ROUND(G18,3),2)</f>
      </c>
      <c s="36" t="s">
        <v>441</v>
      </c>
      <c>
        <f>(M18*21)/100</f>
      </c>
      <c t="s">
        <v>27</v>
      </c>
    </row>
    <row r="19" spans="1:5" ht="12.75">
      <c r="A19" s="35" t="s">
        <v>53</v>
      </c>
      <c r="E19" s="39" t="s">
        <v>5</v>
      </c>
    </row>
    <row r="20" spans="1:5" ht="25.5">
      <c r="A20" s="35" t="s">
        <v>54</v>
      </c>
      <c r="E20" s="40" t="s">
        <v>324</v>
      </c>
    </row>
    <row r="21" spans="1:5" ht="12.75">
      <c r="A21" t="s">
        <v>55</v>
      </c>
      <c r="E21" s="39" t="s">
        <v>1424</v>
      </c>
    </row>
    <row r="22" spans="1:13" ht="12.75">
      <c r="A22" t="s">
        <v>46</v>
      </c>
      <c r="C22" s="31" t="s">
        <v>4</v>
      </c>
      <c r="E22" s="33" t="s">
        <v>1303</v>
      </c>
      <c r="J22" s="32">
        <f>0</f>
      </c>
      <c s="32">
        <f>0</f>
      </c>
      <c s="32">
        <f>0+L23+L27+L31+L35+L39+L43</f>
      </c>
      <c s="32">
        <f>0+M23+M27+M31+M35+M39+M43</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2276</v>
      </c>
      <c s="35" t="s">
        <v>5</v>
      </c>
      <c s="6" t="s">
        <v>2277</v>
      </c>
      <c s="36" t="s">
        <v>190</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1427</v>
      </c>
    </row>
    <row r="35" spans="1:16" ht="12.75">
      <c r="A35" t="s">
        <v>48</v>
      </c>
      <c s="34" t="s">
        <v>63</v>
      </c>
      <c s="34" t="s">
        <v>2278</v>
      </c>
      <c s="35" t="s">
        <v>5</v>
      </c>
      <c s="6" t="s">
        <v>2279</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2280</v>
      </c>
    </row>
    <row r="39" spans="1:16" ht="12.75">
      <c r="A39" t="s">
        <v>48</v>
      </c>
      <c s="34" t="s">
        <v>67</v>
      </c>
      <c s="34" t="s">
        <v>200</v>
      </c>
      <c s="35" t="s">
        <v>5</v>
      </c>
      <c s="6" t="s">
        <v>1431</v>
      </c>
      <c s="36" t="s">
        <v>190</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1432</v>
      </c>
    </row>
    <row r="43" spans="1:16" ht="12.75">
      <c r="A43" t="s">
        <v>48</v>
      </c>
      <c s="34" t="s">
        <v>72</v>
      </c>
      <c s="34" t="s">
        <v>1433</v>
      </c>
      <c s="35" t="s">
        <v>5</v>
      </c>
      <c s="6" t="s">
        <v>1434</v>
      </c>
      <c s="36" t="s">
        <v>190</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1435</v>
      </c>
    </row>
    <row r="47" spans="1:13" ht="12.75">
      <c r="A47" t="s">
        <v>46</v>
      </c>
      <c r="C47" s="31" t="s">
        <v>123</v>
      </c>
      <c r="E47" s="33" t="s">
        <v>124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123</v>
      </c>
      <c s="34" t="s">
        <v>1436</v>
      </c>
      <c s="35" t="s">
        <v>5</v>
      </c>
      <c s="6" t="s">
        <v>1437</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1438</v>
      </c>
      <c s="35" t="s">
        <v>5</v>
      </c>
      <c s="6" t="s">
        <v>1439</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12.75">
      <c r="A56" t="s">
        <v>48</v>
      </c>
      <c s="34" t="s">
        <v>76</v>
      </c>
      <c s="34" t="s">
        <v>1440</v>
      </c>
      <c s="35" t="s">
        <v>5</v>
      </c>
      <c s="6" t="s">
        <v>1441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1018</v>
      </c>
    </row>
    <row r="60" spans="1:16" ht="12.75">
      <c r="A60" t="s">
        <v>48</v>
      </c>
      <c s="34" t="s">
        <v>82</v>
      </c>
      <c s="34" t="s">
        <v>1442</v>
      </c>
      <c s="35" t="s">
        <v>5</v>
      </c>
      <c s="6" t="s">
        <v>1443</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991</v>
      </c>
    </row>
    <row r="64" spans="1:16" ht="25.5">
      <c r="A64" t="s">
        <v>48</v>
      </c>
      <c s="34" t="s">
        <v>86</v>
      </c>
      <c s="34" t="s">
        <v>208</v>
      </c>
      <c s="35" t="s">
        <v>5</v>
      </c>
      <c s="6" t="s">
        <v>209</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1444</v>
      </c>
    </row>
    <row r="68" spans="1:16" ht="12.75">
      <c r="A68" t="s">
        <v>48</v>
      </c>
      <c s="34" t="s">
        <v>90</v>
      </c>
      <c s="34" t="s">
        <v>1445</v>
      </c>
      <c s="35" t="s">
        <v>5</v>
      </c>
      <c s="6" t="s">
        <v>1446</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1398</v>
      </c>
    </row>
    <row r="72" spans="1:16" ht="12.75">
      <c r="A72" t="s">
        <v>48</v>
      </c>
      <c s="34" t="s">
        <v>94</v>
      </c>
      <c s="34" t="s">
        <v>214</v>
      </c>
      <c s="35" t="s">
        <v>5</v>
      </c>
      <c s="6" t="s">
        <v>215</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1447</v>
      </c>
    </row>
    <row r="76" spans="1:16" ht="12.75">
      <c r="A76" t="s">
        <v>48</v>
      </c>
      <c s="34" t="s">
        <v>98</v>
      </c>
      <c s="34" t="s">
        <v>217</v>
      </c>
      <c s="35" t="s">
        <v>5</v>
      </c>
      <c s="6" t="s">
        <v>1448</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1449</v>
      </c>
    </row>
    <row r="80" spans="1:16" ht="12.75">
      <c r="A80" t="s">
        <v>48</v>
      </c>
      <c s="34" t="s">
        <v>102</v>
      </c>
      <c s="34" t="s">
        <v>220</v>
      </c>
      <c s="35" t="s">
        <v>5</v>
      </c>
      <c s="6" t="s">
        <v>221</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1449</v>
      </c>
    </row>
    <row r="84" spans="1:16" ht="12.75">
      <c r="A84" t="s">
        <v>48</v>
      </c>
      <c s="34" t="s">
        <v>107</v>
      </c>
      <c s="34" t="s">
        <v>1450</v>
      </c>
      <c s="35" t="s">
        <v>5</v>
      </c>
      <c s="6" t="s">
        <v>1451</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1313</v>
      </c>
    </row>
    <row r="88" spans="1:16" ht="12.75">
      <c r="A88" t="s">
        <v>48</v>
      </c>
      <c s="34" t="s">
        <v>111</v>
      </c>
      <c s="34" t="s">
        <v>1452</v>
      </c>
      <c s="35" t="s">
        <v>5</v>
      </c>
      <c s="6" t="s">
        <v>1453</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1316</v>
      </c>
    </row>
    <row r="92" spans="1:16" ht="25.5">
      <c r="A92" t="s">
        <v>48</v>
      </c>
      <c s="34" t="s">
        <v>115</v>
      </c>
      <c s="34" t="s">
        <v>1454</v>
      </c>
      <c s="35" t="s">
        <v>5</v>
      </c>
      <c s="6" t="s">
        <v>1455</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1456</v>
      </c>
    </row>
    <row r="96" spans="1:16" ht="25.5">
      <c r="A96" t="s">
        <v>48</v>
      </c>
      <c s="34" t="s">
        <v>119</v>
      </c>
      <c s="34" t="s">
        <v>229</v>
      </c>
      <c s="35" t="s">
        <v>5</v>
      </c>
      <c s="6" t="s">
        <v>230</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1457</v>
      </c>
    </row>
    <row r="100" spans="1:16" ht="25.5">
      <c r="A100" t="s">
        <v>48</v>
      </c>
      <c s="34" t="s">
        <v>125</v>
      </c>
      <c s="34" t="s">
        <v>1458</v>
      </c>
      <c s="35" t="s">
        <v>5</v>
      </c>
      <c s="6" t="s">
        <v>1459</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2281</v>
      </c>
      <c s="35" t="s">
        <v>5</v>
      </c>
      <c s="6" t="s">
        <v>2282</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1172</v>
      </c>
    </row>
    <row r="188" spans="1:16" ht="12.75">
      <c r="A188" t="s">
        <v>48</v>
      </c>
      <c s="34" t="s">
        <v>330</v>
      </c>
      <c s="34" t="s">
        <v>1499</v>
      </c>
      <c s="35" t="s">
        <v>5</v>
      </c>
      <c s="6" t="s">
        <v>1500</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1319</v>
      </c>
    </row>
    <row r="192" spans="1:16" ht="12.75">
      <c r="A192" t="s">
        <v>48</v>
      </c>
      <c s="34" t="s">
        <v>334</v>
      </c>
      <c s="34" t="s">
        <v>1501</v>
      </c>
      <c s="35" t="s">
        <v>5</v>
      </c>
      <c s="6" t="s">
        <v>1502</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1003</v>
      </c>
    </row>
    <row r="196" spans="1:16" ht="12.75">
      <c r="A196" t="s">
        <v>48</v>
      </c>
      <c s="34" t="s">
        <v>337</v>
      </c>
      <c s="34" t="s">
        <v>1503</v>
      </c>
      <c s="35" t="s">
        <v>5</v>
      </c>
      <c s="6" t="s">
        <v>1504</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1319</v>
      </c>
    </row>
    <row r="200" spans="1:16" ht="12.75">
      <c r="A200" t="s">
        <v>48</v>
      </c>
      <c s="34" t="s">
        <v>341</v>
      </c>
      <c s="34" t="s">
        <v>1505</v>
      </c>
      <c s="35" t="s">
        <v>5</v>
      </c>
      <c s="6" t="s">
        <v>1506</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1003</v>
      </c>
    </row>
    <row r="204" spans="1:16" ht="12.75">
      <c r="A204" t="s">
        <v>48</v>
      </c>
      <c s="34" t="s">
        <v>577</v>
      </c>
      <c s="34" t="s">
        <v>1322</v>
      </c>
      <c s="35" t="s">
        <v>5</v>
      </c>
      <c s="6" t="s">
        <v>1323</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1324</v>
      </c>
    </row>
    <row r="208" spans="1:16" ht="12.75">
      <c r="A208" t="s">
        <v>48</v>
      </c>
      <c s="34" t="s">
        <v>581</v>
      </c>
      <c s="34" t="s">
        <v>1325</v>
      </c>
      <c s="35" t="s">
        <v>5</v>
      </c>
      <c s="6" t="s">
        <v>1326</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1327</v>
      </c>
    </row>
    <row r="212" spans="1:16" ht="12.75">
      <c r="A212" t="s">
        <v>48</v>
      </c>
      <c s="34" t="s">
        <v>345</v>
      </c>
      <c s="34" t="s">
        <v>2283</v>
      </c>
      <c s="35" t="s">
        <v>5</v>
      </c>
      <c s="6" t="s">
        <v>2284</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1172</v>
      </c>
    </row>
    <row r="216" spans="1:16" ht="12.75">
      <c r="A216" t="s">
        <v>48</v>
      </c>
      <c s="34" t="s">
        <v>349</v>
      </c>
      <c s="34" t="s">
        <v>1328</v>
      </c>
      <c s="35" t="s">
        <v>5</v>
      </c>
      <c s="6" t="s">
        <v>1329</v>
      </c>
      <c s="36" t="s">
        <v>1330</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1331</v>
      </c>
    </row>
    <row r="220" spans="1:16" ht="12.75">
      <c r="A220" t="s">
        <v>48</v>
      </c>
      <c s="34" t="s">
        <v>592</v>
      </c>
      <c s="34" t="s">
        <v>1332</v>
      </c>
      <c s="35" t="s">
        <v>5</v>
      </c>
      <c s="6" t="s">
        <v>1333</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1334</v>
      </c>
    </row>
    <row r="224" spans="1:16" ht="12.75">
      <c r="A224" t="s">
        <v>48</v>
      </c>
      <c s="34" t="s">
        <v>596</v>
      </c>
      <c s="34" t="s">
        <v>1507</v>
      </c>
      <c s="35" t="s">
        <v>5</v>
      </c>
      <c s="6" t="s">
        <v>1508</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1509</v>
      </c>
      <c s="35" t="s">
        <v>5</v>
      </c>
      <c s="6" t="s">
        <v>1510</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1335</v>
      </c>
      <c s="35" t="s">
        <v>5</v>
      </c>
      <c s="6" t="s">
        <v>1336</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1337</v>
      </c>
      <c s="35" t="s">
        <v>5</v>
      </c>
      <c s="6" t="s">
        <v>1338</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1339</v>
      </c>
      <c s="35" t="s">
        <v>5</v>
      </c>
      <c s="6" t="s">
        <v>1340</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1341</v>
      </c>
      <c s="35" t="s">
        <v>5</v>
      </c>
      <c s="6" t="s">
        <v>1342</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1511</v>
      </c>
      <c s="35" t="s">
        <v>5</v>
      </c>
      <c s="6" t="s">
        <v>1512</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1513</v>
      </c>
      <c s="35" t="s">
        <v>5</v>
      </c>
      <c s="6" t="s">
        <v>1514</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1515</v>
      </c>
      <c s="35" t="s">
        <v>5</v>
      </c>
      <c s="6" t="s">
        <v>1516</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12.75">
      <c r="A260" t="s">
        <v>48</v>
      </c>
      <c s="34" t="s">
        <v>379</v>
      </c>
      <c s="34" t="s">
        <v>1517</v>
      </c>
      <c s="35" t="s">
        <v>5</v>
      </c>
      <c s="6" t="s">
        <v>1518</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1519</v>
      </c>
      <c s="35" t="s">
        <v>5</v>
      </c>
      <c s="6" t="s">
        <v>1520</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25.5">
      <c r="A268" t="s">
        <v>48</v>
      </c>
      <c s="34" t="s">
        <v>387</v>
      </c>
      <c s="34" t="s">
        <v>1521</v>
      </c>
      <c s="35" t="s">
        <v>5</v>
      </c>
      <c s="6" t="s">
        <v>1522</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1523</v>
      </c>
      <c s="35" t="s">
        <v>5</v>
      </c>
      <c s="6" t="s">
        <v>1524</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1319</v>
      </c>
    </row>
    <row r="276" spans="1:16" ht="12.75">
      <c r="A276" t="s">
        <v>48</v>
      </c>
      <c s="34" t="s">
        <v>396</v>
      </c>
      <c s="34" t="s">
        <v>1525</v>
      </c>
      <c s="35" t="s">
        <v>5</v>
      </c>
      <c s="6" t="s">
        <v>1526</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1527</v>
      </c>
      <c s="35" t="s">
        <v>5</v>
      </c>
      <c s="6" t="s">
        <v>1528</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1018</v>
      </c>
    </row>
    <row r="284" spans="1:16" ht="12.75">
      <c r="A284" t="s">
        <v>48</v>
      </c>
      <c s="34" t="s">
        <v>404</v>
      </c>
      <c s="34" t="s">
        <v>1529</v>
      </c>
      <c s="35" t="s">
        <v>5</v>
      </c>
      <c s="6" t="s">
        <v>1530</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1003</v>
      </c>
    </row>
    <row r="288" spans="1:16" ht="12.75">
      <c r="A288" t="s">
        <v>48</v>
      </c>
      <c s="34" t="s">
        <v>627</v>
      </c>
      <c s="34" t="s">
        <v>1531</v>
      </c>
      <c s="35" t="s">
        <v>5</v>
      </c>
      <c s="6" t="s">
        <v>1532</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1169</v>
      </c>
    </row>
    <row r="292" spans="1:16" ht="12.75">
      <c r="A292" t="s">
        <v>48</v>
      </c>
      <c s="34" t="s">
        <v>631</v>
      </c>
      <c s="34" t="s">
        <v>1533</v>
      </c>
      <c s="35" t="s">
        <v>5</v>
      </c>
      <c s="6" t="s">
        <v>1534</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1018</v>
      </c>
    </row>
    <row r="296" spans="1:16" ht="12.75">
      <c r="A296" t="s">
        <v>48</v>
      </c>
      <c s="34" t="s">
        <v>408</v>
      </c>
      <c s="34" t="s">
        <v>1535</v>
      </c>
      <c s="35" t="s">
        <v>5</v>
      </c>
      <c s="6" t="s">
        <v>1536</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1537</v>
      </c>
      <c s="35" t="s">
        <v>5</v>
      </c>
      <c s="6" t="s">
        <v>1538</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2285</v>
      </c>
      <c s="35" t="s">
        <v>5</v>
      </c>
      <c s="6" t="s">
        <v>2286</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1169</v>
      </c>
    </row>
    <row r="308" spans="1:16" ht="12.75">
      <c r="A308" t="s">
        <v>48</v>
      </c>
      <c s="34" t="s">
        <v>417</v>
      </c>
      <c s="34" t="s">
        <v>1539</v>
      </c>
      <c s="35" t="s">
        <v>5</v>
      </c>
      <c s="6" t="s">
        <v>1540</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1018</v>
      </c>
    </row>
    <row r="312" spans="1:16" ht="12.75">
      <c r="A312" t="s">
        <v>48</v>
      </c>
      <c s="34" t="s">
        <v>418</v>
      </c>
      <c s="34" t="s">
        <v>1541</v>
      </c>
      <c s="35" t="s">
        <v>5</v>
      </c>
      <c s="6" t="s">
        <v>1542</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1003</v>
      </c>
    </row>
    <row r="316" spans="1:16" ht="12.75">
      <c r="A316" t="s">
        <v>48</v>
      </c>
      <c s="34" t="s">
        <v>419</v>
      </c>
      <c s="34" t="s">
        <v>1543</v>
      </c>
      <c s="35" t="s">
        <v>5</v>
      </c>
      <c s="6" t="s">
        <v>1544</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1018</v>
      </c>
    </row>
    <row r="320" spans="1:16" ht="12.75">
      <c r="A320" t="s">
        <v>48</v>
      </c>
      <c s="34" t="s">
        <v>420</v>
      </c>
      <c s="34" t="s">
        <v>1545</v>
      </c>
      <c s="35" t="s">
        <v>5</v>
      </c>
      <c s="6" t="s">
        <v>1546</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1003</v>
      </c>
    </row>
    <row r="324" spans="1:16" ht="12.75">
      <c r="A324" t="s">
        <v>48</v>
      </c>
      <c s="34" t="s">
        <v>424</v>
      </c>
      <c s="34" t="s">
        <v>1547</v>
      </c>
      <c s="35" t="s">
        <v>5</v>
      </c>
      <c s="6" t="s">
        <v>1548</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1018</v>
      </c>
    </row>
    <row r="328" spans="1:16" ht="12.75">
      <c r="A328" t="s">
        <v>48</v>
      </c>
      <c s="34" t="s">
        <v>425</v>
      </c>
      <c s="34" t="s">
        <v>1549</v>
      </c>
      <c s="35" t="s">
        <v>5</v>
      </c>
      <c s="6" t="s">
        <v>1550</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1003</v>
      </c>
    </row>
    <row r="332" spans="1:16" ht="12.75">
      <c r="A332" t="s">
        <v>48</v>
      </c>
      <c s="34" t="s">
        <v>646</v>
      </c>
      <c s="34" t="s">
        <v>1551</v>
      </c>
      <c s="35" t="s">
        <v>5</v>
      </c>
      <c s="6" t="s">
        <v>1552</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1018</v>
      </c>
    </row>
    <row r="336" spans="1:16" ht="12.75">
      <c r="A336" t="s">
        <v>48</v>
      </c>
      <c s="34" t="s">
        <v>647</v>
      </c>
      <c s="34" t="s">
        <v>1553</v>
      </c>
      <c s="35" t="s">
        <v>5</v>
      </c>
      <c s="6" t="s">
        <v>1554</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1003</v>
      </c>
    </row>
    <row r="340" spans="1:16" ht="12.75">
      <c r="A340" t="s">
        <v>48</v>
      </c>
      <c s="34" t="s">
        <v>651</v>
      </c>
      <c s="34" t="s">
        <v>1555</v>
      </c>
      <c s="35" t="s">
        <v>5</v>
      </c>
      <c s="6" t="s">
        <v>1556</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1018</v>
      </c>
    </row>
    <row r="344" spans="1:16" ht="12.75">
      <c r="A344" t="s">
        <v>48</v>
      </c>
      <c s="34" t="s">
        <v>655</v>
      </c>
      <c s="34" t="s">
        <v>1557</v>
      </c>
      <c s="35" t="s">
        <v>5</v>
      </c>
      <c s="6" t="s">
        <v>1558</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1003</v>
      </c>
    </row>
    <row r="348" spans="1:16" ht="12.75">
      <c r="A348" t="s">
        <v>48</v>
      </c>
      <c s="34" t="s">
        <v>659</v>
      </c>
      <c s="34" t="s">
        <v>1343</v>
      </c>
      <c s="35" t="s">
        <v>5</v>
      </c>
      <c s="6" t="s">
        <v>1344</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1319</v>
      </c>
    </row>
    <row r="352" spans="1:16" ht="12.75">
      <c r="A352" t="s">
        <v>48</v>
      </c>
      <c s="34" t="s">
        <v>663</v>
      </c>
      <c s="34" t="s">
        <v>1345</v>
      </c>
      <c s="35" t="s">
        <v>5</v>
      </c>
      <c s="6" t="s">
        <v>1346</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1003</v>
      </c>
    </row>
    <row r="356" spans="1:16" ht="12.75">
      <c r="A356" t="s">
        <v>48</v>
      </c>
      <c s="34" t="s">
        <v>667</v>
      </c>
      <c s="34" t="s">
        <v>1559</v>
      </c>
      <c s="35" t="s">
        <v>5</v>
      </c>
      <c s="6" t="s">
        <v>1560</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1319</v>
      </c>
    </row>
    <row r="360" spans="1:16" ht="12.75">
      <c r="A360" t="s">
        <v>48</v>
      </c>
      <c s="34" t="s">
        <v>671</v>
      </c>
      <c s="34" t="s">
        <v>1561</v>
      </c>
      <c s="35" t="s">
        <v>5</v>
      </c>
      <c s="6" t="s">
        <v>1562</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1003</v>
      </c>
    </row>
    <row r="364" spans="1:16" ht="12.75">
      <c r="A364" t="s">
        <v>48</v>
      </c>
      <c s="34" t="s">
        <v>446</v>
      </c>
      <c s="34" t="s">
        <v>1563</v>
      </c>
      <c s="35" t="s">
        <v>5</v>
      </c>
      <c s="6" t="s">
        <v>1564</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1319</v>
      </c>
    </row>
    <row r="368" spans="1:16" ht="12.75">
      <c r="A368" t="s">
        <v>48</v>
      </c>
      <c s="34" t="s">
        <v>453</v>
      </c>
      <c s="34" t="s">
        <v>1565</v>
      </c>
      <c s="35" t="s">
        <v>5</v>
      </c>
      <c s="6" t="s">
        <v>1566</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1003</v>
      </c>
    </row>
    <row r="372" spans="1:16" ht="12.75">
      <c r="A372" t="s">
        <v>48</v>
      </c>
      <c s="34" t="s">
        <v>458</v>
      </c>
      <c s="34" t="s">
        <v>1567</v>
      </c>
      <c s="35" t="s">
        <v>5</v>
      </c>
      <c s="6" t="s">
        <v>1568</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1319</v>
      </c>
    </row>
    <row r="376" spans="1:16" ht="12.75">
      <c r="A376" t="s">
        <v>48</v>
      </c>
      <c s="34" t="s">
        <v>481</v>
      </c>
      <c s="34" t="s">
        <v>1569</v>
      </c>
      <c s="35" t="s">
        <v>5</v>
      </c>
      <c s="6" t="s">
        <v>1570</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1003</v>
      </c>
    </row>
    <row r="380" spans="1:16" ht="12.75">
      <c r="A380" t="s">
        <v>48</v>
      </c>
      <c s="34" t="s">
        <v>426</v>
      </c>
      <c s="34" t="s">
        <v>1351</v>
      </c>
      <c s="35" t="s">
        <v>5</v>
      </c>
      <c s="6" t="s">
        <v>1352</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1319</v>
      </c>
    </row>
    <row r="384" spans="1:16" ht="12.75">
      <c r="A384" t="s">
        <v>48</v>
      </c>
      <c s="34" t="s">
        <v>430</v>
      </c>
      <c s="34" t="s">
        <v>1353</v>
      </c>
      <c s="35" t="s">
        <v>5</v>
      </c>
      <c s="6" t="s">
        <v>1354</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1003</v>
      </c>
    </row>
    <row r="388" spans="1:16" ht="12.75">
      <c r="A388" t="s">
        <v>48</v>
      </c>
      <c s="34" t="s">
        <v>434</v>
      </c>
      <c s="34" t="s">
        <v>1355</v>
      </c>
      <c s="35" t="s">
        <v>5</v>
      </c>
      <c s="6" t="s">
        <v>1356</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1319</v>
      </c>
    </row>
    <row r="392" spans="1:16" ht="12.75">
      <c r="A392" t="s">
        <v>48</v>
      </c>
      <c s="34" t="s">
        <v>438</v>
      </c>
      <c s="34" t="s">
        <v>1357</v>
      </c>
      <c s="35" t="s">
        <v>5</v>
      </c>
      <c s="6" t="s">
        <v>1358</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1003</v>
      </c>
    </row>
    <row r="396" spans="1:16" ht="12.75">
      <c r="A396" t="s">
        <v>48</v>
      </c>
      <c s="34" t="s">
        <v>442</v>
      </c>
      <c s="34" t="s">
        <v>1571</v>
      </c>
      <c s="35" t="s">
        <v>5</v>
      </c>
      <c s="6" t="s">
        <v>1572</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1574</v>
      </c>
      <c s="35" t="s">
        <v>5</v>
      </c>
      <c s="6" t="s">
        <v>1575</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1576</v>
      </c>
      <c s="35" t="s">
        <v>5</v>
      </c>
      <c s="6" t="s">
        <v>1577</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1169</v>
      </c>
    </row>
    <row r="408" spans="1:16" ht="12.75">
      <c r="A408" t="s">
        <v>48</v>
      </c>
      <c s="34" t="s">
        <v>285</v>
      </c>
      <c s="34" t="s">
        <v>1578</v>
      </c>
      <c s="35" t="s">
        <v>5</v>
      </c>
      <c s="6" t="s">
        <v>1579</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1580</v>
      </c>
      <c s="35" t="s">
        <v>5</v>
      </c>
      <c s="6" t="s">
        <v>1581</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1573</v>
      </c>
    </row>
    <row r="416" spans="1:16" ht="12.75">
      <c r="A416" t="s">
        <v>48</v>
      </c>
      <c s="34" t="s">
        <v>466</v>
      </c>
      <c s="34" t="s">
        <v>1582</v>
      </c>
      <c s="35" t="s">
        <v>5</v>
      </c>
      <c s="6" t="s">
        <v>1583</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1573</v>
      </c>
    </row>
    <row r="420" spans="1:16" ht="12.75">
      <c r="A420" t="s">
        <v>48</v>
      </c>
      <c s="34" t="s">
        <v>181</v>
      </c>
      <c s="34" t="s">
        <v>1584</v>
      </c>
      <c s="35" t="s">
        <v>5</v>
      </c>
      <c s="6" t="s">
        <v>1585</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1573</v>
      </c>
    </row>
    <row r="424" spans="1:16" ht="12.75">
      <c r="A424" t="s">
        <v>48</v>
      </c>
      <c s="34" t="s">
        <v>720</v>
      </c>
      <c s="34" t="s">
        <v>1586</v>
      </c>
      <c s="35" t="s">
        <v>5</v>
      </c>
      <c s="6" t="s">
        <v>1587</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1588</v>
      </c>
    </row>
    <row r="428" spans="1:16" ht="12.75">
      <c r="A428" t="s">
        <v>48</v>
      </c>
      <c s="34" t="s">
        <v>470</v>
      </c>
      <c s="34" t="s">
        <v>1589</v>
      </c>
      <c s="35" t="s">
        <v>5</v>
      </c>
      <c s="6" t="s">
        <v>1590</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1003</v>
      </c>
    </row>
    <row r="432" spans="1:16" ht="12.75">
      <c r="A432" t="s">
        <v>48</v>
      </c>
      <c s="34" t="s">
        <v>475</v>
      </c>
      <c s="34" t="s">
        <v>1591</v>
      </c>
      <c s="35" t="s">
        <v>5</v>
      </c>
      <c s="6" t="s">
        <v>1592</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1588</v>
      </c>
    </row>
    <row r="436" spans="1:16" ht="12.75">
      <c r="A436" t="s">
        <v>48</v>
      </c>
      <c s="34" t="s">
        <v>730</v>
      </c>
      <c s="34" t="s">
        <v>1593</v>
      </c>
      <c s="35" t="s">
        <v>5</v>
      </c>
      <c s="6" t="s">
        <v>1594</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1003</v>
      </c>
    </row>
    <row r="440" spans="1:16" ht="12.75">
      <c r="A440" t="s">
        <v>48</v>
      </c>
      <c s="34" t="s">
        <v>734</v>
      </c>
      <c s="34" t="s">
        <v>269</v>
      </c>
      <c s="35" t="s">
        <v>5</v>
      </c>
      <c s="6" t="s">
        <v>1595</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1588</v>
      </c>
    </row>
    <row r="444" spans="1:16" ht="12.75">
      <c r="A444" t="s">
        <v>48</v>
      </c>
      <c s="34" t="s">
        <v>738</v>
      </c>
      <c s="34" t="s">
        <v>273</v>
      </c>
      <c s="35" t="s">
        <v>5</v>
      </c>
      <c s="6" t="s">
        <v>274</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1003</v>
      </c>
    </row>
    <row r="448" spans="1:16" ht="12.75">
      <c r="A448" t="s">
        <v>48</v>
      </c>
      <c s="34" t="s">
        <v>742</v>
      </c>
      <c s="34" t="s">
        <v>1596</v>
      </c>
      <c s="35" t="s">
        <v>5</v>
      </c>
      <c s="6" t="s">
        <v>1597</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1588</v>
      </c>
    </row>
    <row r="452" spans="1:16" ht="12.75">
      <c r="A452" t="s">
        <v>48</v>
      </c>
      <c s="34" t="s">
        <v>746</v>
      </c>
      <c s="34" t="s">
        <v>1598</v>
      </c>
      <c s="35" t="s">
        <v>5</v>
      </c>
      <c s="6" t="s">
        <v>1599</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1003</v>
      </c>
    </row>
    <row r="456" spans="1:16" ht="12.75">
      <c r="A456" t="s">
        <v>48</v>
      </c>
      <c s="34" t="s">
        <v>750</v>
      </c>
      <c s="34" t="s">
        <v>1600</v>
      </c>
      <c s="35" t="s">
        <v>5</v>
      </c>
      <c s="6" t="s">
        <v>1601</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1588</v>
      </c>
    </row>
    <row r="460" spans="1:16" ht="12.75">
      <c r="A460" t="s">
        <v>48</v>
      </c>
      <c s="34" t="s">
        <v>754</v>
      </c>
      <c s="34" t="s">
        <v>1602</v>
      </c>
      <c s="35" t="s">
        <v>5</v>
      </c>
      <c s="6" t="s">
        <v>1603</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1003</v>
      </c>
    </row>
    <row r="464" spans="1:16" ht="12.75">
      <c r="A464" t="s">
        <v>48</v>
      </c>
      <c s="34" t="s">
        <v>488</v>
      </c>
      <c s="34" t="s">
        <v>1604</v>
      </c>
      <c s="35" t="s">
        <v>5</v>
      </c>
      <c s="6" t="s">
        <v>1605</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1588</v>
      </c>
    </row>
    <row r="468" spans="1:16" ht="12.75">
      <c r="A468" t="s">
        <v>48</v>
      </c>
      <c s="34" t="s">
        <v>761</v>
      </c>
      <c s="34" t="s">
        <v>2287</v>
      </c>
      <c s="35" t="s">
        <v>5</v>
      </c>
      <c s="6" t="s">
        <v>2288</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1588</v>
      </c>
    </row>
    <row r="472" spans="1:16" ht="12.75">
      <c r="A472" t="s">
        <v>48</v>
      </c>
      <c s="34" t="s">
        <v>765</v>
      </c>
      <c s="34" t="s">
        <v>1606</v>
      </c>
      <c s="35" t="s">
        <v>5</v>
      </c>
      <c s="6" t="s">
        <v>1607</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1003</v>
      </c>
    </row>
    <row r="476" spans="1:16" ht="12.75">
      <c r="A476" t="s">
        <v>48</v>
      </c>
      <c s="34" t="s">
        <v>769</v>
      </c>
      <c s="34" t="s">
        <v>1608</v>
      </c>
      <c s="35" t="s">
        <v>5</v>
      </c>
      <c s="6" t="s">
        <v>1609</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1610</v>
      </c>
    </row>
    <row r="480" spans="1:16" ht="25.5">
      <c r="A480" t="s">
        <v>48</v>
      </c>
      <c s="34" t="s">
        <v>773</v>
      </c>
      <c s="34" t="s">
        <v>1611</v>
      </c>
      <c s="35" t="s">
        <v>5</v>
      </c>
      <c s="6" t="s">
        <v>1612</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1613</v>
      </c>
    </row>
    <row r="484" spans="1:16" ht="25.5">
      <c r="A484" t="s">
        <v>48</v>
      </c>
      <c s="34" t="s">
        <v>777</v>
      </c>
      <c s="34" t="s">
        <v>1614</v>
      </c>
      <c s="35" t="s">
        <v>5</v>
      </c>
      <c s="6" t="s">
        <v>1615</v>
      </c>
      <c s="36" t="s">
        <v>1330</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1331</v>
      </c>
    </row>
    <row r="488" spans="1:16" ht="12.75">
      <c r="A488" t="s">
        <v>48</v>
      </c>
      <c s="34" t="s">
        <v>781</v>
      </c>
      <c s="34" t="s">
        <v>1616</v>
      </c>
      <c s="35" t="s">
        <v>5</v>
      </c>
      <c s="6" t="s">
        <v>1617</v>
      </c>
      <c s="36" t="s">
        <v>1618</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1619</v>
      </c>
    </row>
    <row r="492" spans="1:16" ht="12.75">
      <c r="A492" t="s">
        <v>48</v>
      </c>
      <c s="34" t="s">
        <v>785</v>
      </c>
      <c s="34" t="s">
        <v>1620</v>
      </c>
      <c s="35" t="s">
        <v>5</v>
      </c>
      <c s="6" t="s">
        <v>1621</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1622</v>
      </c>
    </row>
    <row r="496" spans="1:16" ht="12.75">
      <c r="A496" t="s">
        <v>48</v>
      </c>
      <c s="34" t="s">
        <v>789</v>
      </c>
      <c s="34" t="s">
        <v>1623</v>
      </c>
      <c s="35" t="s">
        <v>5</v>
      </c>
      <c s="6" t="s">
        <v>1624</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1625</v>
      </c>
    </row>
    <row r="500" spans="1:16" ht="12.75">
      <c r="A500" t="s">
        <v>48</v>
      </c>
      <c s="34" t="s">
        <v>790</v>
      </c>
      <c s="34" t="s">
        <v>1626</v>
      </c>
      <c s="35" t="s">
        <v>5</v>
      </c>
      <c s="6" t="s">
        <v>1627</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1622</v>
      </c>
    </row>
    <row r="504" spans="1:16" ht="12.75">
      <c r="A504" t="s">
        <v>48</v>
      </c>
      <c s="34" t="s">
        <v>183</v>
      </c>
      <c s="34" t="s">
        <v>1628</v>
      </c>
      <c s="35" t="s">
        <v>5</v>
      </c>
      <c s="6" t="s">
        <v>1629</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1625</v>
      </c>
    </row>
    <row r="508" spans="1:16" ht="12.75">
      <c r="A508" t="s">
        <v>48</v>
      </c>
      <c s="34" t="s">
        <v>794</v>
      </c>
      <c s="34" t="s">
        <v>1240</v>
      </c>
      <c s="35" t="s">
        <v>5</v>
      </c>
      <c s="6" t="s">
        <v>1241</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798</v>
      </c>
      <c s="34" t="s">
        <v>1242</v>
      </c>
      <c s="35" t="s">
        <v>5</v>
      </c>
      <c s="6" t="s">
        <v>1243</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802</v>
      </c>
      <c s="34" t="s">
        <v>1630</v>
      </c>
      <c s="35" t="s">
        <v>5</v>
      </c>
      <c s="6" t="s">
        <v>1631</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1018</v>
      </c>
    </row>
    <row r="520" spans="1:16" ht="12.75">
      <c r="A520" t="s">
        <v>48</v>
      </c>
      <c s="34" t="s">
        <v>803</v>
      </c>
      <c s="34" t="s">
        <v>1632</v>
      </c>
      <c s="35" t="s">
        <v>5</v>
      </c>
      <c s="6" t="s">
        <v>1633</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991</v>
      </c>
    </row>
    <row r="524" spans="1:16" ht="12.75">
      <c r="A524" t="s">
        <v>48</v>
      </c>
      <c s="34" t="s">
        <v>804</v>
      </c>
      <c s="34" t="s">
        <v>1209</v>
      </c>
      <c s="35" t="s">
        <v>5</v>
      </c>
      <c s="6" t="s">
        <v>1210</v>
      </c>
      <c s="36" t="s">
        <v>105</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1211</v>
      </c>
    </row>
    <row r="528" spans="1:16" ht="12.75">
      <c r="A528" t="s">
        <v>48</v>
      </c>
      <c s="34" t="s">
        <v>805</v>
      </c>
      <c s="34" t="s">
        <v>1640</v>
      </c>
      <c s="35" t="s">
        <v>5</v>
      </c>
      <c s="6" t="s">
        <v>1641</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1642</v>
      </c>
    </row>
    <row r="532" spans="1:16" ht="12.75">
      <c r="A532" t="s">
        <v>48</v>
      </c>
      <c s="34" t="s">
        <v>809</v>
      </c>
      <c s="34" t="s">
        <v>1643</v>
      </c>
      <c s="35" t="s">
        <v>5</v>
      </c>
      <c s="6" t="s">
        <v>1644</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1018</v>
      </c>
    </row>
    <row r="536" spans="1:16" ht="12.75">
      <c r="A536" t="s">
        <v>48</v>
      </c>
      <c s="34" t="s">
        <v>810</v>
      </c>
      <c s="34" t="s">
        <v>1645</v>
      </c>
      <c s="35" t="s">
        <v>5</v>
      </c>
      <c s="6" t="s">
        <v>1646</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991</v>
      </c>
    </row>
    <row r="540" spans="1:13" ht="12.75">
      <c r="A540" t="s">
        <v>46</v>
      </c>
      <c r="C540" s="31" t="s">
        <v>163</v>
      </c>
      <c r="E540" s="33" t="s">
        <v>1657</v>
      </c>
      <c r="J540" s="32">
        <f>0</f>
      </c>
      <c s="32">
        <f>0</f>
      </c>
      <c s="32">
        <f>0+L541</f>
      </c>
      <c s="32">
        <f>0+M541</f>
      </c>
    </row>
    <row r="541" spans="1:16" ht="12.75">
      <c r="A541" t="s">
        <v>48</v>
      </c>
      <c s="34" t="s">
        <v>811</v>
      </c>
      <c s="34" t="s">
        <v>1658</v>
      </c>
      <c s="35" t="s">
        <v>5</v>
      </c>
      <c s="6" t="s">
        <v>1659</v>
      </c>
      <c s="36" t="s">
        <v>190</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2291</v>
      </c>
      <c r="E8" s="30" t="s">
        <v>2290</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1092</v>
      </c>
      <c s="35" t="s">
        <v>5</v>
      </c>
      <c s="6" t="s">
        <v>1093</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1094</v>
      </c>
    </row>
    <row r="30" spans="1:16" ht="25.5">
      <c r="A30" t="s">
        <v>48</v>
      </c>
      <c s="34" t="s">
        <v>72</v>
      </c>
      <c s="34" t="s">
        <v>857</v>
      </c>
      <c s="35" t="s">
        <v>5</v>
      </c>
      <c s="6" t="s">
        <v>858</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1095</v>
      </c>
    </row>
    <row r="34" spans="1:16" ht="12.75">
      <c r="A34" t="s">
        <v>48</v>
      </c>
      <c s="34" t="s">
        <v>123</v>
      </c>
      <c s="34" t="s">
        <v>970</v>
      </c>
      <c s="35" t="s">
        <v>5</v>
      </c>
      <c s="6" t="s">
        <v>971</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972</v>
      </c>
    </row>
    <row r="38" spans="1:16" ht="12.75">
      <c r="A38" t="s">
        <v>48</v>
      </c>
      <c s="34" t="s">
        <v>163</v>
      </c>
      <c s="34" t="s">
        <v>1101</v>
      </c>
      <c s="35" t="s">
        <v>5</v>
      </c>
      <c s="6" t="s">
        <v>1102</v>
      </c>
      <c s="36" t="s">
        <v>245</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975</v>
      </c>
    </row>
    <row r="42" spans="1:16" ht="12.75">
      <c r="A42" t="s">
        <v>48</v>
      </c>
      <c s="34" t="s">
        <v>76</v>
      </c>
      <c s="34" t="s">
        <v>976</v>
      </c>
      <c s="35" t="s">
        <v>5</v>
      </c>
      <c s="6" t="s">
        <v>977</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978</v>
      </c>
    </row>
    <row r="46" spans="1:16" ht="12.75">
      <c r="A46" t="s">
        <v>48</v>
      </c>
      <c s="34" t="s">
        <v>82</v>
      </c>
      <c s="34" t="s">
        <v>1103</v>
      </c>
      <c s="35" t="s">
        <v>5</v>
      </c>
      <c s="6" t="s">
        <v>1104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1105</v>
      </c>
      <c s="35" t="s">
        <v>5</v>
      </c>
      <c s="6" t="s">
        <v>1106</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1107</v>
      </c>
      <c s="35" t="s">
        <v>5</v>
      </c>
      <c s="6" t="s">
        <v>1108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1109</v>
      </c>
      <c s="35" t="s">
        <v>5</v>
      </c>
      <c s="6" t="s">
        <v>1110</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179</v>
      </c>
    </row>
    <row r="62" spans="1:16" ht="12.75">
      <c r="A62" t="s">
        <v>48</v>
      </c>
      <c s="34" t="s">
        <v>98</v>
      </c>
      <c s="34" t="s">
        <v>1111</v>
      </c>
      <c s="35" t="s">
        <v>5</v>
      </c>
      <c s="6" t="s">
        <v>1112</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2292</v>
      </c>
      <c s="35" t="s">
        <v>5</v>
      </c>
      <c s="6" t="s">
        <v>2293</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1115</v>
      </c>
      <c s="35" t="s">
        <v>5</v>
      </c>
      <c s="6" t="s">
        <v>1116</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1666</v>
      </c>
      <c s="35" t="s">
        <v>5</v>
      </c>
      <c s="6" t="s">
        <v>1667</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2294</v>
      </c>
      <c s="35" t="s">
        <v>5</v>
      </c>
      <c s="6" t="s">
        <v>2295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1117</v>
      </c>
      <c s="35" t="s">
        <v>5</v>
      </c>
      <c s="6" t="s">
        <v>1118</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1668</v>
      </c>
      <c s="35" t="s">
        <v>5</v>
      </c>
      <c s="6" t="s">
        <v>1669</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2296</v>
      </c>
      <c s="35" t="s">
        <v>5</v>
      </c>
      <c s="6" t="s">
        <v>2297</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2298</v>
      </c>
    </row>
    <row r="94" spans="1:16" ht="12.75">
      <c r="A94" t="s">
        <v>48</v>
      </c>
      <c s="34" t="s">
        <v>133</v>
      </c>
      <c s="34" t="s">
        <v>1119</v>
      </c>
      <c s="35" t="s">
        <v>5</v>
      </c>
      <c s="6" t="s">
        <v>1120</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1670</v>
      </c>
      <c s="35" t="s">
        <v>5</v>
      </c>
      <c s="6" t="s">
        <v>1671</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1169</v>
      </c>
    </row>
    <row r="102" spans="1:16" ht="12.75">
      <c r="A102" t="s">
        <v>48</v>
      </c>
      <c s="34" t="s">
        <v>257</v>
      </c>
      <c s="34" t="s">
        <v>1121</v>
      </c>
      <c s="35" t="s">
        <v>5</v>
      </c>
      <c s="6" t="s">
        <v>1122</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988</v>
      </c>
    </row>
    <row r="106" spans="1:16" ht="12.75">
      <c r="A106" t="s">
        <v>48</v>
      </c>
      <c s="34" t="s">
        <v>261</v>
      </c>
      <c s="34" t="s">
        <v>1123</v>
      </c>
      <c s="35" t="s">
        <v>5</v>
      </c>
      <c s="6" t="s">
        <v>1124</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1125</v>
      </c>
      <c s="35" t="s">
        <v>5</v>
      </c>
      <c s="6" t="s">
        <v>1126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988</v>
      </c>
    </row>
    <row r="114" spans="1:16" ht="12.75">
      <c r="A114" t="s">
        <v>48</v>
      </c>
      <c s="34" t="s">
        <v>264</v>
      </c>
      <c s="34" t="s">
        <v>1674</v>
      </c>
      <c s="35" t="s">
        <v>5</v>
      </c>
      <c s="6" t="s">
        <v>1675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1127</v>
      </c>
      <c s="35" t="s">
        <v>5</v>
      </c>
      <c s="6" t="s">
        <v>1128</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1129</v>
      </c>
    </row>
    <row r="122" spans="1:16" ht="12.75">
      <c r="A122" t="s">
        <v>48</v>
      </c>
      <c s="34" t="s">
        <v>272</v>
      </c>
      <c s="34" t="s">
        <v>1130</v>
      </c>
      <c s="35" t="s">
        <v>5</v>
      </c>
      <c s="6" t="s">
        <v>1131</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1678</v>
      </c>
      <c s="35" t="s">
        <v>5</v>
      </c>
      <c s="6" t="s">
        <v>1679</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1169</v>
      </c>
    </row>
    <row r="130" spans="1:16" ht="12.75">
      <c r="A130" t="s">
        <v>48</v>
      </c>
      <c s="34" t="s">
        <v>295</v>
      </c>
      <c s="34" t="s">
        <v>1132</v>
      </c>
      <c s="35" t="s">
        <v>5</v>
      </c>
      <c s="6" t="s">
        <v>1133</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1135</v>
      </c>
      <c s="35" t="s">
        <v>5</v>
      </c>
      <c s="6" t="s">
        <v>1136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1137</v>
      </c>
      <c s="35" t="s">
        <v>5</v>
      </c>
      <c s="6" t="s">
        <v>1138</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1680</v>
      </c>
      <c s="35" t="s">
        <v>5</v>
      </c>
      <c s="6" t="s">
        <v>1681</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1682</v>
      </c>
    </row>
    <row r="146" spans="1:16" ht="12.75">
      <c r="A146" t="s">
        <v>48</v>
      </c>
      <c s="34" t="s">
        <v>307</v>
      </c>
      <c s="34" t="s">
        <v>1140</v>
      </c>
      <c s="35" t="s">
        <v>5</v>
      </c>
      <c s="6" t="s">
        <v>1141</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1134</v>
      </c>
    </row>
    <row r="150" spans="1:16" ht="12.75">
      <c r="A150" t="s">
        <v>48</v>
      </c>
      <c s="34" t="s">
        <v>552</v>
      </c>
      <c s="34" t="s">
        <v>1142</v>
      </c>
      <c s="35" t="s">
        <v>5</v>
      </c>
      <c s="6" t="s">
        <v>1143</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988</v>
      </c>
    </row>
    <row r="154" spans="1:16" ht="12.75">
      <c r="A154" t="s">
        <v>48</v>
      </c>
      <c s="34" t="s">
        <v>312</v>
      </c>
      <c s="34" t="s">
        <v>1144</v>
      </c>
      <c s="35" t="s">
        <v>5</v>
      </c>
      <c s="6" t="s">
        <v>1145</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1139</v>
      </c>
    </row>
    <row r="158" spans="1:16" ht="12.75">
      <c r="A158" t="s">
        <v>48</v>
      </c>
      <c s="34" t="s">
        <v>318</v>
      </c>
      <c s="34" t="s">
        <v>1683</v>
      </c>
      <c s="35" t="s">
        <v>5</v>
      </c>
      <c s="6" t="s">
        <v>1684</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1682</v>
      </c>
    </row>
    <row r="162" spans="1:16" ht="12.75">
      <c r="A162" t="s">
        <v>48</v>
      </c>
      <c s="34" t="s">
        <v>319</v>
      </c>
      <c s="34" t="s">
        <v>1146</v>
      </c>
      <c s="35" t="s">
        <v>5</v>
      </c>
      <c s="6" t="s">
        <v>1147</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1148</v>
      </c>
    </row>
    <row r="166" spans="1:16" ht="12.75">
      <c r="A166" t="s">
        <v>48</v>
      </c>
      <c s="34" t="s">
        <v>321</v>
      </c>
      <c s="34" t="s">
        <v>1149</v>
      </c>
      <c s="35" t="s">
        <v>5</v>
      </c>
      <c s="6" t="s">
        <v>1150</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988</v>
      </c>
    </row>
    <row r="170" spans="1:16" ht="12.75">
      <c r="A170" t="s">
        <v>48</v>
      </c>
      <c s="34" t="s">
        <v>326</v>
      </c>
      <c s="34" t="s">
        <v>1151</v>
      </c>
      <c s="35" t="s">
        <v>5</v>
      </c>
      <c s="6" t="s">
        <v>1152</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1139</v>
      </c>
    </row>
    <row r="174" spans="1:16" ht="12.75">
      <c r="A174" t="s">
        <v>48</v>
      </c>
      <c s="34" t="s">
        <v>330</v>
      </c>
      <c s="34" t="s">
        <v>1685</v>
      </c>
      <c s="35" t="s">
        <v>5</v>
      </c>
      <c s="6" t="s">
        <v>1686</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1682</v>
      </c>
    </row>
    <row r="178" spans="1:16" ht="12.75">
      <c r="A178" t="s">
        <v>48</v>
      </c>
      <c s="34" t="s">
        <v>334</v>
      </c>
      <c s="34" t="s">
        <v>1687</v>
      </c>
      <c s="35" t="s">
        <v>451</v>
      </c>
      <c s="6" t="s">
        <v>1688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988</v>
      </c>
    </row>
    <row r="182" spans="1:16" ht="12.75">
      <c r="A182" t="s">
        <v>48</v>
      </c>
      <c s="34" t="s">
        <v>337</v>
      </c>
      <c s="34" t="s">
        <v>1155</v>
      </c>
      <c s="35" t="s">
        <v>451</v>
      </c>
      <c s="6" t="s">
        <v>1156</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25.5">
      <c r="A186" t="s">
        <v>48</v>
      </c>
      <c s="34" t="s">
        <v>341</v>
      </c>
      <c s="34" t="s">
        <v>1164</v>
      </c>
      <c s="35" t="s">
        <v>5</v>
      </c>
      <c s="6" t="s">
        <v>1165</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1166</v>
      </c>
    </row>
    <row r="190" spans="1:16" ht="12.75">
      <c r="A190" t="s">
        <v>48</v>
      </c>
      <c s="34" t="s">
        <v>577</v>
      </c>
      <c s="34" t="s">
        <v>1178</v>
      </c>
      <c s="35" t="s">
        <v>5</v>
      </c>
      <c s="6" t="s">
        <v>1179</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1180</v>
      </c>
    </row>
    <row r="194" spans="1:16" ht="12.75">
      <c r="A194" t="s">
        <v>48</v>
      </c>
      <c s="34" t="s">
        <v>581</v>
      </c>
      <c s="34" t="s">
        <v>1181</v>
      </c>
      <c s="35" t="s">
        <v>5</v>
      </c>
      <c s="6" t="s">
        <v>1182</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1185</v>
      </c>
      <c s="35" t="s">
        <v>5</v>
      </c>
      <c s="6" t="s">
        <v>1186</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1180</v>
      </c>
    </row>
    <row r="202" spans="1:16" ht="12.75">
      <c r="A202" t="s">
        <v>48</v>
      </c>
      <c s="34" t="s">
        <v>349</v>
      </c>
      <c s="34" t="s">
        <v>1187</v>
      </c>
      <c s="35" t="s">
        <v>5</v>
      </c>
      <c s="6" t="s">
        <v>1188</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1003</v>
      </c>
    </row>
    <row r="206" spans="1:16" ht="12.75">
      <c r="A206" t="s">
        <v>48</v>
      </c>
      <c s="34" t="s">
        <v>592</v>
      </c>
      <c s="34" t="s">
        <v>1189</v>
      </c>
      <c s="35" t="s">
        <v>5</v>
      </c>
      <c s="6" t="s">
        <v>1190</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144</v>
      </c>
      <c r="E8" s="30" t="s">
        <v>143</v>
      </c>
      <c r="J8" s="29">
        <f>0+J9+J30</f>
      </c>
      <c s="29">
        <f>0+K9+K30</f>
      </c>
      <c s="29">
        <f>0+L9+L30</f>
      </c>
      <c s="29">
        <f>0+M9+M30</f>
      </c>
    </row>
    <row r="9" spans="1:13" ht="25.5">
      <c r="A9" t="s">
        <v>46</v>
      </c>
      <c r="C9" s="31" t="s">
        <v>4</v>
      </c>
      <c r="E9" s="33" t="s">
        <v>145</v>
      </c>
      <c r="J9" s="32">
        <f>0</f>
      </c>
      <c s="32">
        <f>0</f>
      </c>
      <c s="32">
        <f>0+L10+L14+L18+L22+L26</f>
      </c>
      <c s="32">
        <f>0+M10+M14+M18+M22+M26</f>
      </c>
    </row>
    <row r="10" spans="1:16" ht="12.75">
      <c r="A10" t="s">
        <v>48</v>
      </c>
      <c s="34" t="s">
        <v>4</v>
      </c>
      <c s="34" t="s">
        <v>146</v>
      </c>
      <c s="35" t="s">
        <v>5</v>
      </c>
      <c s="6" t="s">
        <v>147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148</v>
      </c>
    </row>
    <row r="14" spans="1:16" ht="12.75">
      <c r="A14" t="s">
        <v>48</v>
      </c>
      <c s="34" t="s">
        <v>27</v>
      </c>
      <c s="34" t="s">
        <v>149</v>
      </c>
      <c s="35" t="s">
        <v>5</v>
      </c>
      <c s="6" t="s">
        <v>150</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151</v>
      </c>
    </row>
    <row r="18" spans="1:16" ht="12.75">
      <c r="A18" t="s">
        <v>48</v>
      </c>
      <c s="34" t="s">
        <v>26</v>
      </c>
      <c s="34" t="s">
        <v>152</v>
      </c>
      <c s="35" t="s">
        <v>5</v>
      </c>
      <c s="6" t="s">
        <v>153</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154</v>
      </c>
    </row>
    <row r="22" spans="1:16" ht="12.75">
      <c r="A22" t="s">
        <v>48</v>
      </c>
      <c s="34" t="s">
        <v>63</v>
      </c>
      <c s="34" t="s">
        <v>155</v>
      </c>
      <c s="35" t="s">
        <v>5</v>
      </c>
      <c s="6" t="s">
        <v>156</v>
      </c>
      <c s="36" t="s">
        <v>62</v>
      </c>
      <c s="37">
        <v>1</v>
      </c>
      <c s="36">
        <v>0</v>
      </c>
      <c s="36">
        <f>ROUND(G22*H22,6)</f>
      </c>
      <c r="L22" s="38">
        <v>0</v>
      </c>
      <c s="32">
        <f>ROUND(ROUND(L22,2)*ROUND(G22,3),2)</f>
      </c>
      <c s="36" t="s">
        <v>52</v>
      </c>
      <c>
        <f>(M22*21)/100</f>
      </c>
      <c t="s">
        <v>27</v>
      </c>
    </row>
    <row r="23" spans="1:5" ht="12.75">
      <c r="A23" s="35" t="s">
        <v>53</v>
      </c>
      <c r="E23" s="39" t="s">
        <v>79</v>
      </c>
    </row>
    <row r="24" spans="1:5" ht="25.5">
      <c r="A24" s="35" t="s">
        <v>54</v>
      </c>
      <c r="E24" s="40" t="s">
        <v>157</v>
      </c>
    </row>
    <row r="25" spans="1:5" ht="140.25">
      <c r="A25" t="s">
        <v>55</v>
      </c>
      <c r="E25" s="39" t="s">
        <v>158</v>
      </c>
    </row>
    <row r="26" spans="1:16" ht="12.75">
      <c r="A26" t="s">
        <v>48</v>
      </c>
      <c s="34" t="s">
        <v>67</v>
      </c>
      <c s="34" t="s">
        <v>159</v>
      </c>
      <c s="35" t="s">
        <v>5</v>
      </c>
      <c s="6" t="s">
        <v>160</v>
      </c>
      <c s="36" t="s">
        <v>62</v>
      </c>
      <c s="37">
        <v>1</v>
      </c>
      <c s="36">
        <v>0</v>
      </c>
      <c s="36">
        <f>ROUND(G26*H26,6)</f>
      </c>
      <c r="L26" s="38">
        <v>0</v>
      </c>
      <c s="32">
        <f>ROUND(ROUND(L26,2)*ROUND(G26,3),2)</f>
      </c>
      <c s="36" t="s">
        <v>161</v>
      </c>
      <c>
        <f>(M26*21)/100</f>
      </c>
      <c t="s">
        <v>27</v>
      </c>
    </row>
    <row r="27" spans="1:5" ht="12.75">
      <c r="A27" s="35" t="s">
        <v>53</v>
      </c>
      <c r="E27" s="39" t="s">
        <v>5</v>
      </c>
    </row>
    <row r="28" spans="1:5" ht="12.75">
      <c r="A28" s="35" t="s">
        <v>54</v>
      </c>
      <c r="E28" s="40" t="s">
        <v>5</v>
      </c>
    </row>
    <row r="29" spans="1:5" ht="12.75">
      <c r="A29" t="s">
        <v>55</v>
      </c>
      <c r="E29" s="39" t="s">
        <v>162</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123</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163</v>
      </c>
      <c s="34" t="s">
        <v>164</v>
      </c>
      <c s="35" t="s">
        <v>5</v>
      </c>
      <c s="6" t="s">
        <v>165</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166</v>
      </c>
    </row>
    <row r="43" spans="1:16" ht="12.75">
      <c r="A43" t="s">
        <v>48</v>
      </c>
      <c s="34" t="s">
        <v>76</v>
      </c>
      <c s="34" t="s">
        <v>167</v>
      </c>
      <c s="35" t="s">
        <v>5</v>
      </c>
      <c s="6" t="s">
        <v>168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169</v>
      </c>
    </row>
    <row r="47" spans="1:16" ht="12.75">
      <c r="A47" t="s">
        <v>48</v>
      </c>
      <c s="34" t="s">
        <v>82</v>
      </c>
      <c s="34" t="s">
        <v>103</v>
      </c>
      <c s="35" t="s">
        <v>5</v>
      </c>
      <c s="6" t="s">
        <v>104</v>
      </c>
      <c s="36" t="s">
        <v>105</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106</v>
      </c>
    </row>
    <row r="51" spans="1:16" ht="12.75">
      <c r="A51" t="s">
        <v>48</v>
      </c>
      <c s="34" t="s">
        <v>86</v>
      </c>
      <c s="34" t="s">
        <v>108</v>
      </c>
      <c s="35" t="s">
        <v>5</v>
      </c>
      <c s="6" t="s">
        <v>109</v>
      </c>
      <c s="36" t="s">
        <v>105</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110</v>
      </c>
    </row>
    <row r="55" spans="1:16" ht="12.75">
      <c r="A55" t="s">
        <v>48</v>
      </c>
      <c s="34" t="s">
        <v>90</v>
      </c>
      <c s="34" t="s">
        <v>112</v>
      </c>
      <c s="35" t="s">
        <v>5</v>
      </c>
      <c s="6" t="s">
        <v>113</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114</v>
      </c>
    </row>
    <row r="59" spans="1:16" ht="25.5">
      <c r="A59" t="s">
        <v>48</v>
      </c>
      <c s="34" t="s">
        <v>94</v>
      </c>
      <c s="34" t="s">
        <v>170</v>
      </c>
      <c s="35" t="s">
        <v>5</v>
      </c>
      <c s="6" t="s">
        <v>171</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172</v>
      </c>
    </row>
    <row r="63" spans="1:16" ht="25.5">
      <c r="A63" t="s">
        <v>48</v>
      </c>
      <c s="34" t="s">
        <v>98</v>
      </c>
      <c s="34" t="s">
        <v>173</v>
      </c>
      <c s="35" t="s">
        <v>5</v>
      </c>
      <c s="6" t="s">
        <v>174</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118</v>
      </c>
    </row>
    <row r="67" spans="1:16" ht="12.75">
      <c r="A67" t="s">
        <v>48</v>
      </c>
      <c s="34" t="s">
        <v>102</v>
      </c>
      <c s="34" t="s">
        <v>116</v>
      </c>
      <c s="35" t="s">
        <v>5</v>
      </c>
      <c s="6" t="s">
        <v>117</v>
      </c>
      <c s="36" t="s">
        <v>105</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175</v>
      </c>
    </row>
    <row r="71" spans="1:16" ht="12.75">
      <c r="A71" t="s">
        <v>48</v>
      </c>
      <c s="34" t="s">
        <v>107</v>
      </c>
      <c s="34" t="s">
        <v>120</v>
      </c>
      <c s="35" t="s">
        <v>5</v>
      </c>
      <c s="6" t="s">
        <v>121</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2301</v>
      </c>
      <c r="E8" s="30" t="s">
        <v>2300</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v>
      </c>
      <c s="34" t="s">
        <v>1626</v>
      </c>
      <c s="35" t="s">
        <v>5</v>
      </c>
      <c s="6" t="s">
        <v>1627</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1622</v>
      </c>
    </row>
    <row r="14" spans="1:16" ht="12.75">
      <c r="A14" t="s">
        <v>48</v>
      </c>
      <c s="34" t="s">
        <v>27</v>
      </c>
      <c s="34" t="s">
        <v>1628</v>
      </c>
      <c s="35" t="s">
        <v>5</v>
      </c>
      <c s="6" t="s">
        <v>1629</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1625</v>
      </c>
    </row>
    <row r="18" spans="1:16" ht="12.75">
      <c r="A18" t="s">
        <v>48</v>
      </c>
      <c s="34" t="s">
        <v>26</v>
      </c>
      <c s="34" t="s">
        <v>1231</v>
      </c>
      <c s="35" t="s">
        <v>5</v>
      </c>
      <c s="6" t="s">
        <v>1232</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1018</v>
      </c>
    </row>
    <row r="22" spans="1:16" ht="12.75">
      <c r="A22" t="s">
        <v>48</v>
      </c>
      <c s="34" t="s">
        <v>63</v>
      </c>
      <c s="34" t="s">
        <v>1238</v>
      </c>
      <c s="35" t="s">
        <v>5</v>
      </c>
      <c s="6" t="s">
        <v>1239</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991</v>
      </c>
    </row>
    <row r="26" spans="1:16" ht="12.75">
      <c r="A26" t="s">
        <v>48</v>
      </c>
      <c s="34" t="s">
        <v>67</v>
      </c>
      <c s="34" t="s">
        <v>1704</v>
      </c>
      <c s="35" t="s">
        <v>5</v>
      </c>
      <c s="6" t="s">
        <v>1705</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1706</v>
      </c>
      <c s="35" t="s">
        <v>5</v>
      </c>
      <c s="6" t="s">
        <v>1707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1708</v>
      </c>
      <c s="35" t="s">
        <v>5</v>
      </c>
      <c s="6" t="s">
        <v>1709</v>
      </c>
      <c s="36" t="s">
        <v>62</v>
      </c>
      <c s="37">
        <v>4</v>
      </c>
      <c s="36">
        <v>0</v>
      </c>
      <c s="36">
        <f>ROUND(G34*H34,6)</f>
      </c>
      <c r="L34" s="38">
        <v>0</v>
      </c>
      <c s="32">
        <f>ROUND(ROUND(L34,2)*ROUND(G34,3),2)</f>
      </c>
      <c s="36" t="s">
        <v>52</v>
      </c>
      <c>
        <f>(M34*21)/100</f>
      </c>
      <c t="s">
        <v>27</v>
      </c>
    </row>
    <row r="35" spans="1:5" ht="12.75">
      <c r="A35" s="35" t="s">
        <v>53</v>
      </c>
      <c r="E35" s="39" t="s">
        <v>5</v>
      </c>
    </row>
    <row r="36" spans="1:5" ht="25.5">
      <c r="A36" s="35" t="s">
        <v>54</v>
      </c>
      <c r="E36" s="40" t="s">
        <v>324</v>
      </c>
    </row>
    <row r="37" spans="1:5" ht="114.75">
      <c r="A37" t="s">
        <v>55</v>
      </c>
      <c r="E37" s="39" t="s">
        <v>1018</v>
      </c>
    </row>
    <row r="38" spans="1:16" ht="12.75">
      <c r="A38" t="s">
        <v>48</v>
      </c>
      <c s="34" t="s">
        <v>163</v>
      </c>
      <c s="34" t="s">
        <v>1711</v>
      </c>
      <c s="35" t="s">
        <v>5</v>
      </c>
      <c s="6" t="s">
        <v>1712</v>
      </c>
      <c s="36" t="s">
        <v>62</v>
      </c>
      <c s="37">
        <v>4</v>
      </c>
      <c s="36">
        <v>0</v>
      </c>
      <c s="36">
        <f>ROUND(G38*H38,6)</f>
      </c>
      <c r="L38" s="38">
        <v>0</v>
      </c>
      <c s="32">
        <f>ROUND(ROUND(L38,2)*ROUND(G38,3),2)</f>
      </c>
      <c s="36" t="s">
        <v>52</v>
      </c>
      <c>
        <f>(M38*21)/100</f>
      </c>
      <c t="s">
        <v>27</v>
      </c>
    </row>
    <row r="39" spans="1:5" ht="12.75">
      <c r="A39" s="35" t="s">
        <v>53</v>
      </c>
      <c r="E39" s="39" t="s">
        <v>5</v>
      </c>
    </row>
    <row r="40" spans="1:5" ht="25.5">
      <c r="A40" s="35" t="s">
        <v>54</v>
      </c>
      <c r="E40" s="40" t="s">
        <v>324</v>
      </c>
    </row>
    <row r="41" spans="1:5" ht="140.25">
      <c r="A41" t="s">
        <v>55</v>
      </c>
      <c r="E41" s="39" t="s">
        <v>991</v>
      </c>
    </row>
    <row r="42" spans="1:16" ht="12.75">
      <c r="A42" t="s">
        <v>48</v>
      </c>
      <c s="34" t="s">
        <v>76</v>
      </c>
      <c s="34" t="s">
        <v>1713</v>
      </c>
      <c s="35" t="s">
        <v>5</v>
      </c>
      <c s="6" t="s">
        <v>1714</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1018</v>
      </c>
    </row>
    <row r="46" spans="1:16" ht="12.75">
      <c r="A46" t="s">
        <v>48</v>
      </c>
      <c s="34" t="s">
        <v>82</v>
      </c>
      <c s="34" t="s">
        <v>1715</v>
      </c>
      <c s="35" t="s">
        <v>5</v>
      </c>
      <c s="6" t="s">
        <v>1716</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1717</v>
      </c>
      <c s="35" t="s">
        <v>5</v>
      </c>
      <c s="6" t="s">
        <v>1718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1719</v>
      </c>
      <c s="35" t="s">
        <v>5</v>
      </c>
      <c s="6" t="s">
        <v>1720</v>
      </c>
      <c s="36" t="s">
        <v>62</v>
      </c>
      <c s="37">
        <v>1</v>
      </c>
      <c s="36">
        <v>0</v>
      </c>
      <c s="36">
        <f>ROUND(G54*H54,6)</f>
      </c>
      <c r="L54" s="38">
        <v>0</v>
      </c>
      <c s="32">
        <f>ROUND(ROUND(L54,2)*ROUND(G54,3),2)</f>
      </c>
      <c s="36" t="s">
        <v>52</v>
      </c>
      <c>
        <f>(M54*21)/100</f>
      </c>
      <c t="s">
        <v>27</v>
      </c>
    </row>
    <row r="55" spans="1:5" ht="12.75">
      <c r="A55" s="35" t="s">
        <v>53</v>
      </c>
      <c r="E55" s="39" t="s">
        <v>5</v>
      </c>
    </row>
    <row r="56" spans="1:5" ht="25.5">
      <c r="A56" s="35" t="s">
        <v>54</v>
      </c>
      <c r="E56" s="40" t="s">
        <v>136</v>
      </c>
    </row>
    <row r="57" spans="1:5" ht="140.25">
      <c r="A57" t="s">
        <v>55</v>
      </c>
      <c r="E57" s="39" t="s">
        <v>991</v>
      </c>
    </row>
    <row r="58" spans="1:16" ht="12.75">
      <c r="A58" t="s">
        <v>48</v>
      </c>
      <c s="34" t="s">
        <v>94</v>
      </c>
      <c s="34" t="s">
        <v>1721</v>
      </c>
      <c s="35" t="s">
        <v>5</v>
      </c>
      <c s="6" t="s">
        <v>1722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1723</v>
      </c>
      <c s="35" t="s">
        <v>5</v>
      </c>
      <c s="6" t="s">
        <v>1724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988</v>
      </c>
    </row>
    <row r="66" spans="1:16" ht="12.75">
      <c r="A66" t="s">
        <v>48</v>
      </c>
      <c s="34" t="s">
        <v>102</v>
      </c>
      <c s="34" t="s">
        <v>1725</v>
      </c>
      <c s="35" t="s">
        <v>5</v>
      </c>
      <c s="6" t="s">
        <v>1726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1727</v>
      </c>
      <c s="35" t="s">
        <v>5</v>
      </c>
      <c s="6" t="s">
        <v>1728</v>
      </c>
      <c s="36" t="s">
        <v>62</v>
      </c>
      <c s="37">
        <v>1</v>
      </c>
      <c s="36">
        <v>0</v>
      </c>
      <c s="36">
        <f>ROUND(G70*H70,6)</f>
      </c>
      <c r="L70" s="38">
        <v>0</v>
      </c>
      <c s="32">
        <f>ROUND(ROUND(L70,2)*ROUND(G70,3),2)</f>
      </c>
      <c s="36" t="s">
        <v>52</v>
      </c>
      <c>
        <f>(M70*21)/100</f>
      </c>
      <c t="s">
        <v>27</v>
      </c>
    </row>
    <row r="71" spans="1:5" ht="12.75">
      <c r="A71" s="35" t="s">
        <v>53</v>
      </c>
      <c r="E71" s="39" t="s">
        <v>5</v>
      </c>
    </row>
    <row r="72" spans="1:5" ht="25.5">
      <c r="A72" s="35" t="s">
        <v>54</v>
      </c>
      <c r="E72" s="40" t="s">
        <v>136</v>
      </c>
    </row>
    <row r="73" spans="1:5" ht="140.25">
      <c r="A73" t="s">
        <v>55</v>
      </c>
      <c r="E73" s="39" t="s">
        <v>991</v>
      </c>
    </row>
    <row r="74" spans="1:16" ht="12.75">
      <c r="A74" t="s">
        <v>48</v>
      </c>
      <c s="34" t="s">
        <v>111</v>
      </c>
      <c s="34" t="s">
        <v>1729</v>
      </c>
      <c s="35" t="s">
        <v>5</v>
      </c>
      <c s="6" t="s">
        <v>1730</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1731</v>
      </c>
    </row>
    <row r="78" spans="1:16" ht="12.75">
      <c r="A78" t="s">
        <v>48</v>
      </c>
      <c s="34" t="s">
        <v>115</v>
      </c>
      <c s="34" t="s">
        <v>1732</v>
      </c>
      <c s="35" t="s">
        <v>5</v>
      </c>
      <c s="6" t="s">
        <v>1733</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1139</v>
      </c>
    </row>
    <row r="82" spans="1:16" ht="12.75">
      <c r="A82" t="s">
        <v>48</v>
      </c>
      <c s="34" t="s">
        <v>119</v>
      </c>
      <c s="34" t="s">
        <v>1734</v>
      </c>
      <c s="35" t="s">
        <v>5</v>
      </c>
      <c s="6" t="s">
        <v>1735</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125</v>
      </c>
      <c s="34" t="s">
        <v>1736</v>
      </c>
      <c s="35" t="s">
        <v>5</v>
      </c>
      <c s="6" t="s">
        <v>1737</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257</v>
      </c>
      <c s="34" t="s">
        <v>1738</v>
      </c>
      <c s="35" t="s">
        <v>451</v>
      </c>
      <c s="6" t="s">
        <v>1740</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261</v>
      </c>
      <c s="34" t="s">
        <v>1743</v>
      </c>
      <c s="35" t="s">
        <v>451</v>
      </c>
      <c s="6" t="s">
        <v>1744</v>
      </c>
      <c s="36" t="s">
        <v>1381</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53">
      <c r="A97" t="s">
        <v>55</v>
      </c>
      <c r="E97" s="39" t="s">
        <v>1169</v>
      </c>
    </row>
    <row r="98" spans="1:16" ht="25.5">
      <c r="A98" t="s">
        <v>48</v>
      </c>
      <c s="34" t="s">
        <v>1030</v>
      </c>
      <c s="34" t="s">
        <v>2302</v>
      </c>
      <c s="35" t="s">
        <v>5</v>
      </c>
      <c s="6" t="s">
        <v>2303</v>
      </c>
      <c s="36" t="s">
        <v>62</v>
      </c>
      <c s="37">
        <v>6</v>
      </c>
      <c s="36">
        <v>0</v>
      </c>
      <c s="36">
        <f>ROUND(G98*H98,6)</f>
      </c>
      <c r="L98" s="38">
        <v>0</v>
      </c>
      <c s="32">
        <f>ROUND(ROUND(L98,2)*ROUND(G98,3),2)</f>
      </c>
      <c s="36" t="s">
        <v>52</v>
      </c>
      <c>
        <f>(M98*21)/100</f>
      </c>
      <c t="s">
        <v>27</v>
      </c>
    </row>
    <row r="99" spans="1:5" ht="12.75">
      <c r="A99" s="35" t="s">
        <v>53</v>
      </c>
      <c r="E99" s="39" t="s">
        <v>5</v>
      </c>
    </row>
    <row r="100" spans="1:5" ht="25.5">
      <c r="A100" s="35" t="s">
        <v>54</v>
      </c>
      <c r="E100" s="40" t="s">
        <v>394</v>
      </c>
    </row>
    <row r="101" spans="1:5" ht="114.75">
      <c r="A101" t="s">
        <v>55</v>
      </c>
      <c r="E101" s="39" t="s">
        <v>1018</v>
      </c>
    </row>
    <row r="102" spans="1:16" ht="12.75">
      <c r="A102" t="s">
        <v>48</v>
      </c>
      <c s="34" t="s">
        <v>264</v>
      </c>
      <c s="34" t="s">
        <v>1751</v>
      </c>
      <c s="35" t="s">
        <v>5</v>
      </c>
      <c s="6" t="s">
        <v>1752</v>
      </c>
      <c s="36" t="s">
        <v>62</v>
      </c>
      <c s="37">
        <v>5</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25.5">
      <c r="A106" t="s">
        <v>48</v>
      </c>
      <c s="34" t="s">
        <v>291</v>
      </c>
      <c s="34" t="s">
        <v>1755</v>
      </c>
      <c s="35" t="s">
        <v>451</v>
      </c>
      <c s="6" t="s">
        <v>1756</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25.5">
      <c r="A110" t="s">
        <v>48</v>
      </c>
      <c s="34" t="s">
        <v>295</v>
      </c>
      <c s="34" t="s">
        <v>1757</v>
      </c>
      <c s="35" t="s">
        <v>5</v>
      </c>
      <c s="6" t="s">
        <v>1758</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1018</v>
      </c>
    </row>
    <row r="114" spans="1:16" ht="12.75">
      <c r="A114" t="s">
        <v>48</v>
      </c>
      <c s="34" t="s">
        <v>299</v>
      </c>
      <c s="34" t="s">
        <v>1759</v>
      </c>
      <c s="35" t="s">
        <v>5</v>
      </c>
      <c s="6" t="s">
        <v>1760</v>
      </c>
      <c s="36" t="s">
        <v>62</v>
      </c>
      <c s="37">
        <v>10</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25.5">
      <c r="A118" t="s">
        <v>48</v>
      </c>
      <c s="34" t="s">
        <v>303</v>
      </c>
      <c s="34" t="s">
        <v>2304</v>
      </c>
      <c s="35" t="s">
        <v>5</v>
      </c>
      <c s="6" t="s">
        <v>2305</v>
      </c>
      <c s="36" t="s">
        <v>62</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1018</v>
      </c>
    </row>
    <row r="122" spans="1:16" ht="25.5">
      <c r="A122" t="s">
        <v>48</v>
      </c>
      <c s="34" t="s">
        <v>307</v>
      </c>
      <c s="34" t="s">
        <v>1763</v>
      </c>
      <c s="35" t="s">
        <v>5</v>
      </c>
      <c s="6" t="s">
        <v>1764</v>
      </c>
      <c s="36" t="s">
        <v>62</v>
      </c>
      <c s="37">
        <v>26</v>
      </c>
      <c s="36">
        <v>0</v>
      </c>
      <c s="36">
        <f>ROUND(G122*H122,6)</f>
      </c>
      <c r="L122" s="38">
        <v>0</v>
      </c>
      <c s="32">
        <f>ROUND(ROUND(L122,2)*ROUND(G122,3),2)</f>
      </c>
      <c s="36" t="s">
        <v>52</v>
      </c>
      <c>
        <f>(M122*21)/100</f>
      </c>
      <c t="s">
        <v>27</v>
      </c>
    </row>
    <row r="123" spans="1:5" ht="12.75">
      <c r="A123" s="35" t="s">
        <v>53</v>
      </c>
      <c r="E123" s="39" t="s">
        <v>5</v>
      </c>
    </row>
    <row r="124" spans="1:5" ht="25.5">
      <c r="A124" s="35" t="s">
        <v>54</v>
      </c>
      <c r="E124" s="40" t="s">
        <v>2306</v>
      </c>
    </row>
    <row r="125" spans="1:5" ht="12.75">
      <c r="A125" t="s">
        <v>55</v>
      </c>
      <c r="E125" s="39" t="s">
        <v>5</v>
      </c>
    </row>
    <row r="126" spans="1:16" ht="12.75">
      <c r="A126" t="s">
        <v>48</v>
      </c>
      <c s="34" t="s">
        <v>552</v>
      </c>
      <c s="34" t="s">
        <v>1765</v>
      </c>
      <c s="35" t="s">
        <v>5</v>
      </c>
      <c s="6" t="s">
        <v>1766</v>
      </c>
      <c s="36" t="s">
        <v>62</v>
      </c>
      <c s="37">
        <v>30</v>
      </c>
      <c s="36">
        <v>0</v>
      </c>
      <c s="36">
        <f>ROUND(G126*H126,6)</f>
      </c>
      <c r="L126" s="38">
        <v>0</v>
      </c>
      <c s="32">
        <f>ROUND(ROUND(L126,2)*ROUND(G126,3),2)</f>
      </c>
      <c s="36" t="s">
        <v>52</v>
      </c>
      <c>
        <f>(M126*21)/100</f>
      </c>
      <c t="s">
        <v>27</v>
      </c>
    </row>
    <row r="127" spans="1:5" ht="12.75">
      <c r="A127" s="35" t="s">
        <v>53</v>
      </c>
      <c r="E127" s="39" t="s">
        <v>5</v>
      </c>
    </row>
    <row r="128" spans="1:5" ht="25.5">
      <c r="A128" s="35" t="s">
        <v>54</v>
      </c>
      <c r="E128" s="40" t="s">
        <v>2307</v>
      </c>
    </row>
    <row r="129" spans="1:5" ht="140.25">
      <c r="A129" t="s">
        <v>55</v>
      </c>
      <c r="E129" s="39" t="s">
        <v>991</v>
      </c>
    </row>
    <row r="130" spans="1:16" ht="25.5">
      <c r="A130" t="s">
        <v>48</v>
      </c>
      <c s="34" t="s">
        <v>319</v>
      </c>
      <c s="34" t="s">
        <v>1753</v>
      </c>
      <c s="35" t="s">
        <v>5</v>
      </c>
      <c s="6" t="s">
        <v>1754</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2308</v>
      </c>
      <c s="41">
        <f>Rekapitulace!C41</f>
      </c>
      <c s="20" t="s">
        <v>0</v>
      </c>
      <c t="s">
        <v>23</v>
      </c>
      <c t="s">
        <v>27</v>
      </c>
    </row>
    <row r="4" spans="1:16" ht="32" customHeight="1">
      <c r="A4" s="24" t="s">
        <v>20</v>
      </c>
      <c s="25" t="s">
        <v>28</v>
      </c>
      <c s="27" t="s">
        <v>2308</v>
      </c>
      <c r="E4" s="26" t="s">
        <v>2309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2312</v>
      </c>
      <c r="E8" s="30" t="s">
        <v>2311</v>
      </c>
      <c r="J8" s="29">
        <f>0+J9+J22+J27+J32+J57+J126</f>
      </c>
      <c s="29">
        <f>0+K9+K22+K27+K32+K57+K126</f>
      </c>
      <c s="29">
        <f>0+L9+L22+L27+L32+L57+L126</f>
      </c>
      <c s="29">
        <f>0+M9+M22+M27+M32+M57+M126</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0.4</v>
      </c>
      <c s="36">
        <v>0</v>
      </c>
      <c s="36">
        <f>ROUND(G10*H10,6)</f>
      </c>
      <c r="L10" s="38">
        <v>0</v>
      </c>
      <c s="32">
        <f>ROUND(ROUND(L10,2)*ROUND(G10,3),2)</f>
      </c>
      <c s="36" t="s">
        <v>52</v>
      </c>
      <c>
        <f>(M10*21)/100</f>
      </c>
      <c t="s">
        <v>27</v>
      </c>
    </row>
    <row r="11" spans="1:5" ht="25.5">
      <c r="A11" s="35" t="s">
        <v>53</v>
      </c>
      <c r="E11" s="39" t="s">
        <v>2316</v>
      </c>
    </row>
    <row r="12" spans="1:5" ht="38.25">
      <c r="A12" s="35" t="s">
        <v>54</v>
      </c>
      <c r="E12" s="40" t="s">
        <v>2317</v>
      </c>
    </row>
    <row r="13" spans="1:5" ht="25.5">
      <c r="A13" t="s">
        <v>55</v>
      </c>
      <c r="E13" s="39" t="s">
        <v>2318</v>
      </c>
    </row>
    <row r="14" spans="1:16" ht="25.5">
      <c r="A14" t="s">
        <v>48</v>
      </c>
      <c s="34" t="s">
        <v>27</v>
      </c>
      <c s="34" t="s">
        <v>2319</v>
      </c>
      <c s="35" t="s">
        <v>2320</v>
      </c>
      <c s="6" t="s">
        <v>2321</v>
      </c>
      <c s="36" t="s">
        <v>450</v>
      </c>
      <c s="37">
        <v>0.3</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2323</v>
      </c>
      <c s="35" t="s">
        <v>2324</v>
      </c>
      <c s="6" t="s">
        <v>2325</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2326</v>
      </c>
    </row>
    <row r="22" spans="1:13" ht="12.75">
      <c r="A22" t="s">
        <v>46</v>
      </c>
      <c r="C22" s="31" t="s">
        <v>94</v>
      </c>
      <c r="E22" s="33" t="s">
        <v>2327</v>
      </c>
      <c r="J22" s="32">
        <f>0</f>
      </c>
      <c s="32">
        <f>0</f>
      </c>
      <c s="32">
        <f>0+L23</f>
      </c>
      <c s="32">
        <f>0+M23</f>
      </c>
    </row>
    <row r="23" spans="1:16" ht="12.75">
      <c r="A23" t="s">
        <v>48</v>
      </c>
      <c s="34" t="s">
        <v>63</v>
      </c>
      <c s="34" t="s">
        <v>188</v>
      </c>
      <c s="35" t="s">
        <v>5</v>
      </c>
      <c s="6" t="s">
        <v>189</v>
      </c>
      <c s="36" t="s">
        <v>190</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2328</v>
      </c>
    </row>
    <row r="26" spans="1:5" ht="318.75">
      <c r="A26" t="s">
        <v>55</v>
      </c>
      <c r="E26" s="39" t="s">
        <v>2329</v>
      </c>
    </row>
    <row r="27" spans="1:13" ht="12.75">
      <c r="A27" t="s">
        <v>46</v>
      </c>
      <c r="C27" s="31" t="s">
        <v>111</v>
      </c>
      <c r="E27" s="33" t="s">
        <v>2330</v>
      </c>
      <c r="J27" s="32">
        <f>0</f>
      </c>
      <c s="32">
        <f>0</f>
      </c>
      <c s="32">
        <f>0+L28</f>
      </c>
      <c s="32">
        <f>0+M28</f>
      </c>
    </row>
    <row r="28" spans="1:16" ht="12.75">
      <c r="A28" t="s">
        <v>48</v>
      </c>
      <c s="34" t="s">
        <v>67</v>
      </c>
      <c s="34" t="s">
        <v>200</v>
      </c>
      <c s="35" t="s">
        <v>5</v>
      </c>
      <c s="6" t="s">
        <v>1431</v>
      </c>
      <c s="36" t="s">
        <v>190</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2328</v>
      </c>
    </row>
    <row r="31" spans="1:5" ht="229.5">
      <c r="A31" t="s">
        <v>55</v>
      </c>
      <c r="E31" s="39" t="s">
        <v>2331</v>
      </c>
    </row>
    <row r="32" spans="1:13" ht="12.75">
      <c r="A32" t="s">
        <v>46</v>
      </c>
      <c r="C32" s="31" t="s">
        <v>412</v>
      </c>
      <c r="E32" s="33" t="s">
        <v>2332</v>
      </c>
      <c r="J32" s="32">
        <f>0</f>
      </c>
      <c s="32">
        <f>0</f>
      </c>
      <c s="32">
        <f>0+L33+L37+L41+L45+L49+L53</f>
      </c>
      <c s="32">
        <f>0+M33+M37+M41+M45+M49+M53</f>
      </c>
    </row>
    <row r="33" spans="1:16" ht="25.5">
      <c r="A33" t="s">
        <v>48</v>
      </c>
      <c s="34" t="s">
        <v>72</v>
      </c>
      <c s="34" t="s">
        <v>208</v>
      </c>
      <c s="35" t="s">
        <v>5</v>
      </c>
      <c s="6" t="s">
        <v>209</v>
      </c>
      <c s="36" t="s">
        <v>516</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2333</v>
      </c>
    </row>
    <row r="37" spans="1:16" ht="25.5">
      <c r="A37" t="s">
        <v>48</v>
      </c>
      <c s="34" t="s">
        <v>123</v>
      </c>
      <c s="34" t="s">
        <v>2334</v>
      </c>
      <c s="35" t="s">
        <v>5</v>
      </c>
      <c s="6" t="s">
        <v>2335</v>
      </c>
      <c s="36" t="s">
        <v>516</v>
      </c>
      <c s="37">
        <v>24</v>
      </c>
      <c s="36">
        <v>0</v>
      </c>
      <c s="36">
        <f>ROUND(G37*H37,6)</f>
      </c>
      <c r="L37" s="38">
        <v>0</v>
      </c>
      <c s="32">
        <f>ROUND(ROUND(L37,2)*ROUND(G37,3),2)</f>
      </c>
      <c s="36" t="s">
        <v>52</v>
      </c>
      <c>
        <f>(M37*21)/100</f>
      </c>
      <c t="s">
        <v>27</v>
      </c>
    </row>
    <row r="38" spans="1:5" ht="12.75">
      <c r="A38" s="35" t="s">
        <v>53</v>
      </c>
      <c r="E38" s="39" t="s">
        <v>79</v>
      </c>
    </row>
    <row r="39" spans="1:5" ht="38.25">
      <c r="A39" s="35" t="s">
        <v>54</v>
      </c>
      <c r="E39" s="40" t="s">
        <v>2336</v>
      </c>
    </row>
    <row r="40" spans="1:5" ht="76.5">
      <c r="A40" t="s">
        <v>55</v>
      </c>
      <c r="E40" s="39" t="s">
        <v>2337</v>
      </c>
    </row>
    <row r="41" spans="1:16" ht="12.75">
      <c r="A41" t="s">
        <v>48</v>
      </c>
      <c s="34" t="s">
        <v>163</v>
      </c>
      <c s="34" t="s">
        <v>2338</v>
      </c>
      <c s="35" t="s">
        <v>5</v>
      </c>
      <c s="6" t="s">
        <v>2339</v>
      </c>
      <c s="36" t="s">
        <v>205</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1847</v>
      </c>
    </row>
    <row r="45" spans="1:16" ht="12.75">
      <c r="A45" t="s">
        <v>48</v>
      </c>
      <c s="34" t="s">
        <v>76</v>
      </c>
      <c s="34" t="s">
        <v>2340</v>
      </c>
      <c s="35" t="s">
        <v>5</v>
      </c>
      <c s="6" t="s">
        <v>2341</v>
      </c>
      <c s="36" t="s">
        <v>205</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1470</v>
      </c>
    </row>
    <row r="49" spans="1:16" ht="12.75">
      <c r="A49" t="s">
        <v>48</v>
      </c>
      <c s="34" t="s">
        <v>82</v>
      </c>
      <c s="34" t="s">
        <v>2342</v>
      </c>
      <c s="35" t="s">
        <v>5</v>
      </c>
      <c s="6" t="s">
        <v>2343</v>
      </c>
      <c s="36" t="s">
        <v>205</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1847</v>
      </c>
    </row>
    <row r="53" spans="1:16" ht="12.75">
      <c r="A53" t="s">
        <v>48</v>
      </c>
      <c s="34" t="s">
        <v>86</v>
      </c>
      <c s="34" t="s">
        <v>2344</v>
      </c>
      <c s="35" t="s">
        <v>5</v>
      </c>
      <c s="6" t="s">
        <v>2345</v>
      </c>
      <c s="36" t="s">
        <v>516</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2346</v>
      </c>
    </row>
    <row r="57" spans="1:13" ht="12.75">
      <c r="A57" t="s">
        <v>46</v>
      </c>
      <c r="C57" s="31" t="s">
        <v>419</v>
      </c>
      <c r="E57" s="33" t="s">
        <v>2347</v>
      </c>
      <c r="J57" s="32">
        <f>0</f>
      </c>
      <c s="32">
        <f>0</f>
      </c>
      <c s="32">
        <f>0+L58+L62+L66+L70+L74+L78+L82+L86+L90+L94+L98+L102+L106+L110+L114+L118+L122</f>
      </c>
      <c s="32">
        <f>0+M58+M62+M66+M70+M74+M78+M82+M86+M90+M94+M98+M102+M106+M110+M114+M118+M122</f>
      </c>
    </row>
    <row r="58" spans="1:16" ht="12.75">
      <c r="A58" t="s">
        <v>48</v>
      </c>
      <c s="34" t="s">
        <v>90</v>
      </c>
      <c s="34" t="s">
        <v>2348</v>
      </c>
      <c s="35" t="s">
        <v>5</v>
      </c>
      <c s="6" t="s">
        <v>2349</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2350</v>
      </c>
    </row>
    <row r="62" spans="1:16" ht="12.75">
      <c r="A62" t="s">
        <v>48</v>
      </c>
      <c s="34" t="s">
        <v>94</v>
      </c>
      <c s="34" t="s">
        <v>292</v>
      </c>
      <c s="35" t="s">
        <v>5</v>
      </c>
      <c s="6" t="s">
        <v>2351</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2352</v>
      </c>
    </row>
    <row r="66" spans="1:16" ht="12.75">
      <c r="A66" t="s">
        <v>48</v>
      </c>
      <c s="34" t="s">
        <v>98</v>
      </c>
      <c s="34" t="s">
        <v>2353</v>
      </c>
      <c s="35" t="s">
        <v>5</v>
      </c>
      <c s="6" t="s">
        <v>2354</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2355</v>
      </c>
    </row>
    <row r="70" spans="1:16" ht="12.75">
      <c r="A70" t="s">
        <v>48</v>
      </c>
      <c s="34" t="s">
        <v>102</v>
      </c>
      <c s="34" t="s">
        <v>296</v>
      </c>
      <c s="35" t="s">
        <v>5</v>
      </c>
      <c s="6" t="s">
        <v>297</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2356</v>
      </c>
    </row>
    <row r="74" spans="1:16" ht="12.75">
      <c r="A74" t="s">
        <v>48</v>
      </c>
      <c s="34" t="s">
        <v>107</v>
      </c>
      <c s="34" t="s">
        <v>2357</v>
      </c>
      <c s="35" t="s">
        <v>5</v>
      </c>
      <c s="6" t="s">
        <v>2358</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2359</v>
      </c>
    </row>
    <row r="78" spans="1:16" ht="25.5">
      <c r="A78" t="s">
        <v>48</v>
      </c>
      <c s="34" t="s">
        <v>111</v>
      </c>
      <c s="34" t="s">
        <v>1090</v>
      </c>
      <c s="35" t="s">
        <v>5</v>
      </c>
      <c s="6" t="s">
        <v>1091</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838</v>
      </c>
    </row>
    <row r="82" spans="1:16" ht="12.75">
      <c r="A82" t="s">
        <v>48</v>
      </c>
      <c s="34" t="s">
        <v>115</v>
      </c>
      <c s="34" t="s">
        <v>853</v>
      </c>
      <c s="35" t="s">
        <v>5</v>
      </c>
      <c s="6" t="s">
        <v>854</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838</v>
      </c>
    </row>
    <row r="86" spans="1:16" ht="12.75">
      <c r="A86" t="s">
        <v>48</v>
      </c>
      <c s="34" t="s">
        <v>119</v>
      </c>
      <c s="34" t="s">
        <v>835</v>
      </c>
      <c s="35" t="s">
        <v>5</v>
      </c>
      <c s="6" t="s">
        <v>836</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838</v>
      </c>
    </row>
    <row r="90" spans="1:16" ht="12.75">
      <c r="A90" t="s">
        <v>48</v>
      </c>
      <c s="34" t="s">
        <v>125</v>
      </c>
      <c s="34" t="s">
        <v>308</v>
      </c>
      <c s="35" t="s">
        <v>5</v>
      </c>
      <c s="6" t="s">
        <v>309</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838</v>
      </c>
    </row>
    <row r="94" spans="1:16" ht="12.75">
      <c r="A94" t="s">
        <v>48</v>
      </c>
      <c s="34" t="s">
        <v>129</v>
      </c>
      <c s="34" t="s">
        <v>2159</v>
      </c>
      <c s="35" t="s">
        <v>5</v>
      </c>
      <c s="6" t="s">
        <v>2160</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838</v>
      </c>
    </row>
    <row r="98" spans="1:16" ht="12.75">
      <c r="A98" t="s">
        <v>48</v>
      </c>
      <c s="34" t="s">
        <v>133</v>
      </c>
      <c s="34" t="s">
        <v>2360</v>
      </c>
      <c s="35" t="s">
        <v>5</v>
      </c>
      <c s="6" t="s">
        <v>2361</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838</v>
      </c>
    </row>
    <row r="102" spans="1:16" ht="25.5">
      <c r="A102" t="s">
        <v>48</v>
      </c>
      <c s="34" t="s">
        <v>138</v>
      </c>
      <c s="34" t="s">
        <v>2362</v>
      </c>
      <c s="35" t="s">
        <v>5</v>
      </c>
      <c s="6" t="s">
        <v>2363</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859</v>
      </c>
    </row>
    <row r="106" spans="1:16" ht="25.5">
      <c r="A106" t="s">
        <v>48</v>
      </c>
      <c s="34" t="s">
        <v>257</v>
      </c>
      <c s="34" t="s">
        <v>313</v>
      </c>
      <c s="35" t="s">
        <v>5</v>
      </c>
      <c s="6" t="s">
        <v>314</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859</v>
      </c>
    </row>
    <row r="110" spans="1:16" ht="25.5">
      <c r="A110" t="s">
        <v>48</v>
      </c>
      <c s="34" t="s">
        <v>261</v>
      </c>
      <c s="34" t="s">
        <v>2162</v>
      </c>
      <c s="35" t="s">
        <v>5</v>
      </c>
      <c s="6" t="s">
        <v>2163</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859</v>
      </c>
    </row>
    <row r="114" spans="1:16" ht="25.5">
      <c r="A114" t="s">
        <v>48</v>
      </c>
      <c s="34" t="s">
        <v>1030</v>
      </c>
      <c s="34" t="s">
        <v>2364</v>
      </c>
      <c s="35" t="s">
        <v>5</v>
      </c>
      <c s="6" t="s">
        <v>2365</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859</v>
      </c>
    </row>
    <row r="118" spans="1:16" ht="38.25">
      <c r="A118" t="s">
        <v>48</v>
      </c>
      <c s="34" t="s">
        <v>264</v>
      </c>
      <c s="34" t="s">
        <v>2366</v>
      </c>
      <c s="35" t="s">
        <v>4</v>
      </c>
      <c s="6" t="s">
        <v>2367</v>
      </c>
      <c s="36" t="s">
        <v>62</v>
      </c>
      <c s="37">
        <v>1</v>
      </c>
      <c s="36">
        <v>0</v>
      </c>
      <c s="36">
        <f>ROUND(G118*H118,6)</f>
      </c>
      <c r="L118" s="38">
        <v>0</v>
      </c>
      <c s="32">
        <f>ROUND(ROUND(L118,2)*ROUND(G118,3),2)</f>
      </c>
      <c s="36" t="s">
        <v>52</v>
      </c>
      <c>
        <f>(M118*21)/100</f>
      </c>
      <c t="s">
        <v>27</v>
      </c>
    </row>
    <row r="119" spans="1:5" ht="12.75">
      <c r="A119" s="35" t="s">
        <v>53</v>
      </c>
      <c r="E119" s="39" t="s">
        <v>2368</v>
      </c>
    </row>
    <row r="120" spans="1:5" ht="12.75">
      <c r="A120" s="35" t="s">
        <v>54</v>
      </c>
      <c r="E120" s="40" t="s">
        <v>5</v>
      </c>
    </row>
    <row r="121" spans="1:5" ht="140.25">
      <c r="A121" t="s">
        <v>55</v>
      </c>
      <c r="E121" s="39" t="s">
        <v>2369</v>
      </c>
    </row>
    <row r="122" spans="1:16" ht="38.25">
      <c r="A122" t="s">
        <v>48</v>
      </c>
      <c s="34" t="s">
        <v>268</v>
      </c>
      <c s="34" t="s">
        <v>2366</v>
      </c>
      <c s="35" t="s">
        <v>27</v>
      </c>
      <c s="6" t="s">
        <v>2370</v>
      </c>
      <c s="36" t="s">
        <v>62</v>
      </c>
      <c s="37">
        <v>1</v>
      </c>
      <c s="36">
        <v>0</v>
      </c>
      <c s="36">
        <f>ROUND(G122*H122,6)</f>
      </c>
      <c r="L122" s="38">
        <v>0</v>
      </c>
      <c s="32">
        <f>ROUND(ROUND(L122,2)*ROUND(G122,3),2)</f>
      </c>
      <c s="36" t="s">
        <v>52</v>
      </c>
      <c>
        <f>(M122*21)/100</f>
      </c>
      <c t="s">
        <v>27</v>
      </c>
    </row>
    <row r="123" spans="1:5" ht="12.75">
      <c r="A123" s="35" t="s">
        <v>53</v>
      </c>
      <c r="E123" s="39" t="s">
        <v>2371</v>
      </c>
    </row>
    <row r="124" spans="1:5" ht="12.75">
      <c r="A124" s="35" t="s">
        <v>54</v>
      </c>
      <c r="E124" s="40" t="s">
        <v>5</v>
      </c>
    </row>
    <row r="125" spans="1:5" ht="127.5">
      <c r="A125" t="s">
        <v>55</v>
      </c>
      <c r="E125" s="39" t="s">
        <v>2372</v>
      </c>
    </row>
    <row r="126" spans="1:13" ht="12.75">
      <c r="A126" t="s">
        <v>46</v>
      </c>
      <c r="C126" s="31" t="s">
        <v>2373</v>
      </c>
      <c r="E126" s="33" t="s">
        <v>2374</v>
      </c>
      <c r="J126" s="32">
        <f>0</f>
      </c>
      <c s="32">
        <f>0</f>
      </c>
      <c s="32">
        <f>0+L127+L131+L135+L139+L143+L147+L151+L155</f>
      </c>
      <c s="32">
        <f>0+M127+M131+M135+M139+M143+M147+M151+M155</f>
      </c>
    </row>
    <row r="127" spans="1:16" ht="12.75">
      <c r="A127" t="s">
        <v>48</v>
      </c>
      <c s="34" t="s">
        <v>291</v>
      </c>
      <c s="34" t="s">
        <v>2375</v>
      </c>
      <c s="35" t="s">
        <v>5</v>
      </c>
      <c s="6" t="s">
        <v>2376</v>
      </c>
      <c s="36" t="s">
        <v>185</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2377</v>
      </c>
    </row>
    <row r="130" spans="1:5" ht="12.75">
      <c r="A130" t="s">
        <v>55</v>
      </c>
      <c r="E130" s="39" t="s">
        <v>1424</v>
      </c>
    </row>
    <row r="131" spans="1:16" ht="12.75">
      <c r="A131" t="s">
        <v>48</v>
      </c>
      <c s="34" t="s">
        <v>295</v>
      </c>
      <c s="34" t="s">
        <v>2378</v>
      </c>
      <c s="35" t="s">
        <v>5</v>
      </c>
      <c s="6" t="s">
        <v>2379</v>
      </c>
      <c s="36" t="s">
        <v>185</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2380</v>
      </c>
    </row>
    <row r="134" spans="1:5" ht="25.5">
      <c r="A134" t="s">
        <v>55</v>
      </c>
      <c r="E134" s="39" t="s">
        <v>2381</v>
      </c>
    </row>
    <row r="135" spans="1:16" ht="25.5">
      <c r="A135" t="s">
        <v>48</v>
      </c>
      <c s="34" t="s">
        <v>299</v>
      </c>
      <c s="34" t="s">
        <v>2382</v>
      </c>
      <c s="35" t="s">
        <v>5</v>
      </c>
      <c s="6" t="s">
        <v>2383</v>
      </c>
      <c s="36" t="s">
        <v>62</v>
      </c>
      <c s="37">
        <v>1</v>
      </c>
      <c s="36">
        <v>0</v>
      </c>
      <c s="36">
        <f>ROUND(G135*H135,6)</f>
      </c>
      <c r="L135" s="38">
        <v>0</v>
      </c>
      <c s="32">
        <f>ROUND(ROUND(L135,2)*ROUND(G135,3),2)</f>
      </c>
      <c s="36" t="s">
        <v>52</v>
      </c>
      <c>
        <f>(M135*21)/100</f>
      </c>
      <c t="s">
        <v>27</v>
      </c>
    </row>
    <row r="136" spans="1:5" ht="12.75">
      <c r="A136" s="35" t="s">
        <v>53</v>
      </c>
      <c r="E136" s="39" t="s">
        <v>5</v>
      </c>
    </row>
    <row r="137" spans="1:5" ht="12.75">
      <c r="A137" s="35" t="s">
        <v>54</v>
      </c>
      <c r="E137" s="40" t="s">
        <v>5</v>
      </c>
    </row>
    <row r="138" spans="1:5" ht="114.75">
      <c r="A138" t="s">
        <v>55</v>
      </c>
      <c r="E138" s="39" t="s">
        <v>2384</v>
      </c>
    </row>
    <row r="139" spans="1:16" ht="25.5">
      <c r="A139" t="s">
        <v>48</v>
      </c>
      <c s="34" t="s">
        <v>303</v>
      </c>
      <c s="34" t="s">
        <v>2385</v>
      </c>
      <c s="35" t="s">
        <v>5</v>
      </c>
      <c s="6" t="s">
        <v>2386</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89.25">
      <c r="A142" t="s">
        <v>55</v>
      </c>
      <c r="E142" s="39" t="s">
        <v>2387</v>
      </c>
    </row>
    <row r="143" spans="1:16" ht="12.75">
      <c r="A143" t="s">
        <v>48</v>
      </c>
      <c s="34" t="s">
        <v>545</v>
      </c>
      <c s="34" t="s">
        <v>2388</v>
      </c>
      <c s="35" t="s">
        <v>5</v>
      </c>
      <c s="6" t="s">
        <v>2389</v>
      </c>
      <c s="36" t="s">
        <v>105</v>
      </c>
      <c s="37">
        <v>14</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2390</v>
      </c>
    </row>
    <row r="147" spans="1:16" ht="12.75">
      <c r="A147" t="s">
        <v>48</v>
      </c>
      <c s="34" t="s">
        <v>307</v>
      </c>
      <c s="34" t="s">
        <v>2391</v>
      </c>
      <c s="35" t="s">
        <v>5</v>
      </c>
      <c s="6" t="s">
        <v>2392</v>
      </c>
      <c s="36" t="s">
        <v>105</v>
      </c>
      <c s="37">
        <v>10</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2393</v>
      </c>
    </row>
    <row r="151" spans="1:16" ht="12.75">
      <c r="A151" t="s">
        <v>48</v>
      </c>
      <c s="34" t="s">
        <v>552</v>
      </c>
      <c s="34" t="s">
        <v>936</v>
      </c>
      <c s="35" t="s">
        <v>5</v>
      </c>
      <c s="6" t="s">
        <v>937</v>
      </c>
      <c s="36" t="s">
        <v>105</v>
      </c>
      <c s="37">
        <v>8</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2394</v>
      </c>
    </row>
    <row r="155" spans="1:16" ht="12.75">
      <c r="A155" t="s">
        <v>48</v>
      </c>
      <c s="34" t="s">
        <v>312</v>
      </c>
      <c s="34" t="s">
        <v>939</v>
      </c>
      <c s="35" t="s">
        <v>5</v>
      </c>
      <c s="6" t="s">
        <v>940</v>
      </c>
      <c s="36" t="s">
        <v>105</v>
      </c>
      <c s="37">
        <v>20</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2396</v>
      </c>
      <c s="41">
        <f>Rekapitulace!C43</f>
      </c>
      <c s="20" t="s">
        <v>0</v>
      </c>
      <c t="s">
        <v>23</v>
      </c>
      <c t="s">
        <v>27</v>
      </c>
    </row>
    <row r="4" spans="1:16" ht="32" customHeight="1">
      <c r="A4" s="24" t="s">
        <v>20</v>
      </c>
      <c s="25" t="s">
        <v>28</v>
      </c>
      <c s="27" t="s">
        <v>2396</v>
      </c>
      <c r="E4" s="26" t="s">
        <v>2397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2400</v>
      </c>
      <c r="E8" s="30" t="s">
        <v>2399</v>
      </c>
      <c r="J8" s="29">
        <f>0+J9+J22</f>
      </c>
      <c s="29">
        <f>0+K9+K22</f>
      </c>
      <c s="29">
        <f>0+L9+L22</f>
      </c>
      <c s="29">
        <f>0+M9+M22</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0.15</v>
      </c>
      <c s="36">
        <v>0</v>
      </c>
      <c s="36">
        <f>ROUND(G10*H10,6)</f>
      </c>
      <c r="L10" s="38">
        <v>0</v>
      </c>
      <c s="32">
        <f>ROUND(ROUND(L10,2)*ROUND(G10,3),2)</f>
      </c>
      <c s="36" t="s">
        <v>52</v>
      </c>
      <c>
        <f>(M10*21)/100</f>
      </c>
      <c t="s">
        <v>27</v>
      </c>
    </row>
    <row r="11" spans="1:5" ht="38.25">
      <c r="A11" s="35" t="s">
        <v>53</v>
      </c>
      <c r="E11" s="39" t="s">
        <v>2401</v>
      </c>
    </row>
    <row r="12" spans="1:5" ht="38.25">
      <c r="A12" s="35" t="s">
        <v>54</v>
      </c>
      <c r="E12" s="40" t="s">
        <v>2402</v>
      </c>
    </row>
    <row r="13" spans="1:5" ht="25.5">
      <c r="A13" t="s">
        <v>55</v>
      </c>
      <c r="E13" s="39" t="s">
        <v>2318</v>
      </c>
    </row>
    <row r="14" spans="1:16" ht="25.5">
      <c r="A14" t="s">
        <v>48</v>
      </c>
      <c s="34" t="s">
        <v>27</v>
      </c>
      <c s="34" t="s">
        <v>2319</v>
      </c>
      <c s="35" t="s">
        <v>2320</v>
      </c>
      <c s="6" t="s">
        <v>2321</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2323</v>
      </c>
      <c s="35" t="s">
        <v>2324</v>
      </c>
      <c s="6" t="s">
        <v>2403</v>
      </c>
      <c s="36" t="s">
        <v>450</v>
      </c>
      <c s="37">
        <v>0.05</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2326</v>
      </c>
    </row>
    <row r="22" spans="1:13" ht="12.75">
      <c r="A22" t="s">
        <v>46</v>
      </c>
      <c r="C22" s="31" t="s">
        <v>419</v>
      </c>
      <c r="E22" s="33" t="s">
        <v>2347</v>
      </c>
      <c r="J22" s="32">
        <f>0</f>
      </c>
      <c s="32">
        <f>0</f>
      </c>
      <c s="32">
        <f>0+L23+L27+L31+L35+L39+L43+L47+L51+L55+L59+L63+L67</f>
      </c>
      <c s="32">
        <f>0+M23+M27+M31+M35+M39+M43+M47+M51+M55+M59+M63+M67</f>
      </c>
    </row>
    <row r="23" spans="1:16" ht="12.75">
      <c r="A23" t="s">
        <v>48</v>
      </c>
      <c s="34" t="s">
        <v>63</v>
      </c>
      <c s="34" t="s">
        <v>2404</v>
      </c>
      <c s="35" t="s">
        <v>5</v>
      </c>
      <c s="6" t="s">
        <v>2405</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2406</v>
      </c>
    </row>
    <row r="27" spans="1:16" ht="25.5">
      <c r="A27" t="s">
        <v>48</v>
      </c>
      <c s="34" t="s">
        <v>67</v>
      </c>
      <c s="34" t="s">
        <v>1086</v>
      </c>
      <c s="35" t="s">
        <v>5</v>
      </c>
      <c s="6" t="s">
        <v>1087</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2406</v>
      </c>
    </row>
    <row r="31" spans="1:16" ht="25.5">
      <c r="A31" t="s">
        <v>48</v>
      </c>
      <c s="34" t="s">
        <v>72</v>
      </c>
      <c s="34" t="s">
        <v>2407</v>
      </c>
      <c s="35" t="s">
        <v>5</v>
      </c>
      <c s="6" t="s">
        <v>2408</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2409</v>
      </c>
    </row>
    <row r="35" spans="1:16" ht="12.75">
      <c r="A35" t="s">
        <v>48</v>
      </c>
      <c s="34" t="s">
        <v>123</v>
      </c>
      <c s="34" t="s">
        <v>2410</v>
      </c>
      <c s="35" t="s">
        <v>5</v>
      </c>
      <c s="6" t="s">
        <v>2411</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2412</v>
      </c>
    </row>
    <row r="39" spans="1:16" ht="12.75">
      <c r="A39" t="s">
        <v>48</v>
      </c>
      <c s="34" t="s">
        <v>163</v>
      </c>
      <c s="34" t="s">
        <v>853</v>
      </c>
      <c s="35" t="s">
        <v>5</v>
      </c>
      <c s="6" t="s">
        <v>854</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838</v>
      </c>
    </row>
    <row r="43" spans="1:16" ht="25.5">
      <c r="A43" t="s">
        <v>48</v>
      </c>
      <c s="34" t="s">
        <v>76</v>
      </c>
      <c s="34" t="s">
        <v>857</v>
      </c>
      <c s="35" t="s">
        <v>5</v>
      </c>
      <c s="6" t="s">
        <v>858</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82</v>
      </c>
      <c s="34" t="s">
        <v>2413</v>
      </c>
      <c s="35" t="s">
        <v>5</v>
      </c>
      <c s="6" t="s">
        <v>2414</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2415</v>
      </c>
    </row>
    <row r="51" spans="1:16" ht="12.75">
      <c r="A51" t="s">
        <v>48</v>
      </c>
      <c s="34" t="s">
        <v>86</v>
      </c>
      <c s="34" t="s">
        <v>970</v>
      </c>
      <c s="35" t="s">
        <v>5</v>
      </c>
      <c s="6" t="s">
        <v>971</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2416</v>
      </c>
    </row>
    <row r="55" spans="1:16" ht="12.75">
      <c r="A55" t="s">
        <v>48</v>
      </c>
      <c s="34" t="s">
        <v>90</v>
      </c>
      <c s="34" t="s">
        <v>1952</v>
      </c>
      <c s="35" t="s">
        <v>5</v>
      </c>
      <c s="6" t="s">
        <v>1953</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2416</v>
      </c>
    </row>
    <row r="59" spans="1:16" ht="12.75">
      <c r="A59" t="s">
        <v>48</v>
      </c>
      <c s="34" t="s">
        <v>94</v>
      </c>
      <c s="34" t="s">
        <v>2417</v>
      </c>
      <c s="35" t="s">
        <v>5</v>
      </c>
      <c s="6" t="s">
        <v>2418</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2416</v>
      </c>
    </row>
    <row r="63" spans="1:16" ht="25.5">
      <c r="A63" t="s">
        <v>48</v>
      </c>
      <c s="34" t="s">
        <v>98</v>
      </c>
      <c s="34" t="s">
        <v>2419</v>
      </c>
      <c s="35" t="s">
        <v>5</v>
      </c>
      <c s="6" t="s">
        <v>2420</v>
      </c>
      <c s="36" t="s">
        <v>62</v>
      </c>
      <c s="37">
        <v>1</v>
      </c>
      <c s="36">
        <v>0</v>
      </c>
      <c s="36">
        <f>ROUND(G63*H63,6)</f>
      </c>
      <c r="L63" s="38">
        <v>0</v>
      </c>
      <c s="32">
        <f>ROUND(ROUND(L63,2)*ROUND(G63,3),2)</f>
      </c>
      <c s="36" t="s">
        <v>52</v>
      </c>
      <c>
        <f>(M63*21)/100</f>
      </c>
      <c t="s">
        <v>27</v>
      </c>
    </row>
    <row r="64" spans="1:5" ht="51">
      <c r="A64" s="35" t="s">
        <v>53</v>
      </c>
      <c r="E64" s="39" t="s">
        <v>2421</v>
      </c>
    </row>
    <row r="65" spans="1:5" ht="12.75">
      <c r="A65" s="35" t="s">
        <v>54</v>
      </c>
      <c r="E65" s="40" t="s">
        <v>5</v>
      </c>
    </row>
    <row r="66" spans="1:5" ht="114.75">
      <c r="A66" t="s">
        <v>55</v>
      </c>
      <c r="E66" s="39" t="s">
        <v>2422</v>
      </c>
    </row>
    <row r="67" spans="1:16" ht="25.5">
      <c r="A67" t="s">
        <v>48</v>
      </c>
      <c s="34" t="s">
        <v>102</v>
      </c>
      <c s="34" t="s">
        <v>2423</v>
      </c>
      <c s="35" t="s">
        <v>5</v>
      </c>
      <c s="6" t="s">
        <v>2424</v>
      </c>
      <c s="36" t="s">
        <v>62</v>
      </c>
      <c s="37">
        <v>1</v>
      </c>
      <c s="36">
        <v>0</v>
      </c>
      <c s="36">
        <f>ROUND(G67*H67,6)</f>
      </c>
      <c r="L67" s="38">
        <v>0</v>
      </c>
      <c s="32">
        <f>ROUND(ROUND(L67,2)*ROUND(G67,3),2)</f>
      </c>
      <c s="36" t="s">
        <v>52</v>
      </c>
      <c>
        <f>(M67*21)/100</f>
      </c>
      <c t="s">
        <v>27</v>
      </c>
    </row>
    <row r="68" spans="1:5" ht="51">
      <c r="A68" s="35" t="s">
        <v>53</v>
      </c>
      <c r="E68" s="39" t="s">
        <v>2425</v>
      </c>
    </row>
    <row r="69" spans="1:5" ht="12.75">
      <c r="A69" s="35" t="s">
        <v>54</v>
      </c>
      <c r="E69" s="40" t="s">
        <v>5</v>
      </c>
    </row>
    <row r="70" spans="1:5" ht="114.75">
      <c r="A70" t="s">
        <v>55</v>
      </c>
      <c r="E70"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2396</v>
      </c>
      <c s="41">
        <f>Rekapitulace!C43</f>
      </c>
      <c s="20" t="s">
        <v>0</v>
      </c>
      <c t="s">
        <v>23</v>
      </c>
      <c t="s">
        <v>27</v>
      </c>
    </row>
    <row r="4" spans="1:16" ht="32" customHeight="1">
      <c r="A4" s="24" t="s">
        <v>20</v>
      </c>
      <c s="25" t="s">
        <v>28</v>
      </c>
      <c s="27" t="s">
        <v>2396</v>
      </c>
      <c r="E4" s="26" t="s">
        <v>2397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2428</v>
      </c>
      <c r="E8" s="30" t="s">
        <v>2427</v>
      </c>
      <c r="J8" s="29">
        <f>0+J9+J26+J31+J40+J49+J54+J59+J68+J117</f>
      </c>
      <c s="29">
        <f>0+K9+K26+K31+K40+K49+K54+K59+K68+K117</f>
      </c>
      <c s="29">
        <f>0+L9+L26+L31+L40+L49+L54+L59+L68+L117</f>
      </c>
      <c s="29">
        <f>0+M9+M26+M31+M40+M49+M54+M59+M68+M117</f>
      </c>
    </row>
    <row r="9" spans="1:13" ht="12.75">
      <c r="A9" t="s">
        <v>46</v>
      </c>
      <c r="C9" s="31" t="s">
        <v>179</v>
      </c>
      <c r="E9" s="33" t="s">
        <v>180</v>
      </c>
      <c r="J9" s="32">
        <f>0</f>
      </c>
      <c s="32">
        <f>0</f>
      </c>
      <c s="32">
        <f>0+L10+L14+L18+L22</f>
      </c>
      <c s="32">
        <f>0+M10+M14+M18+M22</f>
      </c>
    </row>
    <row r="10" spans="1:16" ht="12.75">
      <c r="A10" t="s">
        <v>48</v>
      </c>
      <c s="34" t="s">
        <v>4</v>
      </c>
      <c s="34" t="s">
        <v>2313</v>
      </c>
      <c s="35" t="s">
        <v>2314</v>
      </c>
      <c s="6" t="s">
        <v>2315</v>
      </c>
      <c s="36" t="s">
        <v>450</v>
      </c>
      <c s="37">
        <v>8.15</v>
      </c>
      <c s="36">
        <v>0</v>
      </c>
      <c s="36">
        <f>ROUND(G10*H10,6)</f>
      </c>
      <c r="L10" s="38">
        <v>0</v>
      </c>
      <c s="32">
        <f>ROUND(ROUND(L10,2)*ROUND(G10,3),2)</f>
      </c>
      <c s="36" t="s">
        <v>52</v>
      </c>
      <c>
        <f>(M10*21)/100</f>
      </c>
      <c t="s">
        <v>27</v>
      </c>
    </row>
    <row r="11" spans="1:5" ht="25.5">
      <c r="A11" s="35" t="s">
        <v>53</v>
      </c>
      <c r="E11" s="39" t="s">
        <v>2316</v>
      </c>
    </row>
    <row r="12" spans="1:5" ht="38.25">
      <c r="A12" s="35" t="s">
        <v>54</v>
      </c>
      <c r="E12" s="40" t="s">
        <v>2429</v>
      </c>
    </row>
    <row r="13" spans="1:5" ht="25.5">
      <c r="A13" t="s">
        <v>55</v>
      </c>
      <c r="E13" s="39" t="s">
        <v>2318</v>
      </c>
    </row>
    <row r="14" spans="1:16" ht="25.5">
      <c r="A14" t="s">
        <v>48</v>
      </c>
      <c s="34" t="s">
        <v>27</v>
      </c>
      <c s="34" t="s">
        <v>863</v>
      </c>
      <c s="35" t="s">
        <v>864</v>
      </c>
      <c s="6" t="s">
        <v>2430</v>
      </c>
      <c s="36" t="s">
        <v>450</v>
      </c>
      <c s="37">
        <v>8</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2319</v>
      </c>
      <c s="35" t="s">
        <v>2320</v>
      </c>
      <c s="6" t="s">
        <v>2321</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140.25">
      <c r="A21" t="s">
        <v>55</v>
      </c>
      <c r="E21" s="39" t="s">
        <v>2322</v>
      </c>
    </row>
    <row r="22" spans="1:16" ht="25.5">
      <c r="A22" t="s">
        <v>48</v>
      </c>
      <c s="34" t="s">
        <v>63</v>
      </c>
      <c s="34" t="s">
        <v>2323</v>
      </c>
      <c s="35" t="s">
        <v>2324</v>
      </c>
      <c s="6" t="s">
        <v>2403</v>
      </c>
      <c s="36" t="s">
        <v>450</v>
      </c>
      <c s="37">
        <v>0.05</v>
      </c>
      <c s="36">
        <v>0</v>
      </c>
      <c s="36">
        <f>ROUND(G22*H22,6)</f>
      </c>
      <c r="L22" s="38">
        <v>0</v>
      </c>
      <c s="32">
        <f>ROUND(ROUND(L22,2)*ROUND(G22,3),2)</f>
      </c>
      <c s="36" t="s">
        <v>52</v>
      </c>
      <c>
        <f>(M22*21)/100</f>
      </c>
      <c t="s">
        <v>27</v>
      </c>
    </row>
    <row r="23" spans="1:5" ht="12.75">
      <c r="A23" s="35" t="s">
        <v>53</v>
      </c>
      <c r="E23" s="39" t="s">
        <v>452</v>
      </c>
    </row>
    <row r="24" spans="1:5" ht="12.75">
      <c r="A24" s="35" t="s">
        <v>54</v>
      </c>
      <c r="E24" s="40" t="s">
        <v>5</v>
      </c>
    </row>
    <row r="25" spans="1:5" ht="280.5">
      <c r="A25" t="s">
        <v>55</v>
      </c>
      <c r="E25" s="39" t="s">
        <v>2326</v>
      </c>
    </row>
    <row r="26" spans="1:13" ht="12.75">
      <c r="A26" t="s">
        <v>46</v>
      </c>
      <c r="C26" s="31" t="s">
        <v>90</v>
      </c>
      <c r="E26" s="33" t="s">
        <v>2431</v>
      </c>
      <c r="J26" s="32">
        <f>0</f>
      </c>
      <c s="32">
        <f>0</f>
      </c>
      <c s="32">
        <f>0+L27</f>
      </c>
      <c s="32">
        <f>0+M27</f>
      </c>
    </row>
    <row r="27" spans="1:16" ht="12.75">
      <c r="A27" t="s">
        <v>48</v>
      </c>
      <c s="34" t="s">
        <v>67</v>
      </c>
      <c s="34" t="s">
        <v>2432</v>
      </c>
      <c s="35" t="s">
        <v>5</v>
      </c>
      <c s="6" t="s">
        <v>2433</v>
      </c>
      <c s="36" t="s">
        <v>190</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2434</v>
      </c>
    </row>
    <row r="30" spans="1:5" ht="38.25">
      <c r="A30" t="s">
        <v>55</v>
      </c>
      <c r="E30" s="39" t="s">
        <v>2435</v>
      </c>
    </row>
    <row r="31" spans="1:13" ht="12.75">
      <c r="A31" t="s">
        <v>46</v>
      </c>
      <c r="C31" s="31" t="s">
        <v>94</v>
      </c>
      <c r="E31" s="33" t="s">
        <v>2327</v>
      </c>
      <c r="J31" s="32">
        <f>0</f>
      </c>
      <c s="32">
        <f>0</f>
      </c>
      <c s="32">
        <f>0+L32+L36</f>
      </c>
      <c s="32">
        <f>0+M32+M36</f>
      </c>
    </row>
    <row r="32" spans="1:16" ht="12.75">
      <c r="A32" t="s">
        <v>48</v>
      </c>
      <c s="34" t="s">
        <v>72</v>
      </c>
      <c s="34" t="s">
        <v>2436</v>
      </c>
      <c s="35" t="s">
        <v>5</v>
      </c>
      <c s="6" t="s">
        <v>2437</v>
      </c>
      <c s="36" t="s">
        <v>190</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2438</v>
      </c>
    </row>
    <row r="35" spans="1:5" ht="318.75">
      <c r="A35" t="s">
        <v>55</v>
      </c>
      <c r="E35" s="39" t="s">
        <v>2329</v>
      </c>
    </row>
    <row r="36" spans="1:16" ht="12.75">
      <c r="A36" t="s">
        <v>48</v>
      </c>
      <c s="34" t="s">
        <v>123</v>
      </c>
      <c s="34" t="s">
        <v>188</v>
      </c>
      <c s="35" t="s">
        <v>5</v>
      </c>
      <c s="6" t="s">
        <v>189</v>
      </c>
      <c s="36" t="s">
        <v>190</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2439</v>
      </c>
    </row>
    <row r="39" spans="1:5" ht="318.75">
      <c r="A39" t="s">
        <v>55</v>
      </c>
      <c r="E39" s="39" t="s">
        <v>2329</v>
      </c>
    </row>
    <row r="40" spans="1:13" ht="12.75">
      <c r="A40" t="s">
        <v>46</v>
      </c>
      <c r="C40" s="31" t="s">
        <v>111</v>
      </c>
      <c r="E40" s="33" t="s">
        <v>2330</v>
      </c>
      <c r="J40" s="32">
        <f>0</f>
      </c>
      <c s="32">
        <f>0</f>
      </c>
      <c s="32">
        <f>0+L41+L45</f>
      </c>
      <c s="32">
        <f>0+M41+M45</f>
      </c>
    </row>
    <row r="41" spans="1:16" ht="12.75">
      <c r="A41" t="s">
        <v>48</v>
      </c>
      <c s="34" t="s">
        <v>163</v>
      </c>
      <c s="34" t="s">
        <v>200</v>
      </c>
      <c s="35" t="s">
        <v>5</v>
      </c>
      <c s="6" t="s">
        <v>1431</v>
      </c>
      <c s="36" t="s">
        <v>190</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2440</v>
      </c>
    </row>
    <row r="44" spans="1:5" ht="229.5">
      <c r="A44" t="s">
        <v>55</v>
      </c>
      <c r="E44" s="39" t="s">
        <v>2331</v>
      </c>
    </row>
    <row r="45" spans="1:16" ht="12.75">
      <c r="A45" t="s">
        <v>48</v>
      </c>
      <c s="34" t="s">
        <v>76</v>
      </c>
      <c s="34" t="s">
        <v>2441</v>
      </c>
      <c s="35" t="s">
        <v>5</v>
      </c>
      <c s="6" t="s">
        <v>2442</v>
      </c>
      <c s="36" t="s">
        <v>190</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2443</v>
      </c>
    </row>
    <row r="48" spans="1:5" ht="229.5">
      <c r="A48" t="s">
        <v>55</v>
      </c>
      <c r="E48" s="39" t="s">
        <v>2331</v>
      </c>
    </row>
    <row r="49" spans="1:13" ht="12.75">
      <c r="A49" t="s">
        <v>46</v>
      </c>
      <c r="C49" s="31" t="s">
        <v>115</v>
      </c>
      <c r="E49" s="33" t="s">
        <v>2444</v>
      </c>
      <c r="J49" s="32">
        <f>0</f>
      </c>
      <c s="32">
        <f>0</f>
      </c>
      <c s="32">
        <f>0+L50</f>
      </c>
      <c s="32">
        <f>0+M50</f>
      </c>
    </row>
    <row r="50" spans="1:16" ht="12.75">
      <c r="A50" t="s">
        <v>48</v>
      </c>
      <c s="34" t="s">
        <v>82</v>
      </c>
      <c s="34" t="s">
        <v>2445</v>
      </c>
      <c s="35" t="s">
        <v>5</v>
      </c>
      <c s="6" t="s">
        <v>2446</v>
      </c>
      <c s="36" t="s">
        <v>205</v>
      </c>
      <c s="37">
        <v>20</v>
      </c>
      <c s="36">
        <v>0</v>
      </c>
      <c s="36">
        <f>ROUND(G50*H50,6)</f>
      </c>
      <c r="L50" s="38">
        <v>0</v>
      </c>
      <c s="32">
        <f>ROUND(ROUND(L50,2)*ROUND(G50,3),2)</f>
      </c>
      <c s="36" t="s">
        <v>52</v>
      </c>
      <c>
        <f>(M50*21)/100</f>
      </c>
      <c t="s">
        <v>27</v>
      </c>
    </row>
    <row r="51" spans="1:5" ht="12.75">
      <c r="A51" s="35" t="s">
        <v>53</v>
      </c>
      <c r="E51" s="39" t="s">
        <v>5</v>
      </c>
    </row>
    <row r="52" spans="1:5" ht="38.25">
      <c r="A52" s="35" t="s">
        <v>54</v>
      </c>
      <c r="E52" s="40" t="s">
        <v>2447</v>
      </c>
    </row>
    <row r="53" spans="1:5" ht="38.25">
      <c r="A53" t="s">
        <v>55</v>
      </c>
      <c r="E53" s="39" t="s">
        <v>2448</v>
      </c>
    </row>
    <row r="54" spans="1:13" ht="12.75">
      <c r="A54" t="s">
        <v>46</v>
      </c>
      <c r="C54" s="31" t="s">
        <v>63</v>
      </c>
      <c r="E54" s="33" t="s">
        <v>2449</v>
      </c>
      <c r="J54" s="32">
        <f>0</f>
      </c>
      <c s="32">
        <f>0</f>
      </c>
      <c s="32">
        <f>0+L55</f>
      </c>
      <c s="32">
        <f>0+M55</f>
      </c>
    </row>
    <row r="55" spans="1:16" ht="12.75">
      <c r="A55" t="s">
        <v>48</v>
      </c>
      <c s="34" t="s">
        <v>86</v>
      </c>
      <c s="34" t="s">
        <v>2450</v>
      </c>
      <c s="35" t="s">
        <v>5</v>
      </c>
      <c s="6" t="s">
        <v>2451</v>
      </c>
      <c s="36" t="s">
        <v>190</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2443</v>
      </c>
    </row>
    <row r="58" spans="1:5" ht="51">
      <c r="A58" t="s">
        <v>55</v>
      </c>
      <c r="E58" s="39" t="s">
        <v>2452</v>
      </c>
    </row>
    <row r="59" spans="1:13" ht="12.75">
      <c r="A59" t="s">
        <v>46</v>
      </c>
      <c r="C59" s="31" t="s">
        <v>412</v>
      </c>
      <c r="E59" s="33" t="s">
        <v>2332</v>
      </c>
      <c r="J59" s="32">
        <f>0</f>
      </c>
      <c s="32">
        <f>0</f>
      </c>
      <c s="32">
        <f>0+L60+L64</f>
      </c>
      <c s="32">
        <f>0+M60+M64</f>
      </c>
    </row>
    <row r="60" spans="1:16" ht="12.75">
      <c r="A60" t="s">
        <v>48</v>
      </c>
      <c s="34" t="s">
        <v>90</v>
      </c>
      <c s="34" t="s">
        <v>1311</v>
      </c>
      <c s="35" t="s">
        <v>5</v>
      </c>
      <c s="6" t="s">
        <v>1312</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2453</v>
      </c>
    </row>
    <row r="64" spans="1:16" ht="12.75">
      <c r="A64" t="s">
        <v>48</v>
      </c>
      <c s="34" t="s">
        <v>94</v>
      </c>
      <c s="34" t="s">
        <v>225</v>
      </c>
      <c s="35" t="s">
        <v>5</v>
      </c>
      <c s="6" t="s">
        <v>226</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2454</v>
      </c>
    </row>
    <row r="68" spans="1:13" ht="12.75">
      <c r="A68" t="s">
        <v>46</v>
      </c>
      <c r="C68" s="31" t="s">
        <v>419</v>
      </c>
      <c r="E68" s="33" t="s">
        <v>2347</v>
      </c>
      <c r="J68" s="32">
        <f>0</f>
      </c>
      <c s="32">
        <f>0</f>
      </c>
      <c s="32">
        <f>0+L69+L73+L77+L81+L85+L89+L93+L97+L101+L105+L109+L113</f>
      </c>
      <c s="32">
        <f>0+M69+M73+M77+M81+M85+M89+M93+M97+M101+M105+M109+M113</f>
      </c>
    </row>
    <row r="69" spans="1:16" ht="12.75">
      <c r="A69" t="s">
        <v>48</v>
      </c>
      <c s="34" t="s">
        <v>98</v>
      </c>
      <c s="34" t="s">
        <v>292</v>
      </c>
      <c s="35" t="s">
        <v>5</v>
      </c>
      <c s="6" t="s">
        <v>2351</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2352</v>
      </c>
    </row>
    <row r="73" spans="1:16" ht="12.75">
      <c r="A73" t="s">
        <v>48</v>
      </c>
      <c s="34" t="s">
        <v>102</v>
      </c>
      <c s="34" t="s">
        <v>2353</v>
      </c>
      <c s="35" t="s">
        <v>5</v>
      </c>
      <c s="6" t="s">
        <v>2354</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2355</v>
      </c>
    </row>
    <row r="77" spans="1:16" ht="12.75">
      <c r="A77" t="s">
        <v>48</v>
      </c>
      <c s="34" t="s">
        <v>107</v>
      </c>
      <c s="34" t="s">
        <v>296</v>
      </c>
      <c s="35" t="s">
        <v>5</v>
      </c>
      <c s="6" t="s">
        <v>297</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2356</v>
      </c>
    </row>
    <row r="81" spans="1:16" ht="12.75">
      <c r="A81" t="s">
        <v>48</v>
      </c>
      <c s="34" t="s">
        <v>111</v>
      </c>
      <c s="34" t="s">
        <v>2357</v>
      </c>
      <c s="35" t="s">
        <v>5</v>
      </c>
      <c s="6" t="s">
        <v>2358</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2359</v>
      </c>
    </row>
    <row r="85" spans="1:16" ht="25.5">
      <c r="A85" t="s">
        <v>48</v>
      </c>
      <c s="34" t="s">
        <v>115</v>
      </c>
      <c s="34" t="s">
        <v>1090</v>
      </c>
      <c s="35" t="s">
        <v>5</v>
      </c>
      <c s="6" t="s">
        <v>1091</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838</v>
      </c>
    </row>
    <row r="89" spans="1:16" ht="12.75">
      <c r="A89" t="s">
        <v>48</v>
      </c>
      <c s="34" t="s">
        <v>119</v>
      </c>
      <c s="34" t="s">
        <v>2455</v>
      </c>
      <c s="35" t="s">
        <v>5</v>
      </c>
      <c s="6" t="s">
        <v>2456</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2457</v>
      </c>
    </row>
    <row r="92" spans="1:5" ht="89.25">
      <c r="A92" t="s">
        <v>55</v>
      </c>
      <c r="E92" s="39" t="s">
        <v>838</v>
      </c>
    </row>
    <row r="93" spans="1:16" ht="25.5">
      <c r="A93" t="s">
        <v>48</v>
      </c>
      <c s="34" t="s">
        <v>125</v>
      </c>
      <c s="34" t="s">
        <v>2362</v>
      </c>
      <c s="35" t="s">
        <v>5</v>
      </c>
      <c s="6" t="s">
        <v>2363</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859</v>
      </c>
    </row>
    <row r="97" spans="1:16" ht="25.5">
      <c r="A97" t="s">
        <v>48</v>
      </c>
      <c s="34" t="s">
        <v>129</v>
      </c>
      <c s="34" t="s">
        <v>2458</v>
      </c>
      <c s="35" t="s">
        <v>5</v>
      </c>
      <c s="6" t="s">
        <v>2459</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859</v>
      </c>
    </row>
    <row r="101" spans="1:16" ht="12.75">
      <c r="A101" t="s">
        <v>48</v>
      </c>
      <c s="34" t="s">
        <v>133</v>
      </c>
      <c s="34" t="s">
        <v>2460</v>
      </c>
      <c s="35" t="s">
        <v>5</v>
      </c>
      <c s="6" t="s">
        <v>2461</v>
      </c>
      <c s="36" t="s">
        <v>62</v>
      </c>
      <c s="37">
        <v>1</v>
      </c>
      <c s="36">
        <v>0</v>
      </c>
      <c s="36">
        <f>ROUND(G101*H101,6)</f>
      </c>
      <c r="L101" s="38">
        <v>0</v>
      </c>
      <c s="32">
        <f>ROUND(ROUND(L101,2)*ROUND(G101,3),2)</f>
      </c>
      <c s="36" t="s">
        <v>2462</v>
      </c>
      <c>
        <f>(M101*21)/100</f>
      </c>
      <c t="s">
        <v>27</v>
      </c>
    </row>
    <row r="102" spans="1:5" ht="12.75">
      <c r="A102" s="35" t="s">
        <v>53</v>
      </c>
      <c r="E102" s="39" t="s">
        <v>5</v>
      </c>
    </row>
    <row r="103" spans="1:5" ht="12.75">
      <c r="A103" s="35" t="s">
        <v>54</v>
      </c>
      <c r="E103" s="40" t="s">
        <v>5</v>
      </c>
    </row>
    <row r="104" spans="1:5" ht="51">
      <c r="A104" t="s">
        <v>55</v>
      </c>
      <c r="E104" s="39" t="s">
        <v>2463</v>
      </c>
    </row>
    <row r="105" spans="1:16" ht="25.5">
      <c r="A105" t="s">
        <v>48</v>
      </c>
      <c s="34" t="s">
        <v>138</v>
      </c>
      <c s="34" t="s">
        <v>2464</v>
      </c>
      <c s="35" t="s">
        <v>5</v>
      </c>
      <c s="6" t="s">
        <v>2465</v>
      </c>
      <c s="36" t="s">
        <v>62</v>
      </c>
      <c s="37">
        <v>1</v>
      </c>
      <c s="36">
        <v>0</v>
      </c>
      <c s="36">
        <f>ROUND(G105*H105,6)</f>
      </c>
      <c r="L105" s="38">
        <v>0</v>
      </c>
      <c s="32">
        <f>ROUND(ROUND(L105,2)*ROUND(G105,3),2)</f>
      </c>
      <c s="36" t="s">
        <v>2462</v>
      </c>
      <c>
        <f>(M105*21)/100</f>
      </c>
      <c t="s">
        <v>27</v>
      </c>
    </row>
    <row r="106" spans="1:5" ht="12.75">
      <c r="A106" s="35" t="s">
        <v>53</v>
      </c>
      <c r="E106" s="39" t="s">
        <v>5</v>
      </c>
    </row>
    <row r="107" spans="1:5" ht="12.75">
      <c r="A107" s="35" t="s">
        <v>54</v>
      </c>
      <c r="E107" s="40" t="s">
        <v>5</v>
      </c>
    </row>
    <row r="108" spans="1:5" ht="51">
      <c r="A108" t="s">
        <v>55</v>
      </c>
      <c r="E108" s="39" t="s">
        <v>2466</v>
      </c>
    </row>
    <row r="109" spans="1:16" ht="12.75">
      <c r="A109" t="s">
        <v>48</v>
      </c>
      <c s="34" t="s">
        <v>257</v>
      </c>
      <c s="34" t="s">
        <v>2467</v>
      </c>
      <c s="35" t="s">
        <v>5</v>
      </c>
      <c s="6" t="s">
        <v>2468</v>
      </c>
      <c s="36" t="s">
        <v>62</v>
      </c>
      <c s="37">
        <v>1</v>
      </c>
      <c s="36">
        <v>0</v>
      </c>
      <c s="36">
        <f>ROUND(G109*H109,6)</f>
      </c>
      <c r="L109" s="38">
        <v>0</v>
      </c>
      <c s="32">
        <f>ROUND(ROUND(L109,2)*ROUND(G109,3),2)</f>
      </c>
      <c s="36" t="s">
        <v>2462</v>
      </c>
      <c>
        <f>(M109*21)/100</f>
      </c>
      <c t="s">
        <v>27</v>
      </c>
    </row>
    <row r="110" spans="1:5" ht="51">
      <c r="A110" s="35" t="s">
        <v>53</v>
      </c>
      <c r="E110" s="39" t="s">
        <v>2469</v>
      </c>
    </row>
    <row r="111" spans="1:5" ht="12.75">
      <c r="A111" s="35" t="s">
        <v>54</v>
      </c>
      <c r="E111" s="40" t="s">
        <v>5</v>
      </c>
    </row>
    <row r="112" spans="1:5" ht="127.5">
      <c r="A112" t="s">
        <v>55</v>
      </c>
      <c r="E112" s="39" t="s">
        <v>2470</v>
      </c>
    </row>
    <row r="113" spans="1:16" ht="12.75">
      <c r="A113" t="s">
        <v>48</v>
      </c>
      <c s="34" t="s">
        <v>261</v>
      </c>
      <c s="34" t="s">
        <v>2471</v>
      </c>
      <c s="35" t="s">
        <v>5</v>
      </c>
      <c s="6" t="s">
        <v>2472</v>
      </c>
      <c s="36" t="s">
        <v>51</v>
      </c>
      <c s="37">
        <v>8</v>
      </c>
      <c s="36">
        <v>0</v>
      </c>
      <c s="36">
        <f>ROUND(G113*H113,6)</f>
      </c>
      <c r="L113" s="38">
        <v>0</v>
      </c>
      <c s="32">
        <f>ROUND(ROUND(L113,2)*ROUND(G113,3),2)</f>
      </c>
      <c s="36" t="s">
        <v>2462</v>
      </c>
      <c>
        <f>(M113*21)/100</f>
      </c>
      <c t="s">
        <v>27</v>
      </c>
    </row>
    <row r="114" spans="1:5" ht="12.75">
      <c r="A114" s="35" t="s">
        <v>53</v>
      </c>
      <c r="E114" s="39" t="s">
        <v>5</v>
      </c>
    </row>
    <row r="115" spans="1:5" ht="12.75">
      <c r="A115" s="35" t="s">
        <v>54</v>
      </c>
      <c r="E115" s="40" t="s">
        <v>5</v>
      </c>
    </row>
    <row r="116" spans="1:5" ht="89.25">
      <c r="A116" t="s">
        <v>55</v>
      </c>
      <c r="E116" s="39" t="s">
        <v>2473</v>
      </c>
    </row>
    <row r="117" spans="1:13" ht="12.75">
      <c r="A117" t="s">
        <v>46</v>
      </c>
      <c r="C117" s="31" t="s">
        <v>2373</v>
      </c>
      <c r="E117" s="33" t="s">
        <v>2374</v>
      </c>
      <c r="J117" s="32">
        <f>0</f>
      </c>
      <c s="32">
        <f>0</f>
      </c>
      <c s="32">
        <f>0+L118+L122+L126+L130+L134+L138+L142+L146</f>
      </c>
      <c s="32">
        <f>0+M118+M122+M126+M130+M134+M138+M142+M146</f>
      </c>
    </row>
    <row r="118" spans="1:16" ht="12.75">
      <c r="A118" t="s">
        <v>48</v>
      </c>
      <c s="34" t="s">
        <v>264</v>
      </c>
      <c s="34" t="s">
        <v>2375</v>
      </c>
      <c s="35" t="s">
        <v>5</v>
      </c>
      <c s="6" t="s">
        <v>2376</v>
      </c>
      <c s="36" t="s">
        <v>185</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2377</v>
      </c>
    </row>
    <row r="121" spans="1:5" ht="12.75">
      <c r="A121" t="s">
        <v>55</v>
      </c>
      <c r="E121" s="39" t="s">
        <v>1424</v>
      </c>
    </row>
    <row r="122" spans="1:16" ht="12.75">
      <c r="A122" t="s">
        <v>48</v>
      </c>
      <c s="34" t="s">
        <v>268</v>
      </c>
      <c s="34" t="s">
        <v>2378</v>
      </c>
      <c s="35" t="s">
        <v>5</v>
      </c>
      <c s="6" t="s">
        <v>2379</v>
      </c>
      <c s="36" t="s">
        <v>185</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2380</v>
      </c>
    </row>
    <row r="125" spans="1:5" ht="25.5">
      <c r="A125" t="s">
        <v>55</v>
      </c>
      <c r="E125" s="39" t="s">
        <v>2381</v>
      </c>
    </row>
    <row r="126" spans="1:16" ht="38.25">
      <c r="A126" t="s">
        <v>48</v>
      </c>
      <c s="34" t="s">
        <v>272</v>
      </c>
      <c s="34" t="s">
        <v>2474</v>
      </c>
      <c s="35" t="s">
        <v>5</v>
      </c>
      <c s="6" t="s">
        <v>2475</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2384</v>
      </c>
    </row>
    <row r="130" spans="1:16" ht="25.5">
      <c r="A130" t="s">
        <v>48</v>
      </c>
      <c s="34" t="s">
        <v>291</v>
      </c>
      <c s="34" t="s">
        <v>2385</v>
      </c>
      <c s="35" t="s">
        <v>5</v>
      </c>
      <c s="6" t="s">
        <v>2386</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2387</v>
      </c>
    </row>
    <row r="134" spans="1:16" ht="12.75">
      <c r="A134" t="s">
        <v>48</v>
      </c>
      <c s="34" t="s">
        <v>295</v>
      </c>
      <c s="34" t="s">
        <v>2388</v>
      </c>
      <c s="35" t="s">
        <v>5</v>
      </c>
      <c s="6" t="s">
        <v>2389</v>
      </c>
      <c s="36" t="s">
        <v>105</v>
      </c>
      <c s="37">
        <v>10</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2390</v>
      </c>
    </row>
    <row r="138" spans="1:16" ht="12.75">
      <c r="A138" t="s">
        <v>48</v>
      </c>
      <c s="34" t="s">
        <v>299</v>
      </c>
      <c s="34" t="s">
        <v>2391</v>
      </c>
      <c s="35" t="s">
        <v>5</v>
      </c>
      <c s="6" t="s">
        <v>2392</v>
      </c>
      <c s="36" t="s">
        <v>105</v>
      </c>
      <c s="37">
        <v>8</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2393</v>
      </c>
    </row>
    <row r="142" spans="1:16" ht="12.75">
      <c r="A142" t="s">
        <v>48</v>
      </c>
      <c s="34" t="s">
        <v>303</v>
      </c>
      <c s="34" t="s">
        <v>936</v>
      </c>
      <c s="35" t="s">
        <v>5</v>
      </c>
      <c s="6" t="s">
        <v>937</v>
      </c>
      <c s="36" t="s">
        <v>105</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2394</v>
      </c>
    </row>
    <row r="146" spans="1:16" ht="12.75">
      <c r="A146" t="s">
        <v>48</v>
      </c>
      <c s="34" t="s">
        <v>545</v>
      </c>
      <c s="34" t="s">
        <v>939</v>
      </c>
      <c s="35" t="s">
        <v>5</v>
      </c>
      <c s="6" t="s">
        <v>940</v>
      </c>
      <c s="36" t="s">
        <v>105</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2476</v>
      </c>
      <c s="41">
        <f>Rekapitulace!C46</f>
      </c>
      <c s="20" t="s">
        <v>0</v>
      </c>
      <c t="s">
        <v>23</v>
      </c>
      <c t="s">
        <v>27</v>
      </c>
    </row>
    <row r="4" spans="1:16" ht="32" customHeight="1">
      <c r="A4" s="24" t="s">
        <v>20</v>
      </c>
      <c s="25" t="s">
        <v>28</v>
      </c>
      <c s="27" t="s">
        <v>2476</v>
      </c>
      <c r="E4" s="26" t="s">
        <v>2477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2480</v>
      </c>
      <c r="E8" s="30" t="s">
        <v>2479</v>
      </c>
      <c r="J8" s="29">
        <f>0+J9+J46+J175+J180</f>
      </c>
      <c s="29">
        <f>0+K9+K46+K175+K180</f>
      </c>
      <c s="29">
        <f>0+L9+L46+L175+L180</f>
      </c>
      <c s="29">
        <f>0+M9+M46+M175+M180</f>
      </c>
    </row>
    <row r="9" spans="1:13" ht="12.75">
      <c r="A9" t="s">
        <v>46</v>
      </c>
      <c r="C9" s="31" t="s">
        <v>179</v>
      </c>
      <c r="E9" s="33" t="s">
        <v>180</v>
      </c>
      <c r="J9" s="32">
        <f>0</f>
      </c>
      <c s="32">
        <f>0</f>
      </c>
      <c s="32">
        <f>0+L10+L14+L18+L22+L26+L30+L34+L38+L42</f>
      </c>
      <c s="32">
        <f>0+M10+M14+M18+M22+M26+M30+M34+M38+M42</f>
      </c>
    </row>
    <row r="10" spans="1:16" ht="25.5">
      <c r="A10" t="s">
        <v>48</v>
      </c>
      <c s="34" t="s">
        <v>4</v>
      </c>
      <c s="34" t="s">
        <v>454</v>
      </c>
      <c s="35" t="s">
        <v>455</v>
      </c>
      <c s="6" t="s">
        <v>2481</v>
      </c>
      <c s="36" t="s">
        <v>450</v>
      </c>
      <c s="37">
        <v>21.38</v>
      </c>
      <c s="36">
        <v>0</v>
      </c>
      <c s="36">
        <f>ROUND(G10*H10,6)</f>
      </c>
      <c r="L10" s="38">
        <v>0</v>
      </c>
      <c s="32">
        <f>ROUND(ROUND(L10,2)*ROUND(G10,3),2)</f>
      </c>
      <c s="36" t="s">
        <v>2482</v>
      </c>
      <c>
        <f>(M10*21)/100</f>
      </c>
      <c t="s">
        <v>27</v>
      </c>
    </row>
    <row r="11" spans="1:5" ht="12.75">
      <c r="A11" s="35" t="s">
        <v>53</v>
      </c>
      <c r="E11" s="39" t="s">
        <v>2483</v>
      </c>
    </row>
    <row r="12" spans="1:5" ht="12.75">
      <c r="A12" s="35" t="s">
        <v>54</v>
      </c>
      <c r="E12" s="40" t="s">
        <v>5</v>
      </c>
    </row>
    <row r="13" spans="1:5" ht="140.25">
      <c r="A13" t="s">
        <v>55</v>
      </c>
      <c r="E13" s="39" t="s">
        <v>2484</v>
      </c>
    </row>
    <row r="14" spans="1:16" ht="25.5">
      <c r="A14" t="s">
        <v>48</v>
      </c>
      <c s="34" t="s">
        <v>27</v>
      </c>
      <c s="34" t="s">
        <v>2485</v>
      </c>
      <c s="35" t="s">
        <v>2486</v>
      </c>
      <c s="6" t="s">
        <v>2487</v>
      </c>
      <c s="36" t="s">
        <v>450</v>
      </c>
      <c s="37">
        <v>4783.51</v>
      </c>
      <c s="36">
        <v>0</v>
      </c>
      <c s="36">
        <f>ROUND(G14*H14,6)</f>
      </c>
      <c r="L14" s="38">
        <v>0</v>
      </c>
      <c s="32">
        <f>ROUND(ROUND(L14,2)*ROUND(G14,3),2)</f>
      </c>
      <c s="36" t="s">
        <v>2482</v>
      </c>
      <c>
        <f>(M14*21)/100</f>
      </c>
      <c t="s">
        <v>27</v>
      </c>
    </row>
    <row r="15" spans="1:5" ht="25.5">
      <c r="A15" s="35" t="s">
        <v>53</v>
      </c>
      <c r="E15" s="39" t="s">
        <v>2488</v>
      </c>
    </row>
    <row r="16" spans="1:5" ht="12.75">
      <c r="A16" s="35" t="s">
        <v>54</v>
      </c>
      <c r="E16" s="40" t="s">
        <v>5</v>
      </c>
    </row>
    <row r="17" spans="1:5" ht="140.25">
      <c r="A17" t="s">
        <v>55</v>
      </c>
      <c r="E17" s="39" t="s">
        <v>2484</v>
      </c>
    </row>
    <row r="18" spans="1:16" ht="25.5">
      <c r="A18" t="s">
        <v>48</v>
      </c>
      <c s="34" t="s">
        <v>26</v>
      </c>
      <c s="34" t="s">
        <v>2489</v>
      </c>
      <c s="35" t="s">
        <v>2490</v>
      </c>
      <c s="6" t="s">
        <v>2491</v>
      </c>
      <c s="36" t="s">
        <v>450</v>
      </c>
      <c s="37">
        <v>2.8</v>
      </c>
      <c s="36">
        <v>0</v>
      </c>
      <c s="36">
        <f>ROUND(G18*H18,6)</f>
      </c>
      <c r="L18" s="38">
        <v>0</v>
      </c>
      <c s="32">
        <f>ROUND(ROUND(L18,2)*ROUND(G18,3),2)</f>
      </c>
      <c s="36" t="s">
        <v>2482</v>
      </c>
      <c>
        <f>(M18*21)/100</f>
      </c>
      <c t="s">
        <v>27</v>
      </c>
    </row>
    <row r="19" spans="1:5" ht="12.75">
      <c r="A19" s="35" t="s">
        <v>53</v>
      </c>
      <c r="E19" s="39" t="s">
        <v>2483</v>
      </c>
    </row>
    <row r="20" spans="1:5" ht="12.75">
      <c r="A20" s="35" t="s">
        <v>54</v>
      </c>
      <c r="E20" s="40" t="s">
        <v>5</v>
      </c>
    </row>
    <row r="21" spans="1:5" ht="140.25">
      <c r="A21" t="s">
        <v>55</v>
      </c>
      <c r="E21" s="39" t="s">
        <v>2484</v>
      </c>
    </row>
    <row r="22" spans="1:16" ht="25.5">
      <c r="A22" t="s">
        <v>48</v>
      </c>
      <c s="34" t="s">
        <v>63</v>
      </c>
      <c s="34" t="s">
        <v>2492</v>
      </c>
      <c s="35" t="s">
        <v>2493</v>
      </c>
      <c s="6" t="s">
        <v>2494</v>
      </c>
      <c s="36" t="s">
        <v>450</v>
      </c>
      <c s="37">
        <v>662.83</v>
      </c>
      <c s="36">
        <v>0</v>
      </c>
      <c s="36">
        <f>ROUND(G22*H22,6)</f>
      </c>
      <c r="L22" s="38">
        <v>0</v>
      </c>
      <c s="32">
        <f>ROUND(ROUND(L22,2)*ROUND(G22,3),2)</f>
      </c>
      <c s="36" t="s">
        <v>2482</v>
      </c>
      <c>
        <f>(M22*21)/100</f>
      </c>
      <c t="s">
        <v>27</v>
      </c>
    </row>
    <row r="23" spans="1:5" ht="12.75">
      <c r="A23" s="35" t="s">
        <v>53</v>
      </c>
      <c r="E23" s="39" t="s">
        <v>2483</v>
      </c>
    </row>
    <row r="24" spans="1:5" ht="12.75">
      <c r="A24" s="35" t="s">
        <v>54</v>
      </c>
      <c r="E24" s="40" t="s">
        <v>5</v>
      </c>
    </row>
    <row r="25" spans="1:5" ht="140.25">
      <c r="A25" t="s">
        <v>55</v>
      </c>
      <c r="E25" s="39" t="s">
        <v>2484</v>
      </c>
    </row>
    <row r="26" spans="1:16" ht="25.5">
      <c r="A26" t="s">
        <v>48</v>
      </c>
      <c s="34" t="s">
        <v>67</v>
      </c>
      <c s="34" t="s">
        <v>2495</v>
      </c>
      <c s="35" t="s">
        <v>2496</v>
      </c>
      <c s="6" t="s">
        <v>2497</v>
      </c>
      <c s="36" t="s">
        <v>450</v>
      </c>
      <c s="37">
        <v>0.798</v>
      </c>
      <c s="36">
        <v>0</v>
      </c>
      <c s="36">
        <f>ROUND(G26*H26,6)</f>
      </c>
      <c r="L26" s="38">
        <v>0</v>
      </c>
      <c s="32">
        <f>ROUND(ROUND(L26,2)*ROUND(G26,3),2)</f>
      </c>
      <c s="36" t="s">
        <v>2482</v>
      </c>
      <c>
        <f>(M26*21)/100</f>
      </c>
      <c t="s">
        <v>27</v>
      </c>
    </row>
    <row r="27" spans="1:5" ht="12.75">
      <c r="A27" s="35" t="s">
        <v>53</v>
      </c>
      <c r="E27" s="39" t="s">
        <v>2483</v>
      </c>
    </row>
    <row r="28" spans="1:5" ht="12.75">
      <c r="A28" s="35" t="s">
        <v>54</v>
      </c>
      <c r="E28" s="40" t="s">
        <v>5</v>
      </c>
    </row>
    <row r="29" spans="1:5" ht="140.25">
      <c r="A29" t="s">
        <v>55</v>
      </c>
      <c r="E29" s="39" t="s">
        <v>2484</v>
      </c>
    </row>
    <row r="30" spans="1:16" ht="25.5">
      <c r="A30" t="s">
        <v>48</v>
      </c>
      <c s="34" t="s">
        <v>72</v>
      </c>
      <c s="34" t="s">
        <v>2498</v>
      </c>
      <c s="35" t="s">
        <v>2499</v>
      </c>
      <c s="6" t="s">
        <v>2500</v>
      </c>
      <c s="36" t="s">
        <v>450</v>
      </c>
      <c s="37">
        <v>1.446</v>
      </c>
      <c s="36">
        <v>0</v>
      </c>
      <c s="36">
        <f>ROUND(G30*H30,6)</f>
      </c>
      <c r="L30" s="38">
        <v>0</v>
      </c>
      <c s="32">
        <f>ROUND(ROUND(L30,2)*ROUND(G30,3),2)</f>
      </c>
      <c s="36" t="s">
        <v>2482</v>
      </c>
      <c>
        <f>(M30*21)/100</f>
      </c>
      <c t="s">
        <v>27</v>
      </c>
    </row>
    <row r="31" spans="1:5" ht="12.75">
      <c r="A31" s="35" t="s">
        <v>53</v>
      </c>
      <c r="E31" s="39" t="s">
        <v>2483</v>
      </c>
    </row>
    <row r="32" spans="1:5" ht="12.75">
      <c r="A32" s="35" t="s">
        <v>54</v>
      </c>
      <c r="E32" s="40" t="s">
        <v>5</v>
      </c>
    </row>
    <row r="33" spans="1:5" ht="140.25">
      <c r="A33" t="s">
        <v>55</v>
      </c>
      <c r="E33" s="39" t="s">
        <v>2484</v>
      </c>
    </row>
    <row r="34" spans="1:16" ht="25.5">
      <c r="A34" t="s">
        <v>48</v>
      </c>
      <c s="34" t="s">
        <v>123</v>
      </c>
      <c s="34" t="s">
        <v>459</v>
      </c>
      <c s="35" t="s">
        <v>460</v>
      </c>
      <c s="6" t="s">
        <v>2501</v>
      </c>
      <c s="36" t="s">
        <v>450</v>
      </c>
      <c s="37">
        <v>376.48</v>
      </c>
      <c s="36">
        <v>0</v>
      </c>
      <c s="36">
        <f>ROUND(G34*H34,6)</f>
      </c>
      <c r="L34" s="38">
        <v>0</v>
      </c>
      <c s="32">
        <f>ROUND(ROUND(L34,2)*ROUND(G34,3),2)</f>
      </c>
      <c s="36" t="s">
        <v>2482</v>
      </c>
      <c>
        <f>(M34*21)/100</f>
      </c>
      <c t="s">
        <v>27</v>
      </c>
    </row>
    <row r="35" spans="1:5" ht="12.75">
      <c r="A35" s="35" t="s">
        <v>53</v>
      </c>
      <c r="E35" s="39" t="s">
        <v>2483</v>
      </c>
    </row>
    <row r="36" spans="1:5" ht="12.75">
      <c r="A36" s="35" t="s">
        <v>54</v>
      </c>
      <c r="E36" s="40" t="s">
        <v>5</v>
      </c>
    </row>
    <row r="37" spans="1:5" ht="140.25">
      <c r="A37" t="s">
        <v>55</v>
      </c>
      <c r="E37" s="39" t="s">
        <v>2484</v>
      </c>
    </row>
    <row r="38" spans="1:16" ht="25.5">
      <c r="A38" t="s">
        <v>48</v>
      </c>
      <c s="34" t="s">
        <v>163</v>
      </c>
      <c s="34" t="s">
        <v>2502</v>
      </c>
      <c s="35" t="s">
        <v>2503</v>
      </c>
      <c s="6" t="s">
        <v>2504</v>
      </c>
      <c s="36" t="s">
        <v>450</v>
      </c>
      <c s="37">
        <v>77.28</v>
      </c>
      <c s="36">
        <v>0</v>
      </c>
      <c s="36">
        <f>ROUND(G38*H38,6)</f>
      </c>
      <c r="L38" s="38">
        <v>0</v>
      </c>
      <c s="32">
        <f>ROUND(ROUND(L38,2)*ROUND(G38,3),2)</f>
      </c>
      <c s="36" t="s">
        <v>2482</v>
      </c>
      <c>
        <f>(M38*21)/100</f>
      </c>
      <c t="s">
        <v>27</v>
      </c>
    </row>
    <row r="39" spans="1:5" ht="12.75">
      <c r="A39" s="35" t="s">
        <v>53</v>
      </c>
      <c r="E39" s="39" t="s">
        <v>2483</v>
      </c>
    </row>
    <row r="40" spans="1:5" ht="12.75">
      <c r="A40" s="35" t="s">
        <v>54</v>
      </c>
      <c r="E40" s="40" t="s">
        <v>5</v>
      </c>
    </row>
    <row r="41" spans="1:5" ht="140.25">
      <c r="A41" t="s">
        <v>55</v>
      </c>
      <c r="E41" s="39" t="s">
        <v>2484</v>
      </c>
    </row>
    <row r="42" spans="1:16" ht="25.5">
      <c r="A42" t="s">
        <v>48</v>
      </c>
      <c s="34" t="s">
        <v>76</v>
      </c>
      <c s="34" t="s">
        <v>2505</v>
      </c>
      <c s="35" t="s">
        <v>2506</v>
      </c>
      <c s="6" t="s">
        <v>2507</v>
      </c>
      <c s="36" t="s">
        <v>450</v>
      </c>
      <c s="37">
        <v>75.506</v>
      </c>
      <c s="36">
        <v>0</v>
      </c>
      <c s="36">
        <f>ROUND(G42*H42,6)</f>
      </c>
      <c r="L42" s="38">
        <v>0</v>
      </c>
      <c s="32">
        <f>ROUND(ROUND(L42,2)*ROUND(G42,3),2)</f>
      </c>
      <c s="36" t="s">
        <v>2482</v>
      </c>
      <c>
        <f>(M42*21)/100</f>
      </c>
      <c t="s">
        <v>27</v>
      </c>
    </row>
    <row r="43" spans="1:5" ht="12.75">
      <c r="A43" s="35" t="s">
        <v>53</v>
      </c>
      <c r="E43" s="39" t="s">
        <v>2483</v>
      </c>
    </row>
    <row r="44" spans="1:5" ht="12.75">
      <c r="A44" s="35" t="s">
        <v>54</v>
      </c>
      <c r="E44" s="40" t="s">
        <v>5</v>
      </c>
    </row>
    <row r="45" spans="1:5" ht="140.25">
      <c r="A45" t="s">
        <v>55</v>
      </c>
      <c r="E45" s="39" t="s">
        <v>2484</v>
      </c>
    </row>
    <row r="46" spans="1:13" ht="12.75">
      <c r="A46" t="s">
        <v>46</v>
      </c>
      <c r="C46" s="31" t="s">
        <v>67</v>
      </c>
      <c r="E46" s="33" t="s">
        <v>2508</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82</v>
      </c>
      <c s="34" t="s">
        <v>2509</v>
      </c>
      <c s="35" t="s">
        <v>5</v>
      </c>
      <c s="6" t="s">
        <v>2510</v>
      </c>
      <c s="36" t="s">
        <v>190</v>
      </c>
      <c s="37">
        <v>7559.4</v>
      </c>
      <c s="36">
        <v>0</v>
      </c>
      <c s="36">
        <f>ROUND(G47*H47,6)</f>
      </c>
      <c r="L47" s="38">
        <v>0</v>
      </c>
      <c s="32">
        <f>ROUND(ROUND(L47,2)*ROUND(G47,3),2)</f>
      </c>
      <c s="36" t="s">
        <v>2482</v>
      </c>
      <c>
        <f>(M47*21)/100</f>
      </c>
      <c t="s">
        <v>27</v>
      </c>
    </row>
    <row r="48" spans="1:5" ht="12.75">
      <c r="A48" s="35" t="s">
        <v>53</v>
      </c>
      <c r="E48" s="39" t="s">
        <v>2511</v>
      </c>
    </row>
    <row r="49" spans="1:5" ht="12.75">
      <c r="A49" s="35" t="s">
        <v>54</v>
      </c>
      <c r="E49" s="40" t="s">
        <v>5</v>
      </c>
    </row>
    <row r="50" spans="1:5" ht="89.25">
      <c r="A50" t="s">
        <v>55</v>
      </c>
      <c r="E50" s="39" t="s">
        <v>2512</v>
      </c>
    </row>
    <row r="51" spans="1:16" ht="12.75">
      <c r="A51" t="s">
        <v>48</v>
      </c>
      <c s="34" t="s">
        <v>86</v>
      </c>
      <c s="34" t="s">
        <v>2513</v>
      </c>
      <c s="35" t="s">
        <v>5</v>
      </c>
      <c s="6" t="s">
        <v>2514</v>
      </c>
      <c s="36" t="s">
        <v>190</v>
      </c>
      <c s="37">
        <v>1587.4</v>
      </c>
      <c s="36">
        <v>0</v>
      </c>
      <c s="36">
        <f>ROUND(G51*H51,6)</f>
      </c>
      <c r="L51" s="38">
        <v>0</v>
      </c>
      <c s="32">
        <f>ROUND(ROUND(L51,2)*ROUND(G51,3),2)</f>
      </c>
      <c s="36" t="s">
        <v>2482</v>
      </c>
      <c>
        <f>(M51*21)/100</f>
      </c>
      <c t="s">
        <v>27</v>
      </c>
    </row>
    <row r="52" spans="1:5" ht="12.75">
      <c r="A52" s="35" t="s">
        <v>53</v>
      </c>
      <c r="E52" s="39" t="s">
        <v>2515</v>
      </c>
    </row>
    <row r="53" spans="1:5" ht="12.75">
      <c r="A53" s="35" t="s">
        <v>54</v>
      </c>
      <c r="E53" s="40" t="s">
        <v>5</v>
      </c>
    </row>
    <row r="54" spans="1:5" ht="89.25">
      <c r="A54" t="s">
        <v>55</v>
      </c>
      <c r="E54" s="39" t="s">
        <v>2512</v>
      </c>
    </row>
    <row r="55" spans="1:16" ht="25.5">
      <c r="A55" t="s">
        <v>48</v>
      </c>
      <c s="34" t="s">
        <v>90</v>
      </c>
      <c s="34" t="s">
        <v>2516</v>
      </c>
      <c s="35" t="s">
        <v>5</v>
      </c>
      <c s="6" t="s">
        <v>2517</v>
      </c>
      <c s="36" t="s">
        <v>51</v>
      </c>
      <c s="37">
        <v>829.136</v>
      </c>
      <c s="36">
        <v>0</v>
      </c>
      <c s="36">
        <f>ROUND(G55*H55,6)</f>
      </c>
      <c r="L55" s="38">
        <v>0</v>
      </c>
      <c s="32">
        <f>ROUND(ROUND(L55,2)*ROUND(G55,3),2)</f>
      </c>
      <c s="36" t="s">
        <v>2482</v>
      </c>
      <c>
        <f>(M55*21)/100</f>
      </c>
      <c t="s">
        <v>27</v>
      </c>
    </row>
    <row r="56" spans="1:5" ht="12.75">
      <c r="A56" s="35" t="s">
        <v>53</v>
      </c>
      <c r="E56" s="39" t="s">
        <v>2518</v>
      </c>
    </row>
    <row r="57" spans="1:5" ht="12.75">
      <c r="A57" s="35" t="s">
        <v>54</v>
      </c>
      <c r="E57" s="40" t="s">
        <v>5</v>
      </c>
    </row>
    <row r="58" spans="1:5" ht="306">
      <c r="A58" t="s">
        <v>55</v>
      </c>
      <c r="E58" s="39" t="s">
        <v>2519</v>
      </c>
    </row>
    <row r="59" spans="1:16" ht="25.5">
      <c r="A59" t="s">
        <v>48</v>
      </c>
      <c s="34" t="s">
        <v>94</v>
      </c>
      <c s="34" t="s">
        <v>2520</v>
      </c>
      <c s="35" t="s">
        <v>5</v>
      </c>
      <c s="6" t="s">
        <v>2521</v>
      </c>
      <c s="36" t="s">
        <v>51</v>
      </c>
      <c s="37">
        <v>1438.316</v>
      </c>
      <c s="36">
        <v>0</v>
      </c>
      <c s="36">
        <f>ROUND(G59*H59,6)</f>
      </c>
      <c r="L59" s="38">
        <v>0</v>
      </c>
      <c s="32">
        <f>ROUND(ROUND(L59,2)*ROUND(G59,3),2)</f>
      </c>
      <c s="36" t="s">
        <v>2482</v>
      </c>
      <c>
        <f>(M59*21)/100</f>
      </c>
      <c t="s">
        <v>27</v>
      </c>
    </row>
    <row r="60" spans="1:5" ht="12.75">
      <c r="A60" s="35" t="s">
        <v>53</v>
      </c>
      <c r="E60" s="39" t="s">
        <v>2522</v>
      </c>
    </row>
    <row r="61" spans="1:5" ht="12.75">
      <c r="A61" s="35" t="s">
        <v>54</v>
      </c>
      <c r="E61" s="40" t="s">
        <v>5</v>
      </c>
    </row>
    <row r="62" spans="1:5" ht="306">
      <c r="A62" t="s">
        <v>55</v>
      </c>
      <c r="E62" s="39" t="s">
        <v>2519</v>
      </c>
    </row>
    <row r="63" spans="1:16" ht="25.5">
      <c r="A63" t="s">
        <v>48</v>
      </c>
      <c s="34" t="s">
        <v>98</v>
      </c>
      <c s="34" t="s">
        <v>2523</v>
      </c>
      <c s="35" t="s">
        <v>5</v>
      </c>
      <c s="6" t="s">
        <v>2524</v>
      </c>
      <c s="36" t="s">
        <v>51</v>
      </c>
      <c s="37">
        <v>89.4</v>
      </c>
      <c s="36">
        <v>0</v>
      </c>
      <c s="36">
        <f>ROUND(G63*H63,6)</f>
      </c>
      <c r="L63" s="38">
        <v>0</v>
      </c>
      <c s="32">
        <f>ROUND(ROUND(L63,2)*ROUND(G63,3),2)</f>
      </c>
      <c s="36" t="s">
        <v>2482</v>
      </c>
      <c>
        <f>(M63*21)/100</f>
      </c>
      <c t="s">
        <v>27</v>
      </c>
    </row>
    <row r="64" spans="1:5" ht="12.75">
      <c r="A64" s="35" t="s">
        <v>53</v>
      </c>
      <c r="E64" s="39" t="s">
        <v>2525</v>
      </c>
    </row>
    <row r="65" spans="1:5" ht="25.5">
      <c r="A65" s="35" t="s">
        <v>54</v>
      </c>
      <c r="E65" s="40" t="s">
        <v>2526</v>
      </c>
    </row>
    <row r="66" spans="1:5" ht="306">
      <c r="A66" t="s">
        <v>55</v>
      </c>
      <c r="E66" s="39" t="s">
        <v>2527</v>
      </c>
    </row>
    <row r="67" spans="1:16" ht="25.5">
      <c r="A67" t="s">
        <v>48</v>
      </c>
      <c s="34" t="s">
        <v>102</v>
      </c>
      <c s="34" t="s">
        <v>2528</v>
      </c>
      <c s="35" t="s">
        <v>5</v>
      </c>
      <c s="6" t="s">
        <v>2529</v>
      </c>
      <c s="36" t="s">
        <v>51</v>
      </c>
      <c s="37">
        <v>163.816</v>
      </c>
      <c s="36">
        <v>0</v>
      </c>
      <c s="36">
        <f>ROUND(G67*H67,6)</f>
      </c>
      <c r="L67" s="38">
        <v>0</v>
      </c>
      <c s="32">
        <f>ROUND(ROUND(L67,2)*ROUND(G67,3),2)</f>
      </c>
      <c s="36" t="s">
        <v>2482</v>
      </c>
      <c>
        <f>(M67*21)/100</f>
      </c>
      <c t="s">
        <v>27</v>
      </c>
    </row>
    <row r="68" spans="1:5" ht="12.75">
      <c r="A68" s="35" t="s">
        <v>53</v>
      </c>
      <c r="E68" s="39" t="s">
        <v>5</v>
      </c>
    </row>
    <row r="69" spans="1:5" ht="12.75">
      <c r="A69" s="35" t="s">
        <v>54</v>
      </c>
      <c r="E69" s="40" t="s">
        <v>5</v>
      </c>
    </row>
    <row r="70" spans="1:5" ht="331.5">
      <c r="A70" t="s">
        <v>55</v>
      </c>
      <c r="E70" s="39" t="s">
        <v>2530</v>
      </c>
    </row>
    <row r="71" spans="1:16" ht="12.75">
      <c r="A71" t="s">
        <v>48</v>
      </c>
      <c s="34" t="s">
        <v>107</v>
      </c>
      <c s="34" t="s">
        <v>2531</v>
      </c>
      <c s="35" t="s">
        <v>5</v>
      </c>
      <c s="6" t="s">
        <v>2532</v>
      </c>
      <c s="36" t="s">
        <v>62</v>
      </c>
      <c s="37">
        <v>1</v>
      </c>
      <c s="36">
        <v>0</v>
      </c>
      <c s="36">
        <f>ROUND(G71*H71,6)</f>
      </c>
      <c r="L71" s="38">
        <v>0</v>
      </c>
      <c s="32">
        <f>ROUND(ROUND(L71,2)*ROUND(G71,3),2)</f>
      </c>
      <c s="36" t="s">
        <v>2482</v>
      </c>
      <c>
        <f>(M71*21)/100</f>
      </c>
      <c t="s">
        <v>27</v>
      </c>
    </row>
    <row r="72" spans="1:5" ht="12.75">
      <c r="A72" s="35" t="s">
        <v>53</v>
      </c>
      <c r="E72" s="39" t="s">
        <v>5</v>
      </c>
    </row>
    <row r="73" spans="1:5" ht="12.75">
      <c r="A73" s="35" t="s">
        <v>54</v>
      </c>
      <c r="E73" s="40" t="s">
        <v>5</v>
      </c>
    </row>
    <row r="74" spans="1:5" ht="409.5">
      <c r="A74" t="s">
        <v>55</v>
      </c>
      <c r="E74" s="39" t="s">
        <v>2533</v>
      </c>
    </row>
    <row r="75" spans="1:16" ht="12.75">
      <c r="A75" t="s">
        <v>48</v>
      </c>
      <c s="34" t="s">
        <v>111</v>
      </c>
      <c s="34" t="s">
        <v>2534</v>
      </c>
      <c s="35" t="s">
        <v>5</v>
      </c>
      <c s="6" t="s">
        <v>2535</v>
      </c>
      <c s="36" t="s">
        <v>62</v>
      </c>
      <c s="37">
        <v>2</v>
      </c>
      <c s="36">
        <v>0</v>
      </c>
      <c s="36">
        <f>ROUND(G75*H75,6)</f>
      </c>
      <c r="L75" s="38">
        <v>0</v>
      </c>
      <c s="32">
        <f>ROUND(ROUND(L75,2)*ROUND(G75,3),2)</f>
      </c>
      <c s="36" t="s">
        <v>2482</v>
      </c>
      <c>
        <f>(M75*21)/100</f>
      </c>
      <c t="s">
        <v>27</v>
      </c>
    </row>
    <row r="76" spans="1:5" ht="12.75">
      <c r="A76" s="35" t="s">
        <v>53</v>
      </c>
      <c r="E76" s="39" t="s">
        <v>5</v>
      </c>
    </row>
    <row r="77" spans="1:5" ht="12.75">
      <c r="A77" s="35" t="s">
        <v>54</v>
      </c>
      <c r="E77" s="40" t="s">
        <v>5</v>
      </c>
    </row>
    <row r="78" spans="1:5" ht="409.5">
      <c r="A78" t="s">
        <v>55</v>
      </c>
      <c r="E78" s="39" t="s">
        <v>2533</v>
      </c>
    </row>
    <row r="79" spans="1:16" ht="12.75">
      <c r="A79" t="s">
        <v>48</v>
      </c>
      <c s="34" t="s">
        <v>115</v>
      </c>
      <c s="34" t="s">
        <v>2536</v>
      </c>
      <c s="35" t="s">
        <v>5</v>
      </c>
      <c s="6" t="s">
        <v>2537</v>
      </c>
      <c s="36" t="s">
        <v>62</v>
      </c>
      <c s="37">
        <v>1</v>
      </c>
      <c s="36">
        <v>0</v>
      </c>
      <c s="36">
        <f>ROUND(G79*H79,6)</f>
      </c>
      <c r="L79" s="38">
        <v>0</v>
      </c>
      <c s="32">
        <f>ROUND(ROUND(L79,2)*ROUND(G79,3),2)</f>
      </c>
      <c s="36" t="s">
        <v>2482</v>
      </c>
      <c>
        <f>(M79*21)/100</f>
      </c>
      <c t="s">
        <v>27</v>
      </c>
    </row>
    <row r="80" spans="1:5" ht="12.75">
      <c r="A80" s="35" t="s">
        <v>53</v>
      </c>
      <c r="E80" s="39" t="s">
        <v>5</v>
      </c>
    </row>
    <row r="81" spans="1:5" ht="12.75">
      <c r="A81" s="35" t="s">
        <v>54</v>
      </c>
      <c r="E81" s="40" t="s">
        <v>5</v>
      </c>
    </row>
    <row r="82" spans="1:5" ht="409.5">
      <c r="A82" t="s">
        <v>55</v>
      </c>
      <c r="E82" s="39" t="s">
        <v>2533</v>
      </c>
    </row>
    <row r="83" spans="1:16" ht="12.75">
      <c r="A83" t="s">
        <v>48</v>
      </c>
      <c s="34" t="s">
        <v>119</v>
      </c>
      <c s="34" t="s">
        <v>2538</v>
      </c>
      <c s="35" t="s">
        <v>5</v>
      </c>
      <c s="6" t="s">
        <v>2539</v>
      </c>
      <c s="36" t="s">
        <v>62</v>
      </c>
      <c s="37">
        <v>3</v>
      </c>
      <c s="36">
        <v>0</v>
      </c>
      <c s="36">
        <f>ROUND(G83*H83,6)</f>
      </c>
      <c r="L83" s="38">
        <v>0</v>
      </c>
      <c s="32">
        <f>ROUND(ROUND(L83,2)*ROUND(G83,3),2)</f>
      </c>
      <c s="36" t="s">
        <v>2482</v>
      </c>
      <c>
        <f>(M83*21)/100</f>
      </c>
      <c t="s">
        <v>27</v>
      </c>
    </row>
    <row r="84" spans="1:5" ht="12.75">
      <c r="A84" s="35" t="s">
        <v>53</v>
      </c>
      <c r="E84" s="39" t="s">
        <v>5</v>
      </c>
    </row>
    <row r="85" spans="1:5" ht="12.75">
      <c r="A85" s="35" t="s">
        <v>54</v>
      </c>
      <c r="E85" s="40" t="s">
        <v>5</v>
      </c>
    </row>
    <row r="86" spans="1:5" ht="409.5">
      <c r="A86" t="s">
        <v>55</v>
      </c>
      <c r="E86" s="39" t="s">
        <v>2533</v>
      </c>
    </row>
    <row r="87" spans="1:16" ht="12.75">
      <c r="A87" t="s">
        <v>48</v>
      </c>
      <c s="34" t="s">
        <v>125</v>
      </c>
      <c s="34" t="s">
        <v>2540</v>
      </c>
      <c s="35" t="s">
        <v>5</v>
      </c>
      <c s="6" t="s">
        <v>2541</v>
      </c>
      <c s="36" t="s">
        <v>62</v>
      </c>
      <c s="37">
        <v>1</v>
      </c>
      <c s="36">
        <v>0</v>
      </c>
      <c s="36">
        <f>ROUND(G87*H87,6)</f>
      </c>
      <c r="L87" s="38">
        <v>0</v>
      </c>
      <c s="32">
        <f>ROUND(ROUND(L87,2)*ROUND(G87,3),2)</f>
      </c>
      <c s="36" t="s">
        <v>2482</v>
      </c>
      <c>
        <f>(M87*21)/100</f>
      </c>
      <c t="s">
        <v>27</v>
      </c>
    </row>
    <row r="88" spans="1:5" ht="12.75">
      <c r="A88" s="35" t="s">
        <v>53</v>
      </c>
      <c r="E88" s="39" t="s">
        <v>5</v>
      </c>
    </row>
    <row r="89" spans="1:5" ht="12.75">
      <c r="A89" s="35" t="s">
        <v>54</v>
      </c>
      <c r="E89" s="40" t="s">
        <v>5</v>
      </c>
    </row>
    <row r="90" spans="1:5" ht="409.5">
      <c r="A90" t="s">
        <v>55</v>
      </c>
      <c r="E90" s="39" t="s">
        <v>2533</v>
      </c>
    </row>
    <row r="91" spans="1:16" ht="12.75">
      <c r="A91" t="s">
        <v>48</v>
      </c>
      <c s="34" t="s">
        <v>129</v>
      </c>
      <c s="34" t="s">
        <v>2542</v>
      </c>
      <c s="35" t="s">
        <v>5</v>
      </c>
      <c s="6" t="s">
        <v>2543</v>
      </c>
      <c s="36" t="s">
        <v>185</v>
      </c>
      <c s="37">
        <v>1</v>
      </c>
      <c s="36">
        <v>0</v>
      </c>
      <c s="36">
        <f>ROUND(G91*H91,6)</f>
      </c>
      <c r="L91" s="38">
        <v>0</v>
      </c>
      <c s="32">
        <f>ROUND(ROUND(L91,2)*ROUND(G91,3),2)</f>
      </c>
      <c s="36" t="s">
        <v>2482</v>
      </c>
      <c>
        <f>(M91*21)/100</f>
      </c>
      <c t="s">
        <v>27</v>
      </c>
    </row>
    <row r="92" spans="1:5" ht="12.75">
      <c r="A92" s="35" t="s">
        <v>53</v>
      </c>
      <c r="E92" s="39" t="s">
        <v>2544</v>
      </c>
    </row>
    <row r="93" spans="1:5" ht="12.75">
      <c r="A93" s="35" t="s">
        <v>54</v>
      </c>
      <c r="E93" s="40" t="s">
        <v>5</v>
      </c>
    </row>
    <row r="94" spans="1:5" ht="114.75">
      <c r="A94" t="s">
        <v>55</v>
      </c>
      <c r="E94" s="39" t="s">
        <v>2545</v>
      </c>
    </row>
    <row r="95" spans="1:16" ht="12.75">
      <c r="A95" t="s">
        <v>48</v>
      </c>
      <c s="34" t="s">
        <v>133</v>
      </c>
      <c s="34" t="s">
        <v>2546</v>
      </c>
      <c s="35" t="s">
        <v>5</v>
      </c>
      <c s="6" t="s">
        <v>2547</v>
      </c>
      <c s="36" t="s">
        <v>185</v>
      </c>
      <c s="37">
        <v>4</v>
      </c>
      <c s="36">
        <v>0</v>
      </c>
      <c s="36">
        <f>ROUND(G95*H95,6)</f>
      </c>
      <c r="L95" s="38">
        <v>0</v>
      </c>
      <c s="32">
        <f>ROUND(ROUND(L95,2)*ROUND(G95,3),2)</f>
      </c>
      <c s="36" t="s">
        <v>2482</v>
      </c>
      <c>
        <f>(M95*21)/100</f>
      </c>
      <c t="s">
        <v>27</v>
      </c>
    </row>
    <row r="96" spans="1:5" ht="25.5">
      <c r="A96" s="35" t="s">
        <v>53</v>
      </c>
      <c r="E96" s="39" t="s">
        <v>2548</v>
      </c>
    </row>
    <row r="97" spans="1:5" ht="12.75">
      <c r="A97" s="35" t="s">
        <v>54</v>
      </c>
      <c r="E97" s="40" t="s">
        <v>5</v>
      </c>
    </row>
    <row r="98" spans="1:5" ht="114.75">
      <c r="A98" t="s">
        <v>55</v>
      </c>
      <c r="E98" s="39" t="s">
        <v>2545</v>
      </c>
    </row>
    <row r="99" spans="1:16" ht="12.75">
      <c r="A99" t="s">
        <v>48</v>
      </c>
      <c s="34" t="s">
        <v>138</v>
      </c>
      <c s="34" t="s">
        <v>2549</v>
      </c>
      <c s="35" t="s">
        <v>5</v>
      </c>
      <c s="6" t="s">
        <v>2550</v>
      </c>
      <c s="36" t="s">
        <v>185</v>
      </c>
      <c s="37">
        <v>1</v>
      </c>
      <c s="36">
        <v>0</v>
      </c>
      <c s="36">
        <f>ROUND(G99*H99,6)</f>
      </c>
      <c r="L99" s="38">
        <v>0</v>
      </c>
      <c s="32">
        <f>ROUND(ROUND(L99,2)*ROUND(G99,3),2)</f>
      </c>
      <c s="36" t="s">
        <v>2482</v>
      </c>
      <c>
        <f>(M99*21)/100</f>
      </c>
      <c t="s">
        <v>27</v>
      </c>
    </row>
    <row r="100" spans="1:5" ht="12.75">
      <c r="A100" s="35" t="s">
        <v>53</v>
      </c>
      <c r="E100" s="39" t="s">
        <v>2551</v>
      </c>
    </row>
    <row r="101" spans="1:5" ht="12.75">
      <c r="A101" s="35" t="s">
        <v>54</v>
      </c>
      <c r="E101" s="40" t="s">
        <v>5</v>
      </c>
    </row>
    <row r="102" spans="1:5" ht="114.75">
      <c r="A102" t="s">
        <v>55</v>
      </c>
      <c r="E102" s="39" t="s">
        <v>2545</v>
      </c>
    </row>
    <row r="103" spans="1:16" ht="25.5">
      <c r="A103" t="s">
        <v>48</v>
      </c>
      <c s="34" t="s">
        <v>257</v>
      </c>
      <c s="34" t="s">
        <v>2552</v>
      </c>
      <c s="35" t="s">
        <v>5</v>
      </c>
      <c s="6" t="s">
        <v>2553</v>
      </c>
      <c s="36" t="s">
        <v>185</v>
      </c>
      <c s="37">
        <v>3</v>
      </c>
      <c s="36">
        <v>0</v>
      </c>
      <c s="36">
        <f>ROUND(G103*H103,6)</f>
      </c>
      <c r="L103" s="38">
        <v>0</v>
      </c>
      <c s="32">
        <f>ROUND(ROUND(L103,2)*ROUND(G103,3),2)</f>
      </c>
      <c s="36" t="s">
        <v>2482</v>
      </c>
      <c>
        <f>(M103*21)/100</f>
      </c>
      <c t="s">
        <v>27</v>
      </c>
    </row>
    <row r="104" spans="1:5" ht="12.75">
      <c r="A104" s="35" t="s">
        <v>53</v>
      </c>
      <c r="E104" s="39" t="s">
        <v>5</v>
      </c>
    </row>
    <row r="105" spans="1:5" ht="12.75">
      <c r="A105" s="35" t="s">
        <v>54</v>
      </c>
      <c r="E105" s="40" t="s">
        <v>5</v>
      </c>
    </row>
    <row r="106" spans="1:5" ht="114.75">
      <c r="A106" t="s">
        <v>55</v>
      </c>
      <c r="E106" s="39" t="s">
        <v>2554</v>
      </c>
    </row>
    <row r="107" spans="1:16" ht="25.5">
      <c r="A107" t="s">
        <v>48</v>
      </c>
      <c s="34" t="s">
        <v>261</v>
      </c>
      <c s="34" t="s">
        <v>2555</v>
      </c>
      <c s="35" t="s">
        <v>5</v>
      </c>
      <c s="6" t="s">
        <v>2556</v>
      </c>
      <c s="36" t="s">
        <v>185</v>
      </c>
      <c s="37">
        <v>1</v>
      </c>
      <c s="36">
        <v>0</v>
      </c>
      <c s="36">
        <f>ROUND(G107*H107,6)</f>
      </c>
      <c r="L107" s="38">
        <v>0</v>
      </c>
      <c s="32">
        <f>ROUND(ROUND(L107,2)*ROUND(G107,3),2)</f>
      </c>
      <c s="36" t="s">
        <v>2482</v>
      </c>
      <c>
        <f>(M107*21)/100</f>
      </c>
      <c t="s">
        <v>27</v>
      </c>
    </row>
    <row r="108" spans="1:5" ht="12.75">
      <c r="A108" s="35" t="s">
        <v>53</v>
      </c>
      <c r="E108" s="39" t="s">
        <v>5</v>
      </c>
    </row>
    <row r="109" spans="1:5" ht="12.75">
      <c r="A109" s="35" t="s">
        <v>54</v>
      </c>
      <c r="E109" s="40" t="s">
        <v>5</v>
      </c>
    </row>
    <row r="110" spans="1:5" ht="114.75">
      <c r="A110" t="s">
        <v>55</v>
      </c>
      <c r="E110" s="39" t="s">
        <v>2554</v>
      </c>
    </row>
    <row r="111" spans="1:16" ht="25.5">
      <c r="A111" t="s">
        <v>48</v>
      </c>
      <c s="34" t="s">
        <v>1030</v>
      </c>
      <c s="34" t="s">
        <v>2557</v>
      </c>
      <c s="35" t="s">
        <v>5</v>
      </c>
      <c s="6" t="s">
        <v>2558</v>
      </c>
      <c s="36" t="s">
        <v>185</v>
      </c>
      <c s="37">
        <v>1</v>
      </c>
      <c s="36">
        <v>0</v>
      </c>
      <c s="36">
        <f>ROUND(G111*H111,6)</f>
      </c>
      <c r="L111" s="38">
        <v>0</v>
      </c>
      <c s="32">
        <f>ROUND(ROUND(L111,2)*ROUND(G111,3),2)</f>
      </c>
      <c s="36" t="s">
        <v>2482</v>
      </c>
      <c>
        <f>(M111*21)/100</f>
      </c>
      <c t="s">
        <v>27</v>
      </c>
    </row>
    <row r="112" spans="1:5" ht="12.75">
      <c r="A112" s="35" t="s">
        <v>53</v>
      </c>
      <c r="E112" s="39" t="s">
        <v>5</v>
      </c>
    </row>
    <row r="113" spans="1:5" ht="12.75">
      <c r="A113" s="35" t="s">
        <v>54</v>
      </c>
      <c r="E113" s="40" t="s">
        <v>5</v>
      </c>
    </row>
    <row r="114" spans="1:5" ht="114.75">
      <c r="A114" t="s">
        <v>55</v>
      </c>
      <c r="E114" s="39" t="s">
        <v>2554</v>
      </c>
    </row>
    <row r="115" spans="1:16" ht="25.5">
      <c r="A115" t="s">
        <v>48</v>
      </c>
      <c s="34" t="s">
        <v>264</v>
      </c>
      <c s="34" t="s">
        <v>2559</v>
      </c>
      <c s="35" t="s">
        <v>5</v>
      </c>
      <c s="6" t="s">
        <v>2560</v>
      </c>
      <c s="36" t="s">
        <v>185</v>
      </c>
      <c s="37">
        <v>1</v>
      </c>
      <c s="36">
        <v>0</v>
      </c>
      <c s="36">
        <f>ROUND(G115*H115,6)</f>
      </c>
      <c r="L115" s="38">
        <v>0</v>
      </c>
      <c s="32">
        <f>ROUND(ROUND(L115,2)*ROUND(G115,3),2)</f>
      </c>
      <c s="36" t="s">
        <v>2482</v>
      </c>
      <c>
        <f>(M115*21)/100</f>
      </c>
      <c t="s">
        <v>27</v>
      </c>
    </row>
    <row r="116" spans="1:5" ht="12.75">
      <c r="A116" s="35" t="s">
        <v>53</v>
      </c>
      <c r="E116" s="39" t="s">
        <v>5</v>
      </c>
    </row>
    <row r="117" spans="1:5" ht="12.75">
      <c r="A117" s="35" t="s">
        <v>54</v>
      </c>
      <c r="E117" s="40" t="s">
        <v>5</v>
      </c>
    </row>
    <row r="118" spans="1:5" ht="102">
      <c r="A118" t="s">
        <v>55</v>
      </c>
      <c r="E118" s="39" t="s">
        <v>2561</v>
      </c>
    </row>
    <row r="119" spans="1:16" ht="25.5">
      <c r="A119" t="s">
        <v>48</v>
      </c>
      <c s="34" t="s">
        <v>268</v>
      </c>
      <c s="34" t="s">
        <v>2562</v>
      </c>
      <c s="35" t="s">
        <v>5</v>
      </c>
      <c s="6" t="s">
        <v>2563</v>
      </c>
      <c s="36" t="s">
        <v>185</v>
      </c>
      <c s="37">
        <v>3</v>
      </c>
      <c s="36">
        <v>0</v>
      </c>
      <c s="36">
        <f>ROUND(G119*H119,6)</f>
      </c>
      <c r="L119" s="38">
        <v>0</v>
      </c>
      <c s="32">
        <f>ROUND(ROUND(L119,2)*ROUND(G119,3),2)</f>
      </c>
      <c s="36" t="s">
        <v>2482</v>
      </c>
      <c>
        <f>(M119*21)/100</f>
      </c>
      <c t="s">
        <v>27</v>
      </c>
    </row>
    <row r="120" spans="1:5" ht="12.75">
      <c r="A120" s="35" t="s">
        <v>53</v>
      </c>
      <c r="E120" s="39" t="s">
        <v>5</v>
      </c>
    </row>
    <row r="121" spans="1:5" ht="12.75">
      <c r="A121" s="35" t="s">
        <v>54</v>
      </c>
      <c r="E121" s="40" t="s">
        <v>5</v>
      </c>
    </row>
    <row r="122" spans="1:5" ht="102">
      <c r="A122" t="s">
        <v>55</v>
      </c>
      <c r="E122" s="39" t="s">
        <v>2561</v>
      </c>
    </row>
    <row r="123" spans="1:16" ht="25.5">
      <c r="A123" t="s">
        <v>48</v>
      </c>
      <c s="34" t="s">
        <v>272</v>
      </c>
      <c s="34" t="s">
        <v>2564</v>
      </c>
      <c s="35" t="s">
        <v>5</v>
      </c>
      <c s="6" t="s">
        <v>2565</v>
      </c>
      <c s="36" t="s">
        <v>185</v>
      </c>
      <c s="37">
        <v>1</v>
      </c>
      <c s="36">
        <v>0</v>
      </c>
      <c s="36">
        <f>ROUND(G123*H123,6)</f>
      </c>
      <c r="L123" s="38">
        <v>0</v>
      </c>
      <c s="32">
        <f>ROUND(ROUND(L123,2)*ROUND(G123,3),2)</f>
      </c>
      <c s="36" t="s">
        <v>2482</v>
      </c>
      <c>
        <f>(M123*21)/100</f>
      </c>
      <c t="s">
        <v>27</v>
      </c>
    </row>
    <row r="124" spans="1:5" ht="12.75">
      <c r="A124" s="35" t="s">
        <v>53</v>
      </c>
      <c r="E124" s="39" t="s">
        <v>5</v>
      </c>
    </row>
    <row r="125" spans="1:5" ht="12.75">
      <c r="A125" s="35" t="s">
        <v>54</v>
      </c>
      <c r="E125" s="40" t="s">
        <v>5</v>
      </c>
    </row>
    <row r="126" spans="1:5" ht="102">
      <c r="A126" t="s">
        <v>55</v>
      </c>
      <c r="E126" s="39" t="s">
        <v>2561</v>
      </c>
    </row>
    <row r="127" spans="1:16" ht="25.5">
      <c r="A127" t="s">
        <v>48</v>
      </c>
      <c s="34" t="s">
        <v>291</v>
      </c>
      <c s="34" t="s">
        <v>2566</v>
      </c>
      <c s="35" t="s">
        <v>5</v>
      </c>
      <c s="6" t="s">
        <v>2567</v>
      </c>
      <c s="36" t="s">
        <v>185</v>
      </c>
      <c s="37">
        <v>1</v>
      </c>
      <c s="36">
        <v>0</v>
      </c>
      <c s="36">
        <f>ROUND(G127*H127,6)</f>
      </c>
      <c r="L127" s="38">
        <v>0</v>
      </c>
      <c s="32">
        <f>ROUND(ROUND(L127,2)*ROUND(G127,3),2)</f>
      </c>
      <c s="36" t="s">
        <v>2482</v>
      </c>
      <c>
        <f>(M127*21)/100</f>
      </c>
      <c t="s">
        <v>27</v>
      </c>
    </row>
    <row r="128" spans="1:5" ht="12.75">
      <c r="A128" s="35" t="s">
        <v>53</v>
      </c>
      <c r="E128" s="39" t="s">
        <v>5</v>
      </c>
    </row>
    <row r="129" spans="1:5" ht="12.75">
      <c r="A129" s="35" t="s">
        <v>54</v>
      </c>
      <c r="E129" s="40" t="s">
        <v>5</v>
      </c>
    </row>
    <row r="130" spans="1:5" ht="102">
      <c r="A130" t="s">
        <v>55</v>
      </c>
      <c r="E130" s="39" t="s">
        <v>2561</v>
      </c>
    </row>
    <row r="131" spans="1:16" ht="12.75">
      <c r="A131" t="s">
        <v>48</v>
      </c>
      <c s="34" t="s">
        <v>295</v>
      </c>
      <c s="34" t="s">
        <v>2568</v>
      </c>
      <c s="35" t="s">
        <v>5</v>
      </c>
      <c s="6" t="s">
        <v>2569</v>
      </c>
      <c s="36" t="s">
        <v>62</v>
      </c>
      <c s="37">
        <v>10</v>
      </c>
      <c s="36">
        <v>0</v>
      </c>
      <c s="36">
        <f>ROUND(G131*H131,6)</f>
      </c>
      <c r="L131" s="38">
        <v>0</v>
      </c>
      <c s="32">
        <f>ROUND(ROUND(L131,2)*ROUND(G131,3),2)</f>
      </c>
      <c s="36" t="s">
        <v>2482</v>
      </c>
      <c>
        <f>(M131*21)/100</f>
      </c>
      <c t="s">
        <v>27</v>
      </c>
    </row>
    <row r="132" spans="1:5" ht="12.75">
      <c r="A132" s="35" t="s">
        <v>53</v>
      </c>
      <c r="E132" s="39" t="s">
        <v>5</v>
      </c>
    </row>
    <row r="133" spans="1:5" ht="12.75">
      <c r="A133" s="35" t="s">
        <v>54</v>
      </c>
      <c r="E133" s="40" t="s">
        <v>5</v>
      </c>
    </row>
    <row r="134" spans="1:5" ht="76.5">
      <c r="A134" t="s">
        <v>55</v>
      </c>
      <c r="E134" s="39" t="s">
        <v>2570</v>
      </c>
    </row>
    <row r="135" spans="1:16" ht="25.5">
      <c r="A135" t="s">
        <v>48</v>
      </c>
      <c s="34" t="s">
        <v>299</v>
      </c>
      <c s="34" t="s">
        <v>2571</v>
      </c>
      <c s="35" t="s">
        <v>5</v>
      </c>
      <c s="6" t="s">
        <v>2572</v>
      </c>
      <c s="36" t="s">
        <v>62</v>
      </c>
      <c s="37">
        <v>2</v>
      </c>
      <c s="36">
        <v>0</v>
      </c>
      <c s="36">
        <f>ROUND(G135*H135,6)</f>
      </c>
      <c r="L135" s="38">
        <v>0</v>
      </c>
      <c s="32">
        <f>ROUND(ROUND(L135,2)*ROUND(G135,3),2)</f>
      </c>
      <c s="36" t="s">
        <v>2482</v>
      </c>
      <c>
        <f>(M135*21)/100</f>
      </c>
      <c t="s">
        <v>27</v>
      </c>
    </row>
    <row r="136" spans="1:5" ht="12.75">
      <c r="A136" s="35" t="s">
        <v>53</v>
      </c>
      <c r="E136" s="39" t="s">
        <v>5</v>
      </c>
    </row>
    <row r="137" spans="1:5" ht="12.75">
      <c r="A137" s="35" t="s">
        <v>54</v>
      </c>
      <c r="E137" s="40" t="s">
        <v>5</v>
      </c>
    </row>
    <row r="138" spans="1:5" ht="89.25">
      <c r="A138" t="s">
        <v>55</v>
      </c>
      <c r="E138" s="39" t="s">
        <v>2573</v>
      </c>
    </row>
    <row r="139" spans="1:16" ht="12.75">
      <c r="A139" t="s">
        <v>48</v>
      </c>
      <c s="34" t="s">
        <v>303</v>
      </c>
      <c s="34" t="s">
        <v>2574</v>
      </c>
      <c s="35" t="s">
        <v>5</v>
      </c>
      <c s="6" t="s">
        <v>2575</v>
      </c>
      <c s="36" t="s">
        <v>51</v>
      </c>
      <c s="37">
        <v>324.4</v>
      </c>
      <c s="36">
        <v>0</v>
      </c>
      <c s="36">
        <f>ROUND(G139*H139,6)</f>
      </c>
      <c r="L139" s="38">
        <v>0</v>
      </c>
      <c s="32">
        <f>ROUND(ROUND(L139,2)*ROUND(G139,3),2)</f>
      </c>
      <c s="36" t="s">
        <v>2482</v>
      </c>
      <c>
        <f>(M139*21)/100</f>
      </c>
      <c t="s">
        <v>27</v>
      </c>
    </row>
    <row r="140" spans="1:5" ht="12.75">
      <c r="A140" s="35" t="s">
        <v>53</v>
      </c>
      <c r="E140" s="39" t="s">
        <v>5</v>
      </c>
    </row>
    <row r="141" spans="1:5" ht="12.75">
      <c r="A141" s="35" t="s">
        <v>54</v>
      </c>
      <c r="E141" s="40" t="s">
        <v>5</v>
      </c>
    </row>
    <row r="142" spans="1:5" ht="114.75">
      <c r="A142" t="s">
        <v>55</v>
      </c>
      <c r="E142" s="39" t="s">
        <v>2576</v>
      </c>
    </row>
    <row r="143" spans="1:16" ht="25.5">
      <c r="A143" t="s">
        <v>48</v>
      </c>
      <c s="34" t="s">
        <v>545</v>
      </c>
      <c s="34" t="s">
        <v>2577</v>
      </c>
      <c s="35" t="s">
        <v>5</v>
      </c>
      <c s="6" t="s">
        <v>2578</v>
      </c>
      <c s="36" t="s">
        <v>51</v>
      </c>
      <c s="37">
        <v>324.4</v>
      </c>
      <c s="36">
        <v>0</v>
      </c>
      <c s="36">
        <f>ROUND(G143*H143,6)</f>
      </c>
      <c r="L143" s="38">
        <v>0</v>
      </c>
      <c s="32">
        <f>ROUND(ROUND(L143,2)*ROUND(G143,3),2)</f>
      </c>
      <c s="36" t="s">
        <v>2482</v>
      </c>
      <c>
        <f>(M143*21)/100</f>
      </c>
      <c t="s">
        <v>27</v>
      </c>
    </row>
    <row r="144" spans="1:5" ht="12.75">
      <c r="A144" s="35" t="s">
        <v>53</v>
      </c>
      <c r="E144" s="39" t="s">
        <v>5</v>
      </c>
    </row>
    <row r="145" spans="1:5" ht="12.75">
      <c r="A145" s="35" t="s">
        <v>54</v>
      </c>
      <c r="E145" s="40" t="s">
        <v>5</v>
      </c>
    </row>
    <row r="146" spans="1:5" ht="114.75">
      <c r="A146" t="s">
        <v>55</v>
      </c>
      <c r="E146" s="39" t="s">
        <v>2579</v>
      </c>
    </row>
    <row r="147" spans="1:16" ht="25.5">
      <c r="A147" t="s">
        <v>48</v>
      </c>
      <c s="34" t="s">
        <v>307</v>
      </c>
      <c s="34" t="s">
        <v>2580</v>
      </c>
      <c s="35" t="s">
        <v>5</v>
      </c>
      <c s="6" t="s">
        <v>2581</v>
      </c>
      <c s="36" t="s">
        <v>51</v>
      </c>
      <c s="37">
        <v>3185</v>
      </c>
      <c s="36">
        <v>0</v>
      </c>
      <c s="36">
        <f>ROUND(G147*H147,6)</f>
      </c>
      <c r="L147" s="38">
        <v>0</v>
      </c>
      <c s="32">
        <f>ROUND(ROUND(L147,2)*ROUND(G147,3),2)</f>
      </c>
      <c s="36" t="s">
        <v>2482</v>
      </c>
      <c>
        <f>(M147*21)/100</f>
      </c>
      <c t="s">
        <v>27</v>
      </c>
    </row>
    <row r="148" spans="1:5" ht="12.75">
      <c r="A148" s="35" t="s">
        <v>53</v>
      </c>
      <c r="E148" s="39" t="s">
        <v>2582</v>
      </c>
    </row>
    <row r="149" spans="1:5" ht="12.75">
      <c r="A149" s="35" t="s">
        <v>54</v>
      </c>
      <c r="E149" s="40" t="s">
        <v>5</v>
      </c>
    </row>
    <row r="150" spans="1:5" ht="255">
      <c r="A150" t="s">
        <v>55</v>
      </c>
      <c r="E150" s="39" t="s">
        <v>2583</v>
      </c>
    </row>
    <row r="151" spans="1:16" ht="25.5">
      <c r="A151" t="s">
        <v>48</v>
      </c>
      <c s="34" t="s">
        <v>552</v>
      </c>
      <c s="34" t="s">
        <v>2584</v>
      </c>
      <c s="35" t="s">
        <v>5</v>
      </c>
      <c s="6" t="s">
        <v>2585</v>
      </c>
      <c s="36" t="s">
        <v>62</v>
      </c>
      <c s="37">
        <v>146</v>
      </c>
      <c s="36">
        <v>0</v>
      </c>
      <c s="36">
        <f>ROUND(G151*H151,6)</f>
      </c>
      <c r="L151" s="38">
        <v>0</v>
      </c>
      <c s="32">
        <f>ROUND(ROUND(L151,2)*ROUND(G151,3),2)</f>
      </c>
      <c s="36" t="s">
        <v>2482</v>
      </c>
      <c>
        <f>(M151*21)/100</f>
      </c>
      <c t="s">
        <v>27</v>
      </c>
    </row>
    <row r="152" spans="1:5" ht="12.75">
      <c r="A152" s="35" t="s">
        <v>53</v>
      </c>
      <c r="E152" s="39" t="s">
        <v>5</v>
      </c>
    </row>
    <row r="153" spans="1:5" ht="12.75">
      <c r="A153" s="35" t="s">
        <v>54</v>
      </c>
      <c r="E153" s="40" t="s">
        <v>5</v>
      </c>
    </row>
    <row r="154" spans="1:5" ht="153">
      <c r="A154" t="s">
        <v>55</v>
      </c>
      <c r="E154" s="39" t="s">
        <v>2586</v>
      </c>
    </row>
    <row r="155" spans="1:16" ht="12.75">
      <c r="A155" t="s">
        <v>48</v>
      </c>
      <c s="34" t="s">
        <v>312</v>
      </c>
      <c s="34" t="s">
        <v>2587</v>
      </c>
      <c s="35" t="s">
        <v>5</v>
      </c>
      <c s="6" t="s">
        <v>2588</v>
      </c>
      <c s="36" t="s">
        <v>2589</v>
      </c>
      <c s="37">
        <v>262</v>
      </c>
      <c s="36">
        <v>0</v>
      </c>
      <c s="36">
        <f>ROUND(G155*H155,6)</f>
      </c>
      <c r="L155" s="38">
        <v>0</v>
      </c>
      <c s="32">
        <f>ROUND(ROUND(L155,2)*ROUND(G155,3),2)</f>
      </c>
      <c s="36" t="s">
        <v>2482</v>
      </c>
      <c>
        <f>(M155*21)/100</f>
      </c>
      <c t="s">
        <v>27</v>
      </c>
    </row>
    <row r="156" spans="1:5" ht="12.75">
      <c r="A156" s="35" t="s">
        <v>53</v>
      </c>
      <c r="E156" s="39" t="s">
        <v>5</v>
      </c>
    </row>
    <row r="157" spans="1:5" ht="12.75">
      <c r="A157" s="35" t="s">
        <v>54</v>
      </c>
      <c r="E157" s="40" t="s">
        <v>5</v>
      </c>
    </row>
    <row r="158" spans="1:5" ht="140.25">
      <c r="A158" t="s">
        <v>55</v>
      </c>
      <c r="E158" s="39" t="s">
        <v>2590</v>
      </c>
    </row>
    <row r="159" spans="1:16" ht="12.75">
      <c r="A159" t="s">
        <v>48</v>
      </c>
      <c s="34" t="s">
        <v>318</v>
      </c>
      <c s="34" t="s">
        <v>2591</v>
      </c>
      <c s="35" t="s">
        <v>5</v>
      </c>
      <c s="6" t="s">
        <v>2592</v>
      </c>
      <c s="36" t="s">
        <v>62</v>
      </c>
      <c s="37">
        <v>256</v>
      </c>
      <c s="36">
        <v>0</v>
      </c>
      <c s="36">
        <f>ROUND(G159*H159,6)</f>
      </c>
      <c r="L159" s="38">
        <v>0</v>
      </c>
      <c s="32">
        <f>ROUND(ROUND(L159,2)*ROUND(G159,3),2)</f>
      </c>
      <c s="36" t="s">
        <v>2482</v>
      </c>
      <c>
        <f>(M159*21)/100</f>
      </c>
      <c t="s">
        <v>27</v>
      </c>
    </row>
    <row r="160" spans="1:5" ht="12.75">
      <c r="A160" s="35" t="s">
        <v>53</v>
      </c>
      <c r="E160" s="39" t="s">
        <v>5</v>
      </c>
    </row>
    <row r="161" spans="1:5" ht="12.75">
      <c r="A161" s="35" t="s">
        <v>54</v>
      </c>
      <c r="E161" s="40" t="s">
        <v>5</v>
      </c>
    </row>
    <row r="162" spans="1:5" ht="255">
      <c r="A162" t="s">
        <v>55</v>
      </c>
      <c r="E162" s="39" t="s">
        <v>2593</v>
      </c>
    </row>
    <row r="163" spans="1:16" ht="12.75">
      <c r="A163" t="s">
        <v>48</v>
      </c>
      <c s="34" t="s">
        <v>319</v>
      </c>
      <c s="34" t="s">
        <v>2594</v>
      </c>
      <c s="35" t="s">
        <v>5</v>
      </c>
      <c s="6" t="s">
        <v>2595</v>
      </c>
      <c s="36" t="s">
        <v>51</v>
      </c>
      <c s="37">
        <v>2860</v>
      </c>
      <c s="36">
        <v>0</v>
      </c>
      <c s="36">
        <f>ROUND(G163*H163,6)</f>
      </c>
      <c r="L163" s="38">
        <v>0</v>
      </c>
      <c s="32">
        <f>ROUND(ROUND(L163,2)*ROUND(G163,3),2)</f>
      </c>
      <c s="36" t="s">
        <v>2482</v>
      </c>
      <c>
        <f>(M163*21)/100</f>
      </c>
      <c t="s">
        <v>27</v>
      </c>
    </row>
    <row r="164" spans="1:5" ht="12.75">
      <c r="A164" s="35" t="s">
        <v>53</v>
      </c>
      <c r="E164" s="39" t="s">
        <v>5</v>
      </c>
    </row>
    <row r="165" spans="1:5" ht="12.75">
      <c r="A165" s="35" t="s">
        <v>54</v>
      </c>
      <c r="E165" s="40" t="s">
        <v>5</v>
      </c>
    </row>
    <row r="166" spans="1:5" ht="165.75">
      <c r="A166" t="s">
        <v>55</v>
      </c>
      <c r="E166" s="39" t="s">
        <v>2596</v>
      </c>
    </row>
    <row r="167" spans="1:16" ht="25.5">
      <c r="A167" t="s">
        <v>48</v>
      </c>
      <c s="34" t="s">
        <v>321</v>
      </c>
      <c s="34" t="s">
        <v>2597</v>
      </c>
      <c s="35" t="s">
        <v>5</v>
      </c>
      <c s="6" t="s">
        <v>2598</v>
      </c>
      <c s="36" t="s">
        <v>51</v>
      </c>
      <c s="37">
        <v>324</v>
      </c>
      <c s="36">
        <v>0</v>
      </c>
      <c s="36">
        <f>ROUND(G167*H167,6)</f>
      </c>
      <c r="L167" s="38">
        <v>0</v>
      </c>
      <c s="32">
        <f>ROUND(ROUND(L167,2)*ROUND(G167,3),2)</f>
      </c>
      <c s="36" t="s">
        <v>2482</v>
      </c>
      <c>
        <f>(M167*21)/100</f>
      </c>
      <c t="s">
        <v>27</v>
      </c>
    </row>
    <row r="168" spans="1:5" ht="12.75">
      <c r="A168" s="35" t="s">
        <v>53</v>
      </c>
      <c r="E168" s="39" t="s">
        <v>5</v>
      </c>
    </row>
    <row r="169" spans="1:5" ht="12.75">
      <c r="A169" s="35" t="s">
        <v>54</v>
      </c>
      <c r="E169" s="40" t="s">
        <v>5</v>
      </c>
    </row>
    <row r="170" spans="1:5" ht="178.5">
      <c r="A170" t="s">
        <v>55</v>
      </c>
      <c r="E170" s="39" t="s">
        <v>2599</v>
      </c>
    </row>
    <row r="171" spans="1:16" ht="25.5">
      <c r="A171" t="s">
        <v>48</v>
      </c>
      <c s="34" t="s">
        <v>357</v>
      </c>
      <c s="34" t="s">
        <v>2600</v>
      </c>
      <c s="35" t="s">
        <v>5</v>
      </c>
      <c s="6" t="s">
        <v>2601</v>
      </c>
      <c s="36" t="s">
        <v>51</v>
      </c>
      <c s="37">
        <v>65.359</v>
      </c>
      <c s="36">
        <v>0</v>
      </c>
      <c s="36">
        <f>ROUND(G171*H171,6)</f>
      </c>
      <c r="L171" s="38">
        <v>0</v>
      </c>
      <c s="32">
        <f>ROUND(ROUND(L171,2)*ROUND(G171,3),2)</f>
      </c>
      <c s="36" t="s">
        <v>52</v>
      </c>
      <c>
        <f>(M171*21)/100</f>
      </c>
      <c t="s">
        <v>27</v>
      </c>
    </row>
    <row r="172" spans="1:5" ht="12.75">
      <c r="A172" s="35" t="s">
        <v>53</v>
      </c>
      <c r="E172" s="39" t="s">
        <v>2525</v>
      </c>
    </row>
    <row r="173" spans="1:5" ht="25.5">
      <c r="A173" s="35" t="s">
        <v>54</v>
      </c>
      <c r="E173" s="40" t="s">
        <v>2602</v>
      </c>
    </row>
    <row r="174" spans="1:5" ht="306">
      <c r="A174" t="s">
        <v>55</v>
      </c>
      <c r="E174" s="39" t="s">
        <v>2519</v>
      </c>
    </row>
    <row r="175" spans="1:13" ht="12.75">
      <c r="A175" t="s">
        <v>46</v>
      </c>
      <c r="C175" s="31" t="s">
        <v>123</v>
      </c>
      <c r="E175" s="33" t="s">
        <v>124</v>
      </c>
      <c r="J175" s="32">
        <f>0</f>
      </c>
      <c s="32">
        <f>0</f>
      </c>
      <c s="32">
        <f>0+L176</f>
      </c>
      <c s="32">
        <f>0+M176</f>
      </c>
    </row>
    <row r="176" spans="1:16" ht="12.75">
      <c r="A176" t="s">
        <v>48</v>
      </c>
      <c s="34" t="s">
        <v>600</v>
      </c>
      <c s="34" t="s">
        <v>2603</v>
      </c>
      <c s="35" t="s">
        <v>5</v>
      </c>
      <c s="6" t="s">
        <v>2604</v>
      </c>
      <c s="36" t="s">
        <v>62</v>
      </c>
      <c s="37">
        <v>4</v>
      </c>
      <c s="36">
        <v>0</v>
      </c>
      <c s="36">
        <f>ROUND(G176*H176,6)</f>
      </c>
      <c r="L176" s="38">
        <v>0</v>
      </c>
      <c s="32">
        <f>ROUND(ROUND(L176,2)*ROUND(G176,3),2)</f>
      </c>
      <c s="36" t="s">
        <v>441</v>
      </c>
      <c>
        <f>(M176*21)/100</f>
      </c>
      <c t="s">
        <v>27</v>
      </c>
    </row>
    <row r="177" spans="1:5" ht="12.75">
      <c r="A177" s="35" t="s">
        <v>53</v>
      </c>
      <c r="E177" s="39" t="s">
        <v>5</v>
      </c>
    </row>
    <row r="178" spans="1:5" ht="25.5">
      <c r="A178" s="35" t="s">
        <v>54</v>
      </c>
      <c r="E178" s="40" t="s">
        <v>324</v>
      </c>
    </row>
    <row r="179" spans="1:5" ht="89.25">
      <c r="A179" t="s">
        <v>55</v>
      </c>
      <c r="E179" s="39" t="s">
        <v>2605</v>
      </c>
    </row>
    <row r="180" spans="1:13" ht="12.75">
      <c r="A180" t="s">
        <v>46</v>
      </c>
      <c r="C180" s="31" t="s">
        <v>76</v>
      </c>
      <c r="E180" s="33" t="s">
        <v>2606</v>
      </c>
      <c r="J180" s="32">
        <f>0</f>
      </c>
      <c s="32">
        <f>0</f>
      </c>
      <c s="32">
        <f>0+L181+L185+L189+L193+L197+L201+L205+L209+L213+L217+L221+L225</f>
      </c>
      <c s="32">
        <f>0+M181+M185+M189+M193+M197+M201+M205+M209+M213+M217+M221+M225</f>
      </c>
    </row>
    <row r="181" spans="1:16" ht="12.75">
      <c r="A181" t="s">
        <v>48</v>
      </c>
      <c s="34" t="s">
        <v>326</v>
      </c>
      <c s="34" t="s">
        <v>2607</v>
      </c>
      <c s="35" t="s">
        <v>5</v>
      </c>
      <c s="6" t="s">
        <v>2608</v>
      </c>
      <c s="36" t="s">
        <v>62</v>
      </c>
      <c s="37">
        <v>1</v>
      </c>
      <c s="36">
        <v>0</v>
      </c>
      <c s="36">
        <f>ROUND(G181*H181,6)</f>
      </c>
      <c r="L181" s="38">
        <v>0</v>
      </c>
      <c s="32">
        <f>ROUND(ROUND(L181,2)*ROUND(G181,3),2)</f>
      </c>
      <c s="36" t="s">
        <v>2482</v>
      </c>
      <c>
        <f>(M181*21)/100</f>
      </c>
      <c t="s">
        <v>27</v>
      </c>
    </row>
    <row r="182" spans="1:5" ht="12.75">
      <c r="A182" s="35" t="s">
        <v>53</v>
      </c>
      <c r="E182" s="39" t="s">
        <v>5</v>
      </c>
    </row>
    <row r="183" spans="1:5" ht="12.75">
      <c r="A183" s="35" t="s">
        <v>54</v>
      </c>
      <c r="E183" s="40" t="s">
        <v>5</v>
      </c>
    </row>
    <row r="184" spans="1:5" ht="165.75">
      <c r="A184" t="s">
        <v>55</v>
      </c>
      <c r="E184" s="39" t="s">
        <v>2609</v>
      </c>
    </row>
    <row r="185" spans="1:16" ht="12.75">
      <c r="A185" t="s">
        <v>48</v>
      </c>
      <c s="34" t="s">
        <v>330</v>
      </c>
      <c s="34" t="s">
        <v>2610</v>
      </c>
      <c s="35" t="s">
        <v>5</v>
      </c>
      <c s="6" t="s">
        <v>2611</v>
      </c>
      <c s="36" t="s">
        <v>62</v>
      </c>
      <c s="37">
        <v>9</v>
      </c>
      <c s="36">
        <v>0</v>
      </c>
      <c s="36">
        <f>ROUND(G185*H185,6)</f>
      </c>
      <c r="L185" s="38">
        <v>0</v>
      </c>
      <c s="32">
        <f>ROUND(ROUND(L185,2)*ROUND(G185,3),2)</f>
      </c>
      <c s="36" t="s">
        <v>2482</v>
      </c>
      <c>
        <f>(M185*21)/100</f>
      </c>
      <c t="s">
        <v>27</v>
      </c>
    </row>
    <row r="186" spans="1:5" ht="12.75">
      <c r="A186" s="35" t="s">
        <v>53</v>
      </c>
      <c r="E186" s="39" t="s">
        <v>5</v>
      </c>
    </row>
    <row r="187" spans="1:5" ht="12.75">
      <c r="A187" s="35" t="s">
        <v>54</v>
      </c>
      <c r="E187" s="40" t="s">
        <v>5</v>
      </c>
    </row>
    <row r="188" spans="1:5" ht="89.25">
      <c r="A188" t="s">
        <v>55</v>
      </c>
      <c r="E188" s="39" t="s">
        <v>2612</v>
      </c>
    </row>
    <row r="189" spans="1:16" ht="12.75">
      <c r="A189" t="s">
        <v>48</v>
      </c>
      <c s="34" t="s">
        <v>334</v>
      </c>
      <c s="34" t="s">
        <v>2613</v>
      </c>
      <c s="35" t="s">
        <v>5</v>
      </c>
      <c s="6" t="s">
        <v>2614</v>
      </c>
      <c s="36" t="s">
        <v>205</v>
      </c>
      <c s="37">
        <v>4188.5</v>
      </c>
      <c s="36">
        <v>0</v>
      </c>
      <c s="36">
        <f>ROUND(G189*H189,6)</f>
      </c>
      <c r="L189" s="38">
        <v>0</v>
      </c>
      <c s="32">
        <f>ROUND(ROUND(L189,2)*ROUND(G189,3),2)</f>
      </c>
      <c s="36" t="s">
        <v>2482</v>
      </c>
      <c>
        <f>(M189*21)/100</f>
      </c>
      <c t="s">
        <v>27</v>
      </c>
    </row>
    <row r="190" spans="1:5" ht="12.75">
      <c r="A190" s="35" t="s">
        <v>53</v>
      </c>
      <c r="E190" s="39" t="s">
        <v>5</v>
      </c>
    </row>
    <row r="191" spans="1:5" ht="12.75">
      <c r="A191" s="35" t="s">
        <v>54</v>
      </c>
      <c r="E191" s="40" t="s">
        <v>5</v>
      </c>
    </row>
    <row r="192" spans="1:5" ht="153">
      <c r="A192" t="s">
        <v>55</v>
      </c>
      <c r="E192" s="39" t="s">
        <v>2615</v>
      </c>
    </row>
    <row r="193" spans="1:16" ht="12.75">
      <c r="A193" t="s">
        <v>48</v>
      </c>
      <c s="34" t="s">
        <v>337</v>
      </c>
      <c s="34" t="s">
        <v>2616</v>
      </c>
      <c s="35" t="s">
        <v>5</v>
      </c>
      <c s="6" t="s">
        <v>2617</v>
      </c>
      <c s="36" t="s">
        <v>190</v>
      </c>
      <c s="37">
        <v>5291.5</v>
      </c>
      <c s="36">
        <v>0</v>
      </c>
      <c s="36">
        <f>ROUND(G193*H193,6)</f>
      </c>
      <c r="L193" s="38">
        <v>0</v>
      </c>
      <c s="32">
        <f>ROUND(ROUND(L193,2)*ROUND(G193,3),2)</f>
      </c>
      <c s="36" t="s">
        <v>2482</v>
      </c>
      <c>
        <f>(M193*21)/100</f>
      </c>
      <c t="s">
        <v>27</v>
      </c>
    </row>
    <row r="194" spans="1:5" ht="12.75">
      <c r="A194" s="35" t="s">
        <v>53</v>
      </c>
      <c r="E194" s="39" t="s">
        <v>2618</v>
      </c>
    </row>
    <row r="195" spans="1:5" ht="12.75">
      <c r="A195" s="35" t="s">
        <v>54</v>
      </c>
      <c r="E195" s="40" t="s">
        <v>5</v>
      </c>
    </row>
    <row r="196" spans="1:5" ht="140.25">
      <c r="A196" t="s">
        <v>55</v>
      </c>
      <c r="E196" s="39" t="s">
        <v>2619</v>
      </c>
    </row>
    <row r="197" spans="1:16" ht="12.75">
      <c r="A197" t="s">
        <v>48</v>
      </c>
      <c s="34" t="s">
        <v>341</v>
      </c>
      <c s="34" t="s">
        <v>2616</v>
      </c>
      <c s="35" t="s">
        <v>4</v>
      </c>
      <c s="6" t="s">
        <v>2617</v>
      </c>
      <c s="36" t="s">
        <v>190</v>
      </c>
      <c s="37">
        <v>185</v>
      </c>
      <c s="36">
        <v>0</v>
      </c>
      <c s="36">
        <f>ROUND(G197*H197,6)</f>
      </c>
      <c r="L197" s="38">
        <v>0</v>
      </c>
      <c s="32">
        <f>ROUND(ROUND(L197,2)*ROUND(G197,3),2)</f>
      </c>
      <c s="36" t="s">
        <v>2482</v>
      </c>
      <c>
        <f>(M197*21)/100</f>
      </c>
      <c t="s">
        <v>27</v>
      </c>
    </row>
    <row r="198" spans="1:5" ht="12.75">
      <c r="A198" s="35" t="s">
        <v>53</v>
      </c>
      <c r="E198" s="39" t="s">
        <v>2620</v>
      </c>
    </row>
    <row r="199" spans="1:5" ht="12.75">
      <c r="A199" s="35" t="s">
        <v>54</v>
      </c>
      <c r="E199" s="40" t="s">
        <v>5</v>
      </c>
    </row>
    <row r="200" spans="1:5" ht="140.25">
      <c r="A200" t="s">
        <v>55</v>
      </c>
      <c r="E200" s="39" t="s">
        <v>2619</v>
      </c>
    </row>
    <row r="201" spans="1:16" ht="25.5">
      <c r="A201" t="s">
        <v>48</v>
      </c>
      <c s="34" t="s">
        <v>577</v>
      </c>
      <c s="34" t="s">
        <v>2621</v>
      </c>
      <c s="35" t="s">
        <v>5</v>
      </c>
      <c s="6" t="s">
        <v>2622</v>
      </c>
      <c s="36" t="s">
        <v>2623</v>
      </c>
      <c s="37">
        <v>2645.75</v>
      </c>
      <c s="36">
        <v>0</v>
      </c>
      <c s="36">
        <f>ROUND(G201*H201,6)</f>
      </c>
      <c r="L201" s="38">
        <v>0</v>
      </c>
      <c s="32">
        <f>ROUND(ROUND(L201,2)*ROUND(G201,3),2)</f>
      </c>
      <c s="36" t="s">
        <v>2482</v>
      </c>
      <c>
        <f>(M201*21)/100</f>
      </c>
      <c t="s">
        <v>27</v>
      </c>
    </row>
    <row r="202" spans="1:5" ht="25.5">
      <c r="A202" s="35" t="s">
        <v>53</v>
      </c>
      <c r="E202" s="39" t="s">
        <v>2624</v>
      </c>
    </row>
    <row r="203" spans="1:5" ht="25.5">
      <c r="A203" s="35" t="s">
        <v>54</v>
      </c>
      <c r="E203" s="40" t="s">
        <v>2625</v>
      </c>
    </row>
    <row r="204" spans="1:5" ht="127.5">
      <c r="A204" t="s">
        <v>55</v>
      </c>
      <c r="E204" s="39" t="s">
        <v>2626</v>
      </c>
    </row>
    <row r="205" spans="1:16" ht="25.5">
      <c r="A205" t="s">
        <v>48</v>
      </c>
      <c s="34" t="s">
        <v>581</v>
      </c>
      <c s="34" t="s">
        <v>2627</v>
      </c>
      <c s="35" t="s">
        <v>5</v>
      </c>
      <c s="6" t="s">
        <v>2628</v>
      </c>
      <c s="36" t="s">
        <v>51</v>
      </c>
      <c s="37">
        <v>2049</v>
      </c>
      <c s="36">
        <v>0</v>
      </c>
      <c s="36">
        <f>ROUND(G205*H205,6)</f>
      </c>
      <c r="L205" s="38">
        <v>0</v>
      </c>
      <c s="32">
        <f>ROUND(ROUND(L205,2)*ROUND(G205,3),2)</f>
      </c>
      <c s="36" t="s">
        <v>2482</v>
      </c>
      <c>
        <f>(M205*21)/100</f>
      </c>
      <c t="s">
        <v>27</v>
      </c>
    </row>
    <row r="206" spans="1:5" ht="51">
      <c r="A206" s="35" t="s">
        <v>53</v>
      </c>
      <c r="E206" s="39" t="s">
        <v>2629</v>
      </c>
    </row>
    <row r="207" spans="1:5" ht="12.75">
      <c r="A207" s="35" t="s">
        <v>54</v>
      </c>
      <c r="E207" s="40" t="s">
        <v>5</v>
      </c>
    </row>
    <row r="208" spans="1:5" ht="204">
      <c r="A208" t="s">
        <v>55</v>
      </c>
      <c r="E208" s="39" t="s">
        <v>2630</v>
      </c>
    </row>
    <row r="209" spans="1:16" ht="25.5">
      <c r="A209" t="s">
        <v>48</v>
      </c>
      <c s="34" t="s">
        <v>345</v>
      </c>
      <c s="34" t="s">
        <v>2631</v>
      </c>
      <c s="35" t="s">
        <v>5</v>
      </c>
      <c s="6" t="s">
        <v>2632</v>
      </c>
      <c s="36" t="s">
        <v>51</v>
      </c>
      <c s="37">
        <v>611.4</v>
      </c>
      <c s="36">
        <v>0</v>
      </c>
      <c s="36">
        <f>ROUND(G209*H209,6)</f>
      </c>
      <c r="L209" s="38">
        <v>0</v>
      </c>
      <c s="32">
        <f>ROUND(ROUND(L209,2)*ROUND(G209,3),2)</f>
      </c>
      <c s="36" t="s">
        <v>2482</v>
      </c>
      <c>
        <f>(M209*21)/100</f>
      </c>
      <c t="s">
        <v>27</v>
      </c>
    </row>
    <row r="210" spans="1:5" ht="51">
      <c r="A210" s="35" t="s">
        <v>53</v>
      </c>
      <c r="E210" s="39" t="s">
        <v>2629</v>
      </c>
    </row>
    <row r="211" spans="1:5" ht="12.75">
      <c r="A211" s="35" t="s">
        <v>54</v>
      </c>
      <c r="E211" s="40" t="s">
        <v>5</v>
      </c>
    </row>
    <row r="212" spans="1:5" ht="204">
      <c r="A212" t="s">
        <v>55</v>
      </c>
      <c r="E212" s="39" t="s">
        <v>2633</v>
      </c>
    </row>
    <row r="213" spans="1:16" ht="38.25">
      <c r="A213" t="s">
        <v>48</v>
      </c>
      <c s="34" t="s">
        <v>349</v>
      </c>
      <c s="34" t="s">
        <v>2634</v>
      </c>
      <c s="35" t="s">
        <v>5</v>
      </c>
      <c s="6" t="s">
        <v>2635</v>
      </c>
      <c s="36" t="s">
        <v>51</v>
      </c>
      <c s="37">
        <v>405</v>
      </c>
      <c s="36">
        <v>0</v>
      </c>
      <c s="36">
        <f>ROUND(G213*H213,6)</f>
      </c>
      <c r="L213" s="38">
        <v>0</v>
      </c>
      <c s="32">
        <f>ROUND(ROUND(L213,2)*ROUND(G213,3),2)</f>
      </c>
      <c s="36" t="s">
        <v>2482</v>
      </c>
      <c>
        <f>(M213*21)/100</f>
      </c>
      <c t="s">
        <v>27</v>
      </c>
    </row>
    <row r="214" spans="1:5" ht="51">
      <c r="A214" s="35" t="s">
        <v>53</v>
      </c>
      <c r="E214" s="39" t="s">
        <v>2636</v>
      </c>
    </row>
    <row r="215" spans="1:5" ht="12.75">
      <c r="A215" s="35" t="s">
        <v>54</v>
      </c>
      <c r="E215" s="40" t="s">
        <v>5</v>
      </c>
    </row>
    <row r="216" spans="1:5" ht="216.75">
      <c r="A216" t="s">
        <v>55</v>
      </c>
      <c r="E216" s="39" t="s">
        <v>2637</v>
      </c>
    </row>
    <row r="217" spans="1:16" ht="38.25">
      <c r="A217" t="s">
        <v>48</v>
      </c>
      <c s="34" t="s">
        <v>592</v>
      </c>
      <c s="34" t="s">
        <v>2638</v>
      </c>
      <c s="35" t="s">
        <v>5</v>
      </c>
      <c s="6" t="s">
        <v>2639</v>
      </c>
      <c s="36" t="s">
        <v>51</v>
      </c>
      <c s="37">
        <v>92</v>
      </c>
      <c s="36">
        <v>0</v>
      </c>
      <c s="36">
        <f>ROUND(G217*H217,6)</f>
      </c>
      <c r="L217" s="38">
        <v>0</v>
      </c>
      <c s="32">
        <f>ROUND(ROUND(L217,2)*ROUND(G217,3),2)</f>
      </c>
      <c s="36" t="s">
        <v>2482</v>
      </c>
      <c>
        <f>(M217*21)/100</f>
      </c>
      <c t="s">
        <v>27</v>
      </c>
    </row>
    <row r="218" spans="1:5" ht="51">
      <c r="A218" s="35" t="s">
        <v>53</v>
      </c>
      <c r="E218" s="39" t="s">
        <v>2636</v>
      </c>
    </row>
    <row r="219" spans="1:5" ht="12.75">
      <c r="A219" s="35" t="s">
        <v>54</v>
      </c>
      <c r="E219" s="40" t="s">
        <v>5</v>
      </c>
    </row>
    <row r="220" spans="1:5" ht="216.75">
      <c r="A220" t="s">
        <v>55</v>
      </c>
      <c r="E220" s="39" t="s">
        <v>2637</v>
      </c>
    </row>
    <row r="221" spans="1:16" ht="12.75">
      <c r="A221" t="s">
        <v>48</v>
      </c>
      <c s="34" t="s">
        <v>596</v>
      </c>
      <c s="34" t="s">
        <v>2640</v>
      </c>
      <c s="35" t="s">
        <v>5</v>
      </c>
      <c s="6" t="s">
        <v>2641</v>
      </c>
      <c s="36" t="s">
        <v>62</v>
      </c>
      <c s="37">
        <v>1</v>
      </c>
      <c s="36">
        <v>0</v>
      </c>
      <c s="36">
        <f>ROUND(G221*H221,6)</f>
      </c>
      <c r="L221" s="38">
        <v>0</v>
      </c>
      <c s="32">
        <f>ROUND(ROUND(L221,2)*ROUND(G221,3),2)</f>
      </c>
      <c s="36" t="s">
        <v>2482</v>
      </c>
      <c>
        <f>(M221*21)/100</f>
      </c>
      <c t="s">
        <v>27</v>
      </c>
    </row>
    <row r="222" spans="1:5" ht="12.75">
      <c r="A222" s="35" t="s">
        <v>53</v>
      </c>
      <c r="E222" s="39" t="s">
        <v>5</v>
      </c>
    </row>
    <row r="223" spans="1:5" ht="12.75">
      <c r="A223" s="35" t="s">
        <v>54</v>
      </c>
      <c r="E223" s="40" t="s">
        <v>5</v>
      </c>
    </row>
    <row r="224" spans="1:5" ht="127.5">
      <c r="A224" t="s">
        <v>55</v>
      </c>
      <c r="E224" s="39" t="s">
        <v>2642</v>
      </c>
    </row>
    <row r="225" spans="1:16" ht="12.75">
      <c r="A225" t="s">
        <v>48</v>
      </c>
      <c s="34" t="s">
        <v>353</v>
      </c>
      <c s="34" t="s">
        <v>2643</v>
      </c>
      <c s="35" t="s">
        <v>5</v>
      </c>
      <c s="6" t="s">
        <v>2644</v>
      </c>
      <c s="36" t="s">
        <v>62</v>
      </c>
      <c s="37">
        <v>9</v>
      </c>
      <c s="36">
        <v>0</v>
      </c>
      <c s="36">
        <f>ROUND(G225*H225,6)</f>
      </c>
      <c r="L225" s="38">
        <v>0</v>
      </c>
      <c s="32">
        <f>ROUND(ROUND(L225,2)*ROUND(G225,3),2)</f>
      </c>
      <c s="36" t="s">
        <v>2482</v>
      </c>
      <c>
        <f>(M225*21)/100</f>
      </c>
      <c t="s">
        <v>27</v>
      </c>
    </row>
    <row r="226" spans="1:5" ht="12.75">
      <c r="A226" s="35" t="s">
        <v>53</v>
      </c>
      <c r="E226" s="39" t="s">
        <v>5</v>
      </c>
    </row>
    <row r="227" spans="1:5" ht="12.75">
      <c r="A227" s="35" t="s">
        <v>54</v>
      </c>
      <c r="E227" s="40" t="s">
        <v>5</v>
      </c>
    </row>
    <row r="228" spans="1:5" ht="127.5">
      <c r="A228" t="s">
        <v>55</v>
      </c>
      <c r="E228" s="39" t="s">
        <v>2642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2476</v>
      </c>
      <c s="41">
        <f>Rekapitulace!C46</f>
      </c>
      <c s="20" t="s">
        <v>0</v>
      </c>
      <c t="s">
        <v>23</v>
      </c>
      <c t="s">
        <v>27</v>
      </c>
    </row>
    <row r="4" spans="1:16" ht="32" customHeight="1">
      <c r="A4" s="24" t="s">
        <v>20</v>
      </c>
      <c s="25" t="s">
        <v>28</v>
      </c>
      <c s="27" t="s">
        <v>2476</v>
      </c>
      <c r="E4" s="26" t="s">
        <v>2477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2647</v>
      </c>
      <c r="E8" s="30" t="s">
        <v>2646</v>
      </c>
      <c r="J8" s="29">
        <f>0+J9</f>
      </c>
      <c s="29">
        <f>0+K9</f>
      </c>
      <c s="29">
        <f>0+L9</f>
      </c>
      <c s="29">
        <f>0+M9</f>
      </c>
    </row>
    <row r="9" spans="1:13" ht="12.75">
      <c r="A9" t="s">
        <v>46</v>
      </c>
      <c r="C9" s="31" t="s">
        <v>179</v>
      </c>
      <c r="E9" s="33" t="s">
        <v>180</v>
      </c>
      <c r="J9" s="32">
        <f>0</f>
      </c>
      <c s="32">
        <f>0</f>
      </c>
      <c s="32">
        <f>0+L10+L14+L18+L22+L26+L30+L34</f>
      </c>
      <c s="32">
        <f>0+M10+M14+M18+M22+M26+M30+M34</f>
      </c>
    </row>
    <row r="10" spans="1:16" ht="25.5">
      <c r="A10" t="s">
        <v>48</v>
      </c>
      <c s="34" t="s">
        <v>4</v>
      </c>
      <c s="34" t="s">
        <v>2648</v>
      </c>
      <c s="35" t="s">
        <v>5</v>
      </c>
      <c s="6" t="s">
        <v>2649</v>
      </c>
      <c s="36" t="s">
        <v>62</v>
      </c>
      <c s="37">
        <v>25</v>
      </c>
      <c s="36">
        <v>0</v>
      </c>
      <c s="36">
        <f>ROUND(G10*H10,6)</f>
      </c>
      <c r="L10" s="38">
        <v>0</v>
      </c>
      <c s="32">
        <f>ROUND(ROUND(L10,2)*ROUND(G10,3),2)</f>
      </c>
      <c s="36" t="s">
        <v>2482</v>
      </c>
      <c>
        <f>(M10*21)/100</f>
      </c>
      <c t="s">
        <v>27</v>
      </c>
    </row>
    <row r="11" spans="1:5" ht="12.75">
      <c r="A11" s="35" t="s">
        <v>53</v>
      </c>
      <c r="E11" s="39" t="s">
        <v>5</v>
      </c>
    </row>
    <row r="12" spans="1:5" ht="12.75">
      <c r="A12" s="35" t="s">
        <v>54</v>
      </c>
      <c r="E12" s="40" t="s">
        <v>5</v>
      </c>
    </row>
    <row r="13" spans="1:5" ht="25.5">
      <c r="A13" t="s">
        <v>55</v>
      </c>
      <c r="E13" s="39" t="s">
        <v>2650</v>
      </c>
    </row>
    <row r="14" spans="1:16" ht="12.75">
      <c r="A14" t="s">
        <v>48</v>
      </c>
      <c s="34" t="s">
        <v>27</v>
      </c>
      <c s="34" t="s">
        <v>2651</v>
      </c>
      <c s="35" t="s">
        <v>5</v>
      </c>
      <c s="6" t="s">
        <v>2652</v>
      </c>
      <c s="36" t="s">
        <v>62</v>
      </c>
      <c s="37">
        <v>30</v>
      </c>
      <c s="36">
        <v>0</v>
      </c>
      <c s="36">
        <f>ROUND(G14*H14,6)</f>
      </c>
      <c r="L14" s="38">
        <v>0</v>
      </c>
      <c s="32">
        <f>ROUND(ROUND(L14,2)*ROUND(G14,3),2)</f>
      </c>
      <c s="36" t="s">
        <v>2482</v>
      </c>
      <c>
        <f>(M14*21)/100</f>
      </c>
      <c t="s">
        <v>27</v>
      </c>
    </row>
    <row r="15" spans="1:5" ht="12.75">
      <c r="A15" s="35" t="s">
        <v>53</v>
      </c>
      <c r="E15" s="39" t="s">
        <v>5</v>
      </c>
    </row>
    <row r="16" spans="1:5" ht="12.75">
      <c r="A16" s="35" t="s">
        <v>54</v>
      </c>
      <c r="E16" s="40" t="s">
        <v>5</v>
      </c>
    </row>
    <row r="17" spans="1:5" ht="89.25">
      <c r="A17" t="s">
        <v>55</v>
      </c>
      <c r="E17" s="39" t="s">
        <v>2612</v>
      </c>
    </row>
    <row r="18" spans="1:16" ht="12.75">
      <c r="A18" t="s">
        <v>48</v>
      </c>
      <c s="34" t="s">
        <v>26</v>
      </c>
      <c s="34" t="s">
        <v>2610</v>
      </c>
      <c s="35" t="s">
        <v>5</v>
      </c>
      <c s="6" t="s">
        <v>2611</v>
      </c>
      <c s="36" t="s">
        <v>62</v>
      </c>
      <c s="37">
        <v>1</v>
      </c>
      <c s="36">
        <v>0</v>
      </c>
      <c s="36">
        <f>ROUND(G18*H18,6)</f>
      </c>
      <c r="L18" s="38">
        <v>0</v>
      </c>
      <c s="32">
        <f>ROUND(ROUND(L18,2)*ROUND(G18,3),2)</f>
      </c>
      <c s="36" t="s">
        <v>2482</v>
      </c>
      <c>
        <f>(M18*21)/100</f>
      </c>
      <c t="s">
        <v>27</v>
      </c>
    </row>
    <row r="19" spans="1:5" ht="12.75">
      <c r="A19" s="35" t="s">
        <v>53</v>
      </c>
      <c r="E19" s="39" t="s">
        <v>5</v>
      </c>
    </row>
    <row r="20" spans="1:5" ht="12.75">
      <c r="A20" s="35" t="s">
        <v>54</v>
      </c>
      <c r="E20" s="40" t="s">
        <v>5</v>
      </c>
    </row>
    <row r="21" spans="1:5" ht="89.25">
      <c r="A21" t="s">
        <v>55</v>
      </c>
      <c r="E21" s="39" t="s">
        <v>2612</v>
      </c>
    </row>
    <row r="22" spans="1:16" ht="12.75">
      <c r="A22" t="s">
        <v>48</v>
      </c>
      <c s="34" t="s">
        <v>63</v>
      </c>
      <c s="34" t="s">
        <v>2653</v>
      </c>
      <c s="35" t="s">
        <v>5</v>
      </c>
      <c s="6" t="s">
        <v>2654</v>
      </c>
      <c s="36" t="s">
        <v>62</v>
      </c>
      <c s="37">
        <v>1</v>
      </c>
      <c s="36">
        <v>0</v>
      </c>
      <c s="36">
        <f>ROUND(G22*H22,6)</f>
      </c>
      <c r="L22" s="38">
        <v>0</v>
      </c>
      <c s="32">
        <f>ROUND(ROUND(L22,2)*ROUND(G22,3),2)</f>
      </c>
      <c s="36" t="s">
        <v>2482</v>
      </c>
      <c>
        <f>(M22*21)/100</f>
      </c>
      <c t="s">
        <v>27</v>
      </c>
    </row>
    <row r="23" spans="1:5" ht="12.75">
      <c r="A23" s="35" t="s">
        <v>53</v>
      </c>
      <c r="E23" s="39" t="s">
        <v>5</v>
      </c>
    </row>
    <row r="24" spans="1:5" ht="12.75">
      <c r="A24" s="35" t="s">
        <v>54</v>
      </c>
      <c r="E24" s="40" t="s">
        <v>5</v>
      </c>
    </row>
    <row r="25" spans="1:5" ht="127.5">
      <c r="A25" t="s">
        <v>55</v>
      </c>
      <c r="E25" s="39" t="s">
        <v>2655</v>
      </c>
    </row>
    <row r="26" spans="1:16" ht="12.75">
      <c r="A26" t="s">
        <v>48</v>
      </c>
      <c s="34" t="s">
        <v>67</v>
      </c>
      <c s="34" t="s">
        <v>2656</v>
      </c>
      <c s="35" t="s">
        <v>5</v>
      </c>
      <c s="6" t="s">
        <v>2657</v>
      </c>
      <c s="36" t="s">
        <v>62</v>
      </c>
      <c s="37">
        <v>9</v>
      </c>
      <c s="36">
        <v>0</v>
      </c>
      <c s="36">
        <f>ROUND(G26*H26,6)</f>
      </c>
      <c r="L26" s="38">
        <v>0</v>
      </c>
      <c s="32">
        <f>ROUND(ROUND(L26,2)*ROUND(G26,3),2)</f>
      </c>
      <c s="36" t="s">
        <v>2482</v>
      </c>
      <c>
        <f>(M26*21)/100</f>
      </c>
      <c t="s">
        <v>27</v>
      </c>
    </row>
    <row r="27" spans="1:5" ht="12.75">
      <c r="A27" s="35" t="s">
        <v>53</v>
      </c>
      <c r="E27" s="39" t="s">
        <v>5</v>
      </c>
    </row>
    <row r="28" spans="1:5" ht="12.75">
      <c r="A28" s="35" t="s">
        <v>54</v>
      </c>
      <c r="E28" s="40" t="s">
        <v>5</v>
      </c>
    </row>
    <row r="29" spans="1:5" ht="127.5">
      <c r="A29" t="s">
        <v>55</v>
      </c>
      <c r="E29" s="39" t="s">
        <v>2655</v>
      </c>
    </row>
    <row r="30" spans="1:16" ht="12.75">
      <c r="A30" t="s">
        <v>48</v>
      </c>
      <c s="34" t="s">
        <v>72</v>
      </c>
      <c s="34" t="s">
        <v>2658</v>
      </c>
      <c s="35" t="s">
        <v>5</v>
      </c>
      <c s="6" t="s">
        <v>2659</v>
      </c>
      <c s="36" t="s">
        <v>62</v>
      </c>
      <c s="37">
        <v>3</v>
      </c>
      <c s="36">
        <v>0</v>
      </c>
      <c s="36">
        <f>ROUND(G30*H30,6)</f>
      </c>
      <c r="L30" s="38">
        <v>0</v>
      </c>
      <c s="32">
        <f>ROUND(ROUND(L30,2)*ROUND(G30,3),2)</f>
      </c>
      <c s="36" t="s">
        <v>2482</v>
      </c>
      <c>
        <f>(M30*21)/100</f>
      </c>
      <c t="s">
        <v>27</v>
      </c>
    </row>
    <row r="31" spans="1:5" ht="12.75">
      <c r="A31" s="35" t="s">
        <v>53</v>
      </c>
      <c r="E31" s="39" t="s">
        <v>5</v>
      </c>
    </row>
    <row r="32" spans="1:5" ht="12.75">
      <c r="A32" s="35" t="s">
        <v>54</v>
      </c>
      <c r="E32" s="40" t="s">
        <v>5</v>
      </c>
    </row>
    <row r="33" spans="1:5" ht="127.5">
      <c r="A33" t="s">
        <v>55</v>
      </c>
      <c r="E33" s="39" t="s">
        <v>2655</v>
      </c>
    </row>
    <row r="34" spans="1:16" ht="12.75">
      <c r="A34" t="s">
        <v>48</v>
      </c>
      <c s="34" t="s">
        <v>123</v>
      </c>
      <c s="34" t="s">
        <v>2660</v>
      </c>
      <c s="35" t="s">
        <v>5</v>
      </c>
      <c s="6" t="s">
        <v>2661</v>
      </c>
      <c s="36" t="s">
        <v>62</v>
      </c>
      <c s="37">
        <v>7</v>
      </c>
      <c s="36">
        <v>0</v>
      </c>
      <c s="36">
        <f>ROUND(G34*H34,6)</f>
      </c>
      <c r="L34" s="38">
        <v>0</v>
      </c>
      <c s="32">
        <f>ROUND(ROUND(L34,2)*ROUND(G34,3),2)</f>
      </c>
      <c s="36" t="s">
        <v>2482</v>
      </c>
      <c>
        <f>(M34*21)/100</f>
      </c>
      <c t="s">
        <v>27</v>
      </c>
    </row>
    <row r="35" spans="1:5" ht="12.75">
      <c r="A35" s="35" t="s">
        <v>53</v>
      </c>
      <c r="E35" s="39" t="s">
        <v>5</v>
      </c>
    </row>
    <row r="36" spans="1:5" ht="12.75">
      <c r="A36" s="35" t="s">
        <v>54</v>
      </c>
      <c r="E36" s="40" t="s">
        <v>5</v>
      </c>
    </row>
    <row r="37" spans="1:5" ht="127.5">
      <c r="A37" t="s">
        <v>55</v>
      </c>
      <c r="E37" s="39" t="s">
        <v>2655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2662</v>
      </c>
      <c s="41">
        <f>Rekapitulace!C49</f>
      </c>
      <c s="20" t="s">
        <v>0</v>
      </c>
      <c t="s">
        <v>23</v>
      </c>
      <c t="s">
        <v>27</v>
      </c>
    </row>
    <row r="4" spans="1:16" ht="32" customHeight="1">
      <c r="A4" s="24" t="s">
        <v>20</v>
      </c>
      <c s="25" t="s">
        <v>28</v>
      </c>
      <c s="27" t="s">
        <v>2662</v>
      </c>
      <c r="E4" s="26" t="s">
        <v>2663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2666</v>
      </c>
      <c r="E8" s="30" t="s">
        <v>2665</v>
      </c>
      <c r="J8" s="29">
        <f>0+J9+J22+J87+J96+J105+J110+J147+J172</f>
      </c>
      <c s="29">
        <f>0+K9+K22+K87+K96+K105+K110+K147+K172</f>
      </c>
      <c s="29">
        <f>0+L9+L22+L87+L96+L105+L110+L147+L172</f>
      </c>
      <c s="29">
        <f>0+M9+M22+M87+M96+M105+M110+M147+M172</f>
      </c>
    </row>
    <row r="9" spans="1:13" ht="12.75">
      <c r="A9" t="s">
        <v>46</v>
      </c>
      <c r="C9" s="31" t="s">
        <v>179</v>
      </c>
      <c r="E9" s="33" t="s">
        <v>180</v>
      </c>
      <c r="J9" s="32">
        <f>0</f>
      </c>
      <c s="32">
        <f>0</f>
      </c>
      <c s="32">
        <f>0+L10+L14+L18</f>
      </c>
      <c s="32">
        <f>0+M10+M14+M18</f>
      </c>
    </row>
    <row r="10" spans="1:16" ht="25.5">
      <c r="A10" t="s">
        <v>48</v>
      </c>
      <c s="34" t="s">
        <v>4</v>
      </c>
      <c s="34" t="s">
        <v>863</v>
      </c>
      <c s="35" t="s">
        <v>864</v>
      </c>
      <c s="6" t="s">
        <v>2667</v>
      </c>
      <c s="36" t="s">
        <v>450</v>
      </c>
      <c s="37">
        <v>10629.234</v>
      </c>
      <c s="36">
        <v>0</v>
      </c>
      <c s="36">
        <f>ROUND(G10*H10,6)</f>
      </c>
      <c r="L10" s="38">
        <v>0</v>
      </c>
      <c s="32">
        <f>ROUND(ROUND(L10,2)*ROUND(G10,3),2)</f>
      </c>
      <c s="36" t="s">
        <v>2482</v>
      </c>
      <c>
        <f>(M10*21)/100</f>
      </c>
      <c t="s">
        <v>27</v>
      </c>
    </row>
    <row r="11" spans="1:5" ht="12.75">
      <c r="A11" s="35" t="s">
        <v>53</v>
      </c>
      <c r="E11" s="39" t="s">
        <v>2483</v>
      </c>
    </row>
    <row r="12" spans="1:5" ht="38.25">
      <c r="A12" s="35" t="s">
        <v>54</v>
      </c>
      <c r="E12" s="40" t="s">
        <v>2668</v>
      </c>
    </row>
    <row r="13" spans="1:5" ht="140.25">
      <c r="A13" t="s">
        <v>55</v>
      </c>
      <c r="E13" s="39" t="s">
        <v>2484</v>
      </c>
    </row>
    <row r="14" spans="1:16" ht="25.5">
      <c r="A14" t="s">
        <v>48</v>
      </c>
      <c s="34" t="s">
        <v>27</v>
      </c>
      <c s="34" t="s">
        <v>2669</v>
      </c>
      <c s="35" t="s">
        <v>2670</v>
      </c>
      <c s="6" t="s">
        <v>2671</v>
      </c>
      <c s="36" t="s">
        <v>450</v>
      </c>
      <c s="37">
        <v>750</v>
      </c>
      <c s="36">
        <v>0</v>
      </c>
      <c s="36">
        <f>ROUND(G14*H14,6)</f>
      </c>
      <c r="L14" s="38">
        <v>0</v>
      </c>
      <c s="32">
        <f>ROUND(ROUND(L14,2)*ROUND(G14,3),2)</f>
      </c>
      <c s="36" t="s">
        <v>2482</v>
      </c>
      <c>
        <f>(M14*21)/100</f>
      </c>
      <c t="s">
        <v>27</v>
      </c>
    </row>
    <row r="15" spans="1:5" ht="25.5">
      <c r="A15" s="35" t="s">
        <v>53</v>
      </c>
      <c r="E15" s="39" t="s">
        <v>2672</v>
      </c>
    </row>
    <row r="16" spans="1:5" ht="38.25">
      <c r="A16" s="35" t="s">
        <v>54</v>
      </c>
      <c r="E16" s="40" t="s">
        <v>2673</v>
      </c>
    </row>
    <row r="17" spans="1:5" ht="140.25">
      <c r="A17" t="s">
        <v>55</v>
      </c>
      <c r="E17" s="39" t="s">
        <v>2484</v>
      </c>
    </row>
    <row r="18" spans="1:16" ht="25.5">
      <c r="A18" t="s">
        <v>48</v>
      </c>
      <c s="34" t="s">
        <v>26</v>
      </c>
      <c s="34" t="s">
        <v>459</v>
      </c>
      <c s="35" t="s">
        <v>2674</v>
      </c>
      <c s="6" t="s">
        <v>2675</v>
      </c>
      <c s="36" t="s">
        <v>450</v>
      </c>
      <c s="37">
        <v>117.99</v>
      </c>
      <c s="36">
        <v>0</v>
      </c>
      <c s="36">
        <f>ROUND(G18*H18,6)</f>
      </c>
      <c r="L18" s="38">
        <v>0</v>
      </c>
      <c s="32">
        <f>ROUND(ROUND(L18,2)*ROUND(G18,3),2)</f>
      </c>
      <c s="36" t="s">
        <v>441</v>
      </c>
      <c>
        <f>(M18*21)/100</f>
      </c>
      <c t="s">
        <v>27</v>
      </c>
    </row>
    <row r="19" spans="1:5" ht="12.75">
      <c r="A19" s="35" t="s">
        <v>53</v>
      </c>
      <c r="E19" s="39" t="s">
        <v>2483</v>
      </c>
    </row>
    <row r="20" spans="1:5" ht="38.25">
      <c r="A20" s="35" t="s">
        <v>54</v>
      </c>
      <c r="E20" s="40" t="s">
        <v>2676</v>
      </c>
    </row>
    <row r="21" spans="1:5" ht="140.25">
      <c r="A21" t="s">
        <v>55</v>
      </c>
      <c r="E21" s="39" t="s">
        <v>2484</v>
      </c>
    </row>
    <row r="22" spans="1:13" ht="12.75">
      <c r="A22" t="s">
        <v>46</v>
      </c>
      <c r="C22" s="31" t="s">
        <v>4</v>
      </c>
      <c r="E22" s="33" t="s">
        <v>1303</v>
      </c>
      <c r="J22" s="32">
        <f>0</f>
      </c>
      <c s="32">
        <f>0</f>
      </c>
      <c s="32">
        <f>0+L23+L27+L31+L35+L39+L43+L47+L51+L55+L59+L63+L67+L71+L75+L79+L83</f>
      </c>
      <c s="32">
        <f>0+M23+M27+M31+M35+M39+M43+M47+M51+M55+M59+M63+M67+M71+M75+M79+M83</f>
      </c>
    </row>
    <row r="23" spans="1:16" ht="12.75">
      <c r="A23" t="s">
        <v>48</v>
      </c>
      <c s="34" t="s">
        <v>63</v>
      </c>
      <c s="34" t="s">
        <v>2432</v>
      </c>
      <c s="35" t="s">
        <v>5</v>
      </c>
      <c s="6" t="s">
        <v>2433</v>
      </c>
      <c s="36" t="s">
        <v>190</v>
      </c>
      <c s="37">
        <v>2039.1</v>
      </c>
      <c s="36">
        <v>0</v>
      </c>
      <c s="36">
        <f>ROUND(G23*H23,6)</f>
      </c>
      <c r="L23" s="38">
        <v>0</v>
      </c>
      <c s="32">
        <f>ROUND(ROUND(L23,2)*ROUND(G23,3),2)</f>
      </c>
      <c s="36" t="s">
        <v>2482</v>
      </c>
      <c>
        <f>(M23*21)/100</f>
      </c>
      <c t="s">
        <v>27</v>
      </c>
    </row>
    <row r="24" spans="1:5" ht="12.75">
      <c r="A24" s="35" t="s">
        <v>53</v>
      </c>
      <c r="E24" s="39" t="s">
        <v>5</v>
      </c>
    </row>
    <row r="25" spans="1:5" ht="12.75">
      <c r="A25" s="35" t="s">
        <v>54</v>
      </c>
      <c r="E25" s="40" t="s">
        <v>5</v>
      </c>
    </row>
    <row r="26" spans="1:5" ht="38.25">
      <c r="A26" t="s">
        <v>55</v>
      </c>
      <c r="E26" s="39" t="s">
        <v>2435</v>
      </c>
    </row>
    <row r="27" spans="1:16" ht="12.75">
      <c r="A27" t="s">
        <v>48</v>
      </c>
      <c s="34" t="s">
        <v>67</v>
      </c>
      <c s="34" t="s">
        <v>2677</v>
      </c>
      <c s="35" t="s">
        <v>5</v>
      </c>
      <c s="6" t="s">
        <v>2678</v>
      </c>
      <c s="36" t="s">
        <v>190</v>
      </c>
      <c s="37">
        <v>9621.7</v>
      </c>
      <c s="36">
        <v>0</v>
      </c>
      <c s="36">
        <f>ROUND(G27*H27,6)</f>
      </c>
      <c r="L27" s="38">
        <v>0</v>
      </c>
      <c s="32">
        <f>ROUND(ROUND(L27,2)*ROUND(G27,3),2)</f>
      </c>
      <c s="36" t="s">
        <v>2482</v>
      </c>
      <c>
        <f>(M27*21)/100</f>
      </c>
      <c t="s">
        <v>27</v>
      </c>
    </row>
    <row r="28" spans="1:5" ht="12.75">
      <c r="A28" s="35" t="s">
        <v>53</v>
      </c>
      <c r="E28" s="39" t="s">
        <v>5</v>
      </c>
    </row>
    <row r="29" spans="1:5" ht="38.25">
      <c r="A29" s="35" t="s">
        <v>54</v>
      </c>
      <c r="E29" s="40" t="s">
        <v>2679</v>
      </c>
    </row>
    <row r="30" spans="1:5" ht="369.75">
      <c r="A30" t="s">
        <v>55</v>
      </c>
      <c r="E30" s="39" t="s">
        <v>2680</v>
      </c>
    </row>
    <row r="31" spans="1:16" ht="12.75">
      <c r="A31" t="s">
        <v>48</v>
      </c>
      <c s="34" t="s">
        <v>72</v>
      </c>
      <c s="34" t="s">
        <v>2681</v>
      </c>
      <c s="35" t="s">
        <v>5</v>
      </c>
      <c s="6" t="s">
        <v>2682</v>
      </c>
      <c s="36" t="s">
        <v>2623</v>
      </c>
      <c s="37">
        <v>22476.5</v>
      </c>
      <c s="36">
        <v>0</v>
      </c>
      <c s="36">
        <f>ROUND(G31*H31,6)</f>
      </c>
      <c r="L31" s="38">
        <v>0</v>
      </c>
      <c s="32">
        <f>ROUND(ROUND(L31,2)*ROUND(G31,3),2)</f>
      </c>
      <c s="36" t="s">
        <v>2482</v>
      </c>
      <c>
        <f>(M31*21)/100</f>
      </c>
      <c t="s">
        <v>27</v>
      </c>
    </row>
    <row r="32" spans="1:5" ht="12.75">
      <c r="A32" s="35" t="s">
        <v>53</v>
      </c>
      <c r="E32" s="39" t="s">
        <v>2683</v>
      </c>
    </row>
    <row r="33" spans="1:5" ht="12.75">
      <c r="A33" s="35" t="s">
        <v>54</v>
      </c>
      <c r="E33" s="40" t="s">
        <v>5</v>
      </c>
    </row>
    <row r="34" spans="1:5" ht="25.5">
      <c r="A34" t="s">
        <v>55</v>
      </c>
      <c r="E34" s="39" t="s">
        <v>2684</v>
      </c>
    </row>
    <row r="35" spans="1:16" ht="12.75">
      <c r="A35" t="s">
        <v>48</v>
      </c>
      <c s="34" t="s">
        <v>123</v>
      </c>
      <c s="34" t="s">
        <v>2685</v>
      </c>
      <c s="35" t="s">
        <v>5</v>
      </c>
      <c s="6" t="s">
        <v>2686</v>
      </c>
      <c s="36" t="s">
        <v>190</v>
      </c>
      <c s="37">
        <v>300</v>
      </c>
      <c s="36">
        <v>0</v>
      </c>
      <c s="36">
        <f>ROUND(G35*H35,6)</f>
      </c>
      <c r="L35" s="38">
        <v>0</v>
      </c>
      <c s="32">
        <f>ROUND(ROUND(L35,2)*ROUND(G35,3),2)</f>
      </c>
      <c s="36" t="s">
        <v>2482</v>
      </c>
      <c>
        <f>(M35*21)/100</f>
      </c>
      <c t="s">
        <v>27</v>
      </c>
    </row>
    <row r="36" spans="1:5" ht="12.75">
      <c r="A36" s="35" t="s">
        <v>53</v>
      </c>
      <c r="E36" s="39" t="s">
        <v>5</v>
      </c>
    </row>
    <row r="37" spans="1:5" ht="38.25">
      <c r="A37" s="35" t="s">
        <v>54</v>
      </c>
      <c r="E37" s="40" t="s">
        <v>2687</v>
      </c>
    </row>
    <row r="38" spans="1:5" ht="369.75">
      <c r="A38" t="s">
        <v>55</v>
      </c>
      <c r="E38" s="39" t="s">
        <v>2688</v>
      </c>
    </row>
    <row r="39" spans="1:16" ht="12.75">
      <c r="A39" t="s">
        <v>48</v>
      </c>
      <c s="34" t="s">
        <v>163</v>
      </c>
      <c s="34" t="s">
        <v>2689</v>
      </c>
      <c s="35" t="s">
        <v>5</v>
      </c>
      <c s="6" t="s">
        <v>2690</v>
      </c>
      <c s="36" t="s">
        <v>51</v>
      </c>
      <c s="37">
        <v>200</v>
      </c>
      <c s="36">
        <v>0</v>
      </c>
      <c s="36">
        <f>ROUND(G39*H39,6)</f>
      </c>
      <c r="L39" s="38">
        <v>0</v>
      </c>
      <c s="32">
        <f>ROUND(ROUND(L39,2)*ROUND(G39,3),2)</f>
      </c>
      <c s="36" t="s">
        <v>2482</v>
      </c>
      <c>
        <f>(M39*21)/100</f>
      </c>
      <c t="s">
        <v>27</v>
      </c>
    </row>
    <row r="40" spans="1:5" ht="12.75">
      <c r="A40" s="35" t="s">
        <v>53</v>
      </c>
      <c r="E40" s="39" t="s">
        <v>2691</v>
      </c>
    </row>
    <row r="41" spans="1:5" ht="38.25">
      <c r="A41" s="35" t="s">
        <v>54</v>
      </c>
      <c r="E41" s="40" t="s">
        <v>2692</v>
      </c>
    </row>
    <row r="42" spans="1:5" ht="102">
      <c r="A42" t="s">
        <v>55</v>
      </c>
      <c r="E42" s="39" t="s">
        <v>2693</v>
      </c>
    </row>
    <row r="43" spans="1:16" ht="12.75">
      <c r="A43" t="s">
        <v>48</v>
      </c>
      <c s="34" t="s">
        <v>76</v>
      </c>
      <c s="34" t="s">
        <v>495</v>
      </c>
      <c s="35" t="s">
        <v>5</v>
      </c>
      <c s="6" t="s">
        <v>496</v>
      </c>
      <c s="36" t="s">
        <v>190</v>
      </c>
      <c s="37">
        <v>629.8</v>
      </c>
      <c s="36">
        <v>0</v>
      </c>
      <c s="36">
        <f>ROUND(G43*H43,6)</f>
      </c>
      <c r="L43" s="38">
        <v>0</v>
      </c>
      <c s="32">
        <f>ROUND(ROUND(L43,2)*ROUND(G43,3),2)</f>
      </c>
      <c s="36" t="s">
        <v>2482</v>
      </c>
      <c>
        <f>(M43*21)/100</f>
      </c>
      <c t="s">
        <v>27</v>
      </c>
    </row>
    <row r="44" spans="1:5" ht="12.75">
      <c r="A44" s="35" t="s">
        <v>53</v>
      </c>
      <c r="E44" s="39" t="s">
        <v>5</v>
      </c>
    </row>
    <row r="45" spans="1:5" ht="38.25">
      <c r="A45" s="35" t="s">
        <v>54</v>
      </c>
      <c r="E45" s="40" t="s">
        <v>2694</v>
      </c>
    </row>
    <row r="46" spans="1:5" ht="318.75">
      <c r="A46" t="s">
        <v>55</v>
      </c>
      <c r="E46" s="39" t="s">
        <v>2695</v>
      </c>
    </row>
    <row r="47" spans="1:16" ht="12.75">
      <c r="A47" t="s">
        <v>48</v>
      </c>
      <c s="34" t="s">
        <v>82</v>
      </c>
      <c s="34" t="s">
        <v>500</v>
      </c>
      <c s="35" t="s">
        <v>5</v>
      </c>
      <c s="6" t="s">
        <v>501</v>
      </c>
      <c s="36" t="s">
        <v>190</v>
      </c>
      <c s="37">
        <v>118.4</v>
      </c>
      <c s="36">
        <v>0</v>
      </c>
      <c s="36">
        <f>ROUND(G47*H47,6)</f>
      </c>
      <c r="L47" s="38">
        <v>0</v>
      </c>
      <c s="32">
        <f>ROUND(ROUND(L47,2)*ROUND(G47,3),2)</f>
      </c>
      <c s="36" t="s">
        <v>2482</v>
      </c>
      <c>
        <f>(M47*21)/100</f>
      </c>
      <c t="s">
        <v>27</v>
      </c>
    </row>
    <row r="48" spans="1:5" ht="12.75">
      <c r="A48" s="35" t="s">
        <v>53</v>
      </c>
      <c r="E48" s="39" t="s">
        <v>5</v>
      </c>
    </row>
    <row r="49" spans="1:5" ht="38.25">
      <c r="A49" s="35" t="s">
        <v>54</v>
      </c>
      <c r="E49" s="40" t="s">
        <v>2696</v>
      </c>
    </row>
    <row r="50" spans="1:5" ht="318.75">
      <c r="A50" t="s">
        <v>55</v>
      </c>
      <c r="E50" s="39" t="s">
        <v>498</v>
      </c>
    </row>
    <row r="51" spans="1:16" ht="12.75">
      <c r="A51" t="s">
        <v>48</v>
      </c>
      <c s="34" t="s">
        <v>86</v>
      </c>
      <c s="34" t="s">
        <v>2697</v>
      </c>
      <c s="35" t="s">
        <v>5</v>
      </c>
      <c s="6" t="s">
        <v>2698</v>
      </c>
      <c s="36" t="s">
        <v>190</v>
      </c>
      <c s="37">
        <v>4495.3</v>
      </c>
      <c s="36">
        <v>0</v>
      </c>
      <c s="36">
        <f>ROUND(G51*H51,6)</f>
      </c>
      <c r="L51" s="38">
        <v>0</v>
      </c>
      <c s="32">
        <f>ROUND(ROUND(L51,2)*ROUND(G51,3),2)</f>
      </c>
      <c s="36" t="s">
        <v>2482</v>
      </c>
      <c>
        <f>(M51*21)/100</f>
      </c>
      <c t="s">
        <v>27</v>
      </c>
    </row>
    <row r="52" spans="1:5" ht="12.75">
      <c r="A52" s="35" t="s">
        <v>53</v>
      </c>
      <c r="E52" s="39" t="s">
        <v>2699</v>
      </c>
    </row>
    <row r="53" spans="1:5" ht="38.25">
      <c r="A53" s="35" t="s">
        <v>54</v>
      </c>
      <c r="E53" s="40" t="s">
        <v>2700</v>
      </c>
    </row>
    <row r="54" spans="1:5" ht="267.75">
      <c r="A54" t="s">
        <v>55</v>
      </c>
      <c r="E54" s="39" t="s">
        <v>2701</v>
      </c>
    </row>
    <row r="55" spans="1:16" ht="12.75">
      <c r="A55" t="s">
        <v>48</v>
      </c>
      <c s="34" t="s">
        <v>90</v>
      </c>
      <c s="34" t="s">
        <v>2702</v>
      </c>
      <c s="35" t="s">
        <v>5</v>
      </c>
      <c s="6" t="s">
        <v>2703</v>
      </c>
      <c s="36" t="s">
        <v>190</v>
      </c>
      <c s="37">
        <v>142.9</v>
      </c>
      <c s="36">
        <v>0</v>
      </c>
      <c s="36">
        <f>ROUND(G55*H55,6)</f>
      </c>
      <c r="L55" s="38">
        <v>0</v>
      </c>
      <c s="32">
        <f>ROUND(ROUND(L55,2)*ROUND(G55,3),2)</f>
      </c>
      <c s="36" t="s">
        <v>2482</v>
      </c>
      <c>
        <f>(M55*21)/100</f>
      </c>
      <c t="s">
        <v>27</v>
      </c>
    </row>
    <row r="56" spans="1:5" ht="12.75">
      <c r="A56" s="35" t="s">
        <v>53</v>
      </c>
      <c r="E56" s="39" t="s">
        <v>2704</v>
      </c>
    </row>
    <row r="57" spans="1:5" ht="38.25">
      <c r="A57" s="35" t="s">
        <v>54</v>
      </c>
      <c r="E57" s="40" t="s">
        <v>2705</v>
      </c>
    </row>
    <row r="58" spans="1:5" ht="242.25">
      <c r="A58" t="s">
        <v>55</v>
      </c>
      <c r="E58" s="39" t="s">
        <v>2706</v>
      </c>
    </row>
    <row r="59" spans="1:16" ht="12.75">
      <c r="A59" t="s">
        <v>48</v>
      </c>
      <c s="34" t="s">
        <v>94</v>
      </c>
      <c s="34" t="s">
        <v>2441</v>
      </c>
      <c s="35" t="s">
        <v>5</v>
      </c>
      <c s="6" t="s">
        <v>2442</v>
      </c>
      <c s="36" t="s">
        <v>190</v>
      </c>
      <c s="37">
        <v>46.9</v>
      </c>
      <c s="36">
        <v>0</v>
      </c>
      <c s="36">
        <f>ROUND(G59*H59,6)</f>
      </c>
      <c r="L59" s="38">
        <v>0</v>
      </c>
      <c s="32">
        <f>ROUND(ROUND(L59,2)*ROUND(G59,3),2)</f>
      </c>
      <c s="36" t="s">
        <v>2482</v>
      </c>
      <c>
        <f>(M59*21)/100</f>
      </c>
      <c t="s">
        <v>27</v>
      </c>
    </row>
    <row r="60" spans="1:5" ht="12.75">
      <c r="A60" s="35" t="s">
        <v>53</v>
      </c>
      <c r="E60" s="39" t="s">
        <v>2707</v>
      </c>
    </row>
    <row r="61" spans="1:5" ht="38.25">
      <c r="A61" s="35" t="s">
        <v>54</v>
      </c>
      <c r="E61" s="40" t="s">
        <v>2708</v>
      </c>
    </row>
    <row r="62" spans="1:5" ht="242.25">
      <c r="A62" t="s">
        <v>55</v>
      </c>
      <c r="E62" s="39" t="s">
        <v>2706</v>
      </c>
    </row>
    <row r="63" spans="1:16" ht="12.75">
      <c r="A63" t="s">
        <v>48</v>
      </c>
      <c s="34" t="s">
        <v>98</v>
      </c>
      <c s="34" t="s">
        <v>2709</v>
      </c>
      <c s="35" t="s">
        <v>5</v>
      </c>
      <c s="6" t="s">
        <v>2710</v>
      </c>
      <c s="36" t="s">
        <v>190</v>
      </c>
      <c s="37">
        <v>691.7</v>
      </c>
      <c s="36">
        <v>0</v>
      </c>
      <c s="36">
        <f>ROUND(G63*H63,6)</f>
      </c>
      <c r="L63" s="38">
        <v>0</v>
      </c>
      <c s="32">
        <f>ROUND(ROUND(L63,2)*ROUND(G63,3),2)</f>
      </c>
      <c s="36" t="s">
        <v>2482</v>
      </c>
      <c>
        <f>(M63*21)/100</f>
      </c>
      <c t="s">
        <v>27</v>
      </c>
    </row>
    <row r="64" spans="1:5" ht="12.75">
      <c r="A64" s="35" t="s">
        <v>53</v>
      </c>
      <c r="E64" s="39" t="s">
        <v>5</v>
      </c>
    </row>
    <row r="65" spans="1:5" ht="38.25">
      <c r="A65" s="35" t="s">
        <v>54</v>
      </c>
      <c r="E65" s="40" t="s">
        <v>2711</v>
      </c>
    </row>
    <row r="66" spans="1:5" ht="255">
      <c r="A66" t="s">
        <v>55</v>
      </c>
      <c r="E66" s="39" t="s">
        <v>2712</v>
      </c>
    </row>
    <row r="67" spans="1:16" ht="12.75">
      <c r="A67" t="s">
        <v>48</v>
      </c>
      <c s="34" t="s">
        <v>102</v>
      </c>
      <c s="34" t="s">
        <v>2713</v>
      </c>
      <c s="35" t="s">
        <v>5</v>
      </c>
      <c s="6" t="s">
        <v>2714</v>
      </c>
      <c s="36" t="s">
        <v>205</v>
      </c>
      <c s="37">
        <v>1619.6</v>
      </c>
      <c s="36">
        <v>0</v>
      </c>
      <c s="36">
        <f>ROUND(G67*H67,6)</f>
      </c>
      <c r="L67" s="38">
        <v>0</v>
      </c>
      <c s="32">
        <f>ROUND(ROUND(L67,2)*ROUND(G67,3),2)</f>
      </c>
      <c s="36" t="s">
        <v>2482</v>
      </c>
      <c>
        <f>(M67*21)/100</f>
      </c>
      <c t="s">
        <v>27</v>
      </c>
    </row>
    <row r="68" spans="1:5" ht="12.75">
      <c r="A68" s="35" t="s">
        <v>53</v>
      </c>
      <c r="E68" s="39" t="s">
        <v>5</v>
      </c>
    </row>
    <row r="69" spans="1:5" ht="38.25">
      <c r="A69" s="35" t="s">
        <v>54</v>
      </c>
      <c r="E69" s="40" t="s">
        <v>2715</v>
      </c>
    </row>
    <row r="70" spans="1:5" ht="38.25">
      <c r="A70" t="s">
        <v>55</v>
      </c>
      <c r="E70" s="39" t="s">
        <v>2716</v>
      </c>
    </row>
    <row r="71" spans="1:16" ht="12.75">
      <c r="A71" t="s">
        <v>48</v>
      </c>
      <c s="34" t="s">
        <v>107</v>
      </c>
      <c s="34" t="s">
        <v>2717</v>
      </c>
      <c s="35" t="s">
        <v>5</v>
      </c>
      <c s="6" t="s">
        <v>2718</v>
      </c>
      <c s="36" t="s">
        <v>205</v>
      </c>
      <c s="37">
        <v>17711.5</v>
      </c>
      <c s="36">
        <v>0</v>
      </c>
      <c s="36">
        <f>ROUND(G71*H71,6)</f>
      </c>
      <c r="L71" s="38">
        <v>0</v>
      </c>
      <c s="32">
        <f>ROUND(ROUND(L71,2)*ROUND(G71,3),2)</f>
      </c>
      <c s="36" t="s">
        <v>2482</v>
      </c>
      <c>
        <f>(M71*21)/100</f>
      </c>
      <c t="s">
        <v>27</v>
      </c>
    </row>
    <row r="72" spans="1:5" ht="12.75">
      <c r="A72" s="35" t="s">
        <v>53</v>
      </c>
      <c r="E72" s="39" t="s">
        <v>5</v>
      </c>
    </row>
    <row r="73" spans="1:5" ht="38.25">
      <c r="A73" s="35" t="s">
        <v>54</v>
      </c>
      <c r="E73" s="40" t="s">
        <v>2719</v>
      </c>
    </row>
    <row r="74" spans="1:5" ht="12.75">
      <c r="A74" t="s">
        <v>55</v>
      </c>
      <c r="E74" s="39" t="s">
        <v>2720</v>
      </c>
    </row>
    <row r="75" spans="1:16" ht="12.75">
      <c r="A75" t="s">
        <v>48</v>
      </c>
      <c s="34" t="s">
        <v>111</v>
      </c>
      <c s="34" t="s">
        <v>2721</v>
      </c>
      <c s="35" t="s">
        <v>5</v>
      </c>
      <c s="6" t="s">
        <v>2722</v>
      </c>
      <c s="36" t="s">
        <v>205</v>
      </c>
      <c s="37">
        <v>224.3</v>
      </c>
      <c s="36">
        <v>0</v>
      </c>
      <c s="36">
        <f>ROUND(G75*H75,6)</f>
      </c>
      <c r="L75" s="38">
        <v>0</v>
      </c>
      <c s="32">
        <f>ROUND(ROUND(L75,2)*ROUND(G75,3),2)</f>
      </c>
      <c s="36" t="s">
        <v>2482</v>
      </c>
      <c>
        <f>(M75*21)/100</f>
      </c>
      <c t="s">
        <v>27</v>
      </c>
    </row>
    <row r="76" spans="1:5" ht="12.75">
      <c r="A76" s="35" t="s">
        <v>53</v>
      </c>
      <c r="E76" s="39" t="s">
        <v>5</v>
      </c>
    </row>
    <row r="77" spans="1:5" ht="38.25">
      <c r="A77" s="35" t="s">
        <v>54</v>
      </c>
      <c r="E77" s="40" t="s">
        <v>2723</v>
      </c>
    </row>
    <row r="78" spans="1:5" ht="38.25">
      <c r="A78" t="s">
        <v>55</v>
      </c>
      <c r="E78" s="39" t="s">
        <v>2724</v>
      </c>
    </row>
    <row r="79" spans="1:16" ht="12.75">
      <c r="A79" t="s">
        <v>48</v>
      </c>
      <c s="34" t="s">
        <v>115</v>
      </c>
      <c s="34" t="s">
        <v>2725</v>
      </c>
      <c s="35" t="s">
        <v>5</v>
      </c>
      <c s="6" t="s">
        <v>2726</v>
      </c>
      <c s="36" t="s">
        <v>205</v>
      </c>
      <c s="37">
        <v>220.3</v>
      </c>
      <c s="36">
        <v>0</v>
      </c>
      <c s="36">
        <f>ROUND(G79*H79,6)</f>
      </c>
      <c r="L79" s="38">
        <v>0</v>
      </c>
      <c s="32">
        <f>ROUND(ROUND(L79,2)*ROUND(G79,3),2)</f>
      </c>
      <c s="36" t="s">
        <v>2482</v>
      </c>
      <c>
        <f>(M79*21)/100</f>
      </c>
      <c t="s">
        <v>27</v>
      </c>
    </row>
    <row r="80" spans="1:5" ht="12.75">
      <c r="A80" s="35" t="s">
        <v>53</v>
      </c>
      <c r="E80" s="39" t="s">
        <v>5</v>
      </c>
    </row>
    <row r="81" spans="1:5" ht="38.25">
      <c r="A81" s="35" t="s">
        <v>54</v>
      </c>
      <c r="E81" s="40" t="s">
        <v>2727</v>
      </c>
    </row>
    <row r="82" spans="1:5" ht="38.25">
      <c r="A82" t="s">
        <v>55</v>
      </c>
      <c r="E82" s="39" t="s">
        <v>2728</v>
      </c>
    </row>
    <row r="83" spans="1:16" ht="12.75">
      <c r="A83" t="s">
        <v>48</v>
      </c>
      <c s="34" t="s">
        <v>119</v>
      </c>
      <c s="34" t="s">
        <v>2729</v>
      </c>
      <c s="35" t="s">
        <v>5</v>
      </c>
      <c s="6" t="s">
        <v>2730</v>
      </c>
      <c s="36" t="s">
        <v>205</v>
      </c>
      <c s="37">
        <v>444.6</v>
      </c>
      <c s="36">
        <v>0</v>
      </c>
      <c s="36">
        <f>ROUND(G83*H83,6)</f>
      </c>
      <c r="L83" s="38">
        <v>0</v>
      </c>
      <c s="32">
        <f>ROUND(ROUND(L83,2)*ROUND(G83,3),2)</f>
      </c>
      <c s="36" t="s">
        <v>2482</v>
      </c>
      <c>
        <f>(M83*21)/100</f>
      </c>
      <c t="s">
        <v>27</v>
      </c>
    </row>
    <row r="84" spans="1:5" ht="12.75">
      <c r="A84" s="35" t="s">
        <v>53</v>
      </c>
      <c r="E84" s="39" t="s">
        <v>5</v>
      </c>
    </row>
    <row r="85" spans="1:5" ht="38.25">
      <c r="A85" s="35" t="s">
        <v>54</v>
      </c>
      <c r="E85" s="40" t="s">
        <v>2731</v>
      </c>
    </row>
    <row r="86" spans="1:5" ht="51">
      <c r="A86" t="s">
        <v>55</v>
      </c>
      <c r="E86" s="39" t="s">
        <v>2732</v>
      </c>
    </row>
    <row r="87" spans="1:13" ht="12.75">
      <c r="A87" t="s">
        <v>46</v>
      </c>
      <c r="C87" s="31" t="s">
        <v>27</v>
      </c>
      <c r="E87" s="33" t="s">
        <v>1307</v>
      </c>
      <c r="J87" s="32">
        <f>0</f>
      </c>
      <c s="32">
        <f>0</f>
      </c>
      <c s="32">
        <f>0+L88+L92</f>
      </c>
      <c s="32">
        <f>0+M88+M92</f>
      </c>
    </row>
    <row r="88" spans="1:16" ht="12.75">
      <c r="A88" t="s">
        <v>48</v>
      </c>
      <c s="34" t="s">
        <v>125</v>
      </c>
      <c s="34" t="s">
        <v>2733</v>
      </c>
      <c s="35" t="s">
        <v>5</v>
      </c>
      <c s="6" t="s">
        <v>2734</v>
      </c>
      <c s="36" t="s">
        <v>190</v>
      </c>
      <c s="37">
        <v>46.08</v>
      </c>
      <c s="36">
        <v>0</v>
      </c>
      <c s="36">
        <f>ROUND(G88*H88,6)</f>
      </c>
      <c r="L88" s="38">
        <v>0</v>
      </c>
      <c s="32">
        <f>ROUND(ROUND(L88,2)*ROUND(G88,3),2)</f>
      </c>
      <c s="36" t="s">
        <v>2482</v>
      </c>
      <c>
        <f>(M88*21)/100</f>
      </c>
      <c t="s">
        <v>27</v>
      </c>
    </row>
    <row r="89" spans="1:5" ht="12.75">
      <c r="A89" s="35" t="s">
        <v>53</v>
      </c>
      <c r="E89" s="39" t="s">
        <v>2735</v>
      </c>
    </row>
    <row r="90" spans="1:5" ht="38.25">
      <c r="A90" s="35" t="s">
        <v>54</v>
      </c>
      <c r="E90" s="40" t="s">
        <v>2736</v>
      </c>
    </row>
    <row r="91" spans="1:5" ht="63.75">
      <c r="A91" t="s">
        <v>55</v>
      </c>
      <c r="E91" s="39" t="s">
        <v>2737</v>
      </c>
    </row>
    <row r="92" spans="1:16" ht="12.75">
      <c r="A92" t="s">
        <v>48</v>
      </c>
      <c s="34" t="s">
        <v>129</v>
      </c>
      <c s="34" t="s">
        <v>2738</v>
      </c>
      <c s="35" t="s">
        <v>5</v>
      </c>
      <c s="6" t="s">
        <v>2739</v>
      </c>
      <c s="36" t="s">
        <v>190</v>
      </c>
      <c s="37">
        <v>89.25</v>
      </c>
      <c s="36">
        <v>0</v>
      </c>
      <c s="36">
        <f>ROUND(G92*H92,6)</f>
      </c>
      <c r="L92" s="38">
        <v>0</v>
      </c>
      <c s="32">
        <f>ROUND(ROUND(L92,2)*ROUND(G92,3),2)</f>
      </c>
      <c s="36" t="s">
        <v>2482</v>
      </c>
      <c>
        <f>(M92*21)/100</f>
      </c>
      <c t="s">
        <v>27</v>
      </c>
    </row>
    <row r="93" spans="1:5" ht="12.75">
      <c r="A93" s="35" t="s">
        <v>53</v>
      </c>
      <c r="E93" s="39" t="s">
        <v>2740</v>
      </c>
    </row>
    <row r="94" spans="1:5" ht="38.25">
      <c r="A94" s="35" t="s">
        <v>54</v>
      </c>
      <c r="E94" s="40" t="s">
        <v>2741</v>
      </c>
    </row>
    <row r="95" spans="1:5" ht="51">
      <c r="A95" t="s">
        <v>55</v>
      </c>
      <c r="E95" s="39" t="s">
        <v>2742</v>
      </c>
    </row>
    <row r="96" spans="1:13" ht="12.75">
      <c r="A96" t="s">
        <v>46</v>
      </c>
      <c r="C96" s="31" t="s">
        <v>26</v>
      </c>
      <c r="E96" s="33" t="s">
        <v>2743</v>
      </c>
      <c r="J96" s="32">
        <f>0</f>
      </c>
      <c s="32">
        <f>0</f>
      </c>
      <c s="32">
        <f>0+L97+L101</f>
      </c>
      <c s="32">
        <f>0+M97+M101</f>
      </c>
    </row>
    <row r="97" spans="1:16" ht="12.75">
      <c r="A97" t="s">
        <v>48</v>
      </c>
      <c s="34" t="s">
        <v>133</v>
      </c>
      <c s="34" t="s">
        <v>2744</v>
      </c>
      <c s="35" t="s">
        <v>5</v>
      </c>
      <c s="6" t="s">
        <v>2745</v>
      </c>
      <c s="36" t="s">
        <v>190</v>
      </c>
      <c s="37">
        <v>5.134</v>
      </c>
      <c s="36">
        <v>0</v>
      </c>
      <c s="36">
        <f>ROUND(G97*H97,6)</f>
      </c>
      <c r="L97" s="38">
        <v>0</v>
      </c>
      <c s="32">
        <f>ROUND(ROUND(L97,2)*ROUND(G97,3),2)</f>
      </c>
      <c s="36" t="s">
        <v>2482</v>
      </c>
      <c>
        <f>(M97*21)/100</f>
      </c>
      <c t="s">
        <v>27</v>
      </c>
    </row>
    <row r="98" spans="1:5" ht="12.75">
      <c r="A98" s="35" t="s">
        <v>53</v>
      </c>
      <c r="E98" s="39" t="s">
        <v>2746</v>
      </c>
    </row>
    <row r="99" spans="1:5" ht="38.25">
      <c r="A99" s="35" t="s">
        <v>54</v>
      </c>
      <c r="E99" s="40" t="s">
        <v>2747</v>
      </c>
    </row>
    <row r="100" spans="1:5" ht="280.5">
      <c r="A100" t="s">
        <v>55</v>
      </c>
      <c r="E100" s="39" t="s">
        <v>2748</v>
      </c>
    </row>
    <row r="101" spans="1:16" ht="25.5">
      <c r="A101" t="s">
        <v>48</v>
      </c>
      <c s="34" t="s">
        <v>138</v>
      </c>
      <c s="34" t="s">
        <v>2749</v>
      </c>
      <c s="35" t="s">
        <v>5</v>
      </c>
      <c s="6" t="s">
        <v>2750</v>
      </c>
      <c s="36" t="s">
        <v>190</v>
      </c>
      <c s="37">
        <v>191.12</v>
      </c>
      <c s="36">
        <v>0</v>
      </c>
      <c s="36">
        <f>ROUND(G101*H101,6)</f>
      </c>
      <c r="L101" s="38">
        <v>0</v>
      </c>
      <c s="32">
        <f>ROUND(ROUND(L101,2)*ROUND(G101,3),2)</f>
      </c>
      <c s="36" t="s">
        <v>2482</v>
      </c>
      <c>
        <f>(M101*21)/100</f>
      </c>
      <c t="s">
        <v>27</v>
      </c>
    </row>
    <row r="102" spans="1:5" ht="12.75">
      <c r="A102" s="35" t="s">
        <v>53</v>
      </c>
      <c r="E102" s="39" t="s">
        <v>5</v>
      </c>
    </row>
    <row r="103" spans="1:5" ht="38.25">
      <c r="A103" s="35" t="s">
        <v>54</v>
      </c>
      <c r="E103" s="40" t="s">
        <v>2751</v>
      </c>
    </row>
    <row r="104" spans="1:5" ht="12.75">
      <c r="A104" t="s">
        <v>55</v>
      </c>
      <c r="E104" s="39" t="s">
        <v>2752</v>
      </c>
    </row>
    <row r="105" spans="1:13" ht="12.75">
      <c r="A105" t="s">
        <v>46</v>
      </c>
      <c r="C105" s="31" t="s">
        <v>63</v>
      </c>
      <c r="E105" s="33" t="s">
        <v>2449</v>
      </c>
      <c r="J105" s="32">
        <f>0</f>
      </c>
      <c s="32">
        <f>0</f>
      </c>
      <c s="32">
        <f>0+L106</f>
      </c>
      <c s="32">
        <f>0+M106</f>
      </c>
    </row>
    <row r="106" spans="1:16" ht="12.75">
      <c r="A106" t="s">
        <v>48</v>
      </c>
      <c s="34" t="s">
        <v>257</v>
      </c>
      <c s="34" t="s">
        <v>2753</v>
      </c>
      <c s="35" t="s">
        <v>5</v>
      </c>
      <c s="6" t="s">
        <v>2754</v>
      </c>
      <c s="36" t="s">
        <v>190</v>
      </c>
      <c s="37">
        <v>53.125</v>
      </c>
      <c s="36">
        <v>0</v>
      </c>
      <c s="36">
        <f>ROUND(G106*H106,6)</f>
      </c>
      <c r="L106" s="38">
        <v>0</v>
      </c>
      <c s="32">
        <f>ROUND(ROUND(L106,2)*ROUND(G106,3),2)</f>
      </c>
      <c s="36" t="s">
        <v>2482</v>
      </c>
      <c>
        <f>(M106*21)/100</f>
      </c>
      <c t="s">
        <v>27</v>
      </c>
    </row>
    <row r="107" spans="1:5" ht="12.75">
      <c r="A107" s="35" t="s">
        <v>53</v>
      </c>
      <c r="E107" s="39" t="s">
        <v>2755</v>
      </c>
    </row>
    <row r="108" spans="1:5" ht="38.25">
      <c r="A108" s="35" t="s">
        <v>54</v>
      </c>
      <c r="E108" s="40" t="s">
        <v>2756</v>
      </c>
    </row>
    <row r="109" spans="1:5" ht="63.75">
      <c r="A109" t="s">
        <v>55</v>
      </c>
      <c r="E109" s="39" t="s">
        <v>2757</v>
      </c>
    </row>
    <row r="110" spans="1:13" ht="12.75">
      <c r="A110" t="s">
        <v>46</v>
      </c>
      <c r="C110" s="31" t="s">
        <v>67</v>
      </c>
      <c r="E110" s="33" t="s">
        <v>2508</v>
      </c>
      <c r="J110" s="32">
        <f>0</f>
      </c>
      <c s="32">
        <f>0</f>
      </c>
      <c s="32">
        <f>0+L111+L115+L119+L123+L127+L131+L135+L139+L143</f>
      </c>
      <c s="32">
        <f>0+M111+M115+M119+M123+M127+M131+M135+M139+M143</f>
      </c>
    </row>
    <row r="111" spans="1:16" ht="25.5">
      <c r="A111" t="s">
        <v>48</v>
      </c>
      <c s="34" t="s">
        <v>261</v>
      </c>
      <c s="34" t="s">
        <v>2758</v>
      </c>
      <c s="35" t="s">
        <v>5</v>
      </c>
      <c s="6" t="s">
        <v>2759</v>
      </c>
      <c s="36" t="s">
        <v>190</v>
      </c>
      <c s="37">
        <v>2925.9</v>
      </c>
      <c s="36">
        <v>0</v>
      </c>
      <c s="36">
        <f>ROUND(G111*H111,6)</f>
      </c>
      <c r="L111" s="38">
        <v>0</v>
      </c>
      <c s="32">
        <f>ROUND(ROUND(L111,2)*ROUND(G111,3),2)</f>
      </c>
      <c s="36" t="s">
        <v>2482</v>
      </c>
      <c>
        <f>(M111*21)/100</f>
      </c>
      <c t="s">
        <v>27</v>
      </c>
    </row>
    <row r="112" spans="1:5" ht="12.75">
      <c r="A112" s="35" t="s">
        <v>53</v>
      </c>
      <c r="E112" s="39" t="s">
        <v>5</v>
      </c>
    </row>
    <row r="113" spans="1:5" ht="38.25">
      <c r="A113" s="35" t="s">
        <v>54</v>
      </c>
      <c r="E113" s="40" t="s">
        <v>2760</v>
      </c>
    </row>
    <row r="114" spans="1:5" ht="280.5">
      <c r="A114" t="s">
        <v>55</v>
      </c>
      <c r="E114" s="39" t="s">
        <v>2761</v>
      </c>
    </row>
    <row r="115" spans="1:16" ht="25.5">
      <c r="A115" t="s">
        <v>48</v>
      </c>
      <c s="34" t="s">
        <v>1030</v>
      </c>
      <c s="34" t="s">
        <v>2762</v>
      </c>
      <c s="35" t="s">
        <v>5</v>
      </c>
      <c s="6" t="s">
        <v>2763</v>
      </c>
      <c s="36" t="s">
        <v>190</v>
      </c>
      <c s="37">
        <v>1058.3</v>
      </c>
      <c s="36">
        <v>0</v>
      </c>
      <c s="36">
        <f>ROUND(G115*H115,6)</f>
      </c>
      <c r="L115" s="38">
        <v>0</v>
      </c>
      <c s="32">
        <f>ROUND(ROUND(L115,2)*ROUND(G115,3),2)</f>
      </c>
      <c s="36" t="s">
        <v>2482</v>
      </c>
      <c>
        <f>(M115*21)/100</f>
      </c>
      <c t="s">
        <v>27</v>
      </c>
    </row>
    <row r="116" spans="1:5" ht="12.75">
      <c r="A116" s="35" t="s">
        <v>53</v>
      </c>
      <c r="E116" s="39" t="s">
        <v>2764</v>
      </c>
    </row>
    <row r="117" spans="1:5" ht="38.25">
      <c r="A117" s="35" t="s">
        <v>54</v>
      </c>
      <c r="E117" s="40" t="s">
        <v>2765</v>
      </c>
    </row>
    <row r="118" spans="1:5" ht="369.75">
      <c r="A118" t="s">
        <v>55</v>
      </c>
      <c r="E118" s="39" t="s">
        <v>2766</v>
      </c>
    </row>
    <row r="119" spans="1:16" ht="25.5">
      <c r="A119" t="s">
        <v>48</v>
      </c>
      <c s="34" t="s">
        <v>264</v>
      </c>
      <c s="34" t="s">
        <v>2767</v>
      </c>
      <c s="35" t="s">
        <v>5</v>
      </c>
      <c s="6" t="s">
        <v>2768</v>
      </c>
      <c s="36" t="s">
        <v>190</v>
      </c>
      <c s="37">
        <v>73.8</v>
      </c>
      <c s="36">
        <v>0</v>
      </c>
      <c s="36">
        <f>ROUND(G119*H119,6)</f>
      </c>
      <c r="L119" s="38">
        <v>0</v>
      </c>
      <c s="32">
        <f>ROUND(ROUND(L119,2)*ROUND(G119,3),2)</f>
      </c>
      <c s="36" t="s">
        <v>2482</v>
      </c>
      <c>
        <f>(M119*21)/100</f>
      </c>
      <c t="s">
        <v>27</v>
      </c>
    </row>
    <row r="120" spans="1:5" ht="12.75">
      <c r="A120" s="35" t="s">
        <v>53</v>
      </c>
      <c r="E120" s="39" t="s">
        <v>2769</v>
      </c>
    </row>
    <row r="121" spans="1:5" ht="38.25">
      <c r="A121" s="35" t="s">
        <v>54</v>
      </c>
      <c r="E121" s="40" t="s">
        <v>2770</v>
      </c>
    </row>
    <row r="122" spans="1:5" ht="306">
      <c r="A122" t="s">
        <v>55</v>
      </c>
      <c r="E122" s="39" t="s">
        <v>2771</v>
      </c>
    </row>
    <row r="123" spans="1:16" ht="25.5">
      <c r="A123" t="s">
        <v>48</v>
      </c>
      <c s="34" t="s">
        <v>268</v>
      </c>
      <c s="34" t="s">
        <v>2772</v>
      </c>
      <c s="35" t="s">
        <v>5</v>
      </c>
      <c s="6" t="s">
        <v>2773</v>
      </c>
      <c s="36" t="s">
        <v>205</v>
      </c>
      <c s="37">
        <v>15345.8</v>
      </c>
      <c s="36">
        <v>0</v>
      </c>
      <c s="36">
        <f>ROUND(G123*H123,6)</f>
      </c>
      <c r="L123" s="38">
        <v>0</v>
      </c>
      <c s="32">
        <f>ROUND(ROUND(L123,2)*ROUND(G123,3),2)</f>
      </c>
      <c s="36" t="s">
        <v>2482</v>
      </c>
      <c>
        <f>(M123*21)/100</f>
      </c>
      <c t="s">
        <v>27</v>
      </c>
    </row>
    <row r="124" spans="1:5" ht="12.75">
      <c r="A124" s="35" t="s">
        <v>53</v>
      </c>
      <c r="E124" s="39" t="s">
        <v>2774</v>
      </c>
    </row>
    <row r="125" spans="1:5" ht="38.25">
      <c r="A125" s="35" t="s">
        <v>54</v>
      </c>
      <c r="E125" s="40" t="s">
        <v>2775</v>
      </c>
    </row>
    <row r="126" spans="1:5" ht="204">
      <c r="A126" t="s">
        <v>55</v>
      </c>
      <c r="E126" s="39" t="s">
        <v>2776</v>
      </c>
    </row>
    <row r="127" spans="1:16" ht="25.5">
      <c r="A127" t="s">
        <v>48</v>
      </c>
      <c s="34" t="s">
        <v>272</v>
      </c>
      <c s="34" t="s">
        <v>2777</v>
      </c>
      <c s="35" t="s">
        <v>5</v>
      </c>
      <c s="6" t="s">
        <v>2778</v>
      </c>
      <c s="36" t="s">
        <v>205</v>
      </c>
      <c s="37">
        <v>173.6</v>
      </c>
      <c s="36">
        <v>0</v>
      </c>
      <c s="36">
        <f>ROUND(G127*H127,6)</f>
      </c>
      <c r="L127" s="38">
        <v>0</v>
      </c>
      <c s="32">
        <f>ROUND(ROUND(L127,2)*ROUND(G127,3),2)</f>
      </c>
      <c s="36" t="s">
        <v>2482</v>
      </c>
      <c>
        <f>(M127*21)/100</f>
      </c>
      <c t="s">
        <v>27</v>
      </c>
    </row>
    <row r="128" spans="1:5" ht="12.75">
      <c r="A128" s="35" t="s">
        <v>53</v>
      </c>
      <c r="E128" s="39" t="s">
        <v>2774</v>
      </c>
    </row>
    <row r="129" spans="1:5" ht="38.25">
      <c r="A129" s="35" t="s">
        <v>54</v>
      </c>
      <c r="E129" s="40" t="s">
        <v>2779</v>
      </c>
    </row>
    <row r="130" spans="1:5" ht="204">
      <c r="A130" t="s">
        <v>55</v>
      </c>
      <c r="E130" s="39" t="s">
        <v>2780</v>
      </c>
    </row>
    <row r="131" spans="1:16" ht="12.75">
      <c r="A131" t="s">
        <v>48</v>
      </c>
      <c s="34" t="s">
        <v>291</v>
      </c>
      <c s="34" t="s">
        <v>2781</v>
      </c>
      <c s="35" t="s">
        <v>5</v>
      </c>
      <c s="6" t="s">
        <v>2782</v>
      </c>
      <c s="36" t="s">
        <v>190</v>
      </c>
      <c s="37">
        <v>166.2</v>
      </c>
      <c s="36">
        <v>0</v>
      </c>
      <c s="36">
        <f>ROUND(G131*H131,6)</f>
      </c>
      <c r="L131" s="38">
        <v>0</v>
      </c>
      <c s="32">
        <f>ROUND(ROUND(L131,2)*ROUND(G131,3),2)</f>
      </c>
      <c s="36" t="s">
        <v>2482</v>
      </c>
      <c>
        <f>(M131*21)/100</f>
      </c>
      <c t="s">
        <v>27</v>
      </c>
    </row>
    <row r="132" spans="1:5" ht="12.75">
      <c r="A132" s="35" t="s">
        <v>53</v>
      </c>
      <c r="E132" s="39" t="s">
        <v>2783</v>
      </c>
    </row>
    <row r="133" spans="1:5" ht="38.25">
      <c r="A133" s="35" t="s">
        <v>54</v>
      </c>
      <c r="E133" s="40" t="s">
        <v>2784</v>
      </c>
    </row>
    <row r="134" spans="1:5" ht="153">
      <c r="A134" t="s">
        <v>55</v>
      </c>
      <c r="E134" s="39" t="s">
        <v>2785</v>
      </c>
    </row>
    <row r="135" spans="1:16" ht="12.75">
      <c r="A135" t="s">
        <v>48</v>
      </c>
      <c s="34" t="s">
        <v>295</v>
      </c>
      <c s="34" t="s">
        <v>2786</v>
      </c>
      <c s="35" t="s">
        <v>5</v>
      </c>
      <c s="6" t="s">
        <v>2787</v>
      </c>
      <c s="36" t="s">
        <v>205</v>
      </c>
      <c s="37">
        <v>887.2</v>
      </c>
      <c s="36">
        <v>0</v>
      </c>
      <c s="36">
        <f>ROUND(G135*H135,6)</f>
      </c>
      <c r="L135" s="38">
        <v>0</v>
      </c>
      <c s="32">
        <f>ROUND(ROUND(L135,2)*ROUND(G135,3),2)</f>
      </c>
      <c s="36" t="s">
        <v>2482</v>
      </c>
      <c>
        <f>(M135*21)/100</f>
      </c>
      <c t="s">
        <v>27</v>
      </c>
    </row>
    <row r="136" spans="1:5" ht="12.75">
      <c r="A136" s="35" t="s">
        <v>53</v>
      </c>
      <c r="E136" s="39" t="s">
        <v>2788</v>
      </c>
    </row>
    <row r="137" spans="1:5" ht="38.25">
      <c r="A137" s="35" t="s">
        <v>54</v>
      </c>
      <c r="E137" s="40" t="s">
        <v>2789</v>
      </c>
    </row>
    <row r="138" spans="1:5" ht="51">
      <c r="A138" t="s">
        <v>55</v>
      </c>
      <c r="E138" s="39" t="s">
        <v>2790</v>
      </c>
    </row>
    <row r="139" spans="1:16" ht="12.75">
      <c r="A139" t="s">
        <v>48</v>
      </c>
      <c s="34" t="s">
        <v>299</v>
      </c>
      <c s="34" t="s">
        <v>2791</v>
      </c>
      <c s="35" t="s">
        <v>5</v>
      </c>
      <c s="6" t="s">
        <v>2792</v>
      </c>
      <c s="36" t="s">
        <v>205</v>
      </c>
      <c s="37">
        <v>470</v>
      </c>
      <c s="36">
        <v>0</v>
      </c>
      <c s="36">
        <f>ROUND(G139*H139,6)</f>
      </c>
      <c r="L139" s="38">
        <v>0</v>
      </c>
      <c s="32">
        <f>ROUND(ROUND(L139,2)*ROUND(G139,3),2)</f>
      </c>
      <c s="36" t="s">
        <v>2482</v>
      </c>
      <c>
        <f>(M139*21)/100</f>
      </c>
      <c t="s">
        <v>27</v>
      </c>
    </row>
    <row r="140" spans="1:5" ht="12.75">
      <c r="A140" s="35" t="s">
        <v>53</v>
      </c>
      <c r="E140" s="39" t="s">
        <v>5</v>
      </c>
    </row>
    <row r="141" spans="1:5" ht="38.25">
      <c r="A141" s="35" t="s">
        <v>54</v>
      </c>
      <c r="E141" s="40" t="s">
        <v>2793</v>
      </c>
    </row>
    <row r="142" spans="1:5" ht="191.25">
      <c r="A142" t="s">
        <v>55</v>
      </c>
      <c r="E142" s="39" t="s">
        <v>2794</v>
      </c>
    </row>
    <row r="143" spans="1:16" ht="12.75">
      <c r="A143" t="s">
        <v>48</v>
      </c>
      <c s="34" t="s">
        <v>303</v>
      </c>
      <c s="34" t="s">
        <v>2795</v>
      </c>
      <c s="35" t="s">
        <v>5</v>
      </c>
      <c s="6" t="s">
        <v>2796</v>
      </c>
      <c s="36" t="s">
        <v>205</v>
      </c>
      <c s="37">
        <v>1080</v>
      </c>
      <c s="36">
        <v>0</v>
      </c>
      <c s="36">
        <f>ROUND(G143*H143,6)</f>
      </c>
      <c r="L143" s="38">
        <v>0</v>
      </c>
      <c s="32">
        <f>ROUND(ROUND(L143,2)*ROUND(G143,3),2)</f>
      </c>
      <c s="36" t="s">
        <v>2482</v>
      </c>
      <c>
        <f>(M143*21)/100</f>
      </c>
      <c t="s">
        <v>27</v>
      </c>
    </row>
    <row r="144" spans="1:5" ht="12.75">
      <c r="A144" s="35" t="s">
        <v>53</v>
      </c>
      <c r="E144" s="39" t="s">
        <v>5</v>
      </c>
    </row>
    <row r="145" spans="1:5" ht="38.25">
      <c r="A145" s="35" t="s">
        <v>54</v>
      </c>
      <c r="E145" s="40" t="s">
        <v>2797</v>
      </c>
    </row>
    <row r="146" spans="1:5" ht="102">
      <c r="A146" t="s">
        <v>55</v>
      </c>
      <c r="E146" s="39" t="s">
        <v>2798</v>
      </c>
    </row>
    <row r="147" spans="1:13" ht="12.75">
      <c r="A147" t="s">
        <v>46</v>
      </c>
      <c r="C147" s="31" t="s">
        <v>163</v>
      </c>
      <c r="E147" s="33" t="s">
        <v>1657</v>
      </c>
      <c r="J147" s="32">
        <f>0</f>
      </c>
      <c s="32">
        <f>0</f>
      </c>
      <c s="32">
        <f>0+L148+L152+L156+L160+L164+L168</f>
      </c>
      <c s="32">
        <f>0+M148+M152+M156+M160+M164+M168</f>
      </c>
    </row>
    <row r="148" spans="1:16" ht="12.75">
      <c r="A148" t="s">
        <v>48</v>
      </c>
      <c s="34" t="s">
        <v>307</v>
      </c>
      <c s="34" t="s">
        <v>2799</v>
      </c>
      <c s="35" t="s">
        <v>5</v>
      </c>
      <c s="6" t="s">
        <v>2800</v>
      </c>
      <c s="36" t="s">
        <v>51</v>
      </c>
      <c s="37">
        <v>843</v>
      </c>
      <c s="36">
        <v>0</v>
      </c>
      <c s="36">
        <f>ROUND(G148*H148,6)</f>
      </c>
      <c r="L148" s="38">
        <v>0</v>
      </c>
      <c s="32">
        <f>ROUND(ROUND(L148,2)*ROUND(G148,3),2)</f>
      </c>
      <c s="36" t="s">
        <v>2482</v>
      </c>
      <c>
        <f>(M148*21)/100</f>
      </c>
      <c t="s">
        <v>27</v>
      </c>
    </row>
    <row r="149" spans="1:5" ht="12.75">
      <c r="A149" s="35" t="s">
        <v>53</v>
      </c>
      <c r="E149" s="39" t="s">
        <v>2801</v>
      </c>
    </row>
    <row r="150" spans="1:5" ht="38.25">
      <c r="A150" s="35" t="s">
        <v>54</v>
      </c>
      <c r="E150" s="40" t="s">
        <v>2802</v>
      </c>
    </row>
    <row r="151" spans="1:5" ht="331.5">
      <c r="A151" t="s">
        <v>55</v>
      </c>
      <c r="E151" s="39" t="s">
        <v>2803</v>
      </c>
    </row>
    <row r="152" spans="1:16" ht="12.75">
      <c r="A152" t="s">
        <v>48</v>
      </c>
      <c s="34" t="s">
        <v>552</v>
      </c>
      <c s="34" t="s">
        <v>2804</v>
      </c>
      <c s="35" t="s">
        <v>5</v>
      </c>
      <c s="6" t="s">
        <v>2805</v>
      </c>
      <c s="36" t="s">
        <v>51</v>
      </c>
      <c s="37">
        <v>53</v>
      </c>
      <c s="36">
        <v>0</v>
      </c>
      <c s="36">
        <f>ROUND(G152*H152,6)</f>
      </c>
      <c r="L152" s="38">
        <v>0</v>
      </c>
      <c s="32">
        <f>ROUND(ROUND(L152,2)*ROUND(G152,3),2)</f>
      </c>
      <c s="36" t="s">
        <v>2482</v>
      </c>
      <c>
        <f>(M152*21)/100</f>
      </c>
      <c t="s">
        <v>27</v>
      </c>
    </row>
    <row r="153" spans="1:5" ht="12.75">
      <c r="A153" s="35" t="s">
        <v>53</v>
      </c>
      <c r="E153" s="39" t="s">
        <v>2806</v>
      </c>
    </row>
    <row r="154" spans="1:5" ht="38.25">
      <c r="A154" s="35" t="s">
        <v>54</v>
      </c>
      <c r="E154" s="40" t="s">
        <v>2807</v>
      </c>
    </row>
    <row r="155" spans="1:5" ht="331.5">
      <c r="A155" t="s">
        <v>55</v>
      </c>
      <c r="E155" s="39" t="s">
        <v>2803</v>
      </c>
    </row>
    <row r="156" spans="1:16" ht="12.75">
      <c r="A156" t="s">
        <v>48</v>
      </c>
      <c s="34" t="s">
        <v>312</v>
      </c>
      <c s="34" t="s">
        <v>2808</v>
      </c>
      <c s="35" t="s">
        <v>5</v>
      </c>
      <c s="6" t="s">
        <v>2809</v>
      </c>
      <c s="36" t="s">
        <v>62</v>
      </c>
      <c s="37">
        <v>28</v>
      </c>
      <c s="36">
        <v>0</v>
      </c>
      <c s="36">
        <f>ROUND(G156*H156,6)</f>
      </c>
      <c r="L156" s="38">
        <v>0</v>
      </c>
      <c s="32">
        <f>ROUND(ROUND(L156,2)*ROUND(G156,3),2)</f>
      </c>
      <c s="36" t="s">
        <v>2482</v>
      </c>
      <c>
        <f>(M156*21)/100</f>
      </c>
      <c t="s">
        <v>27</v>
      </c>
    </row>
    <row r="157" spans="1:5" ht="12.75">
      <c r="A157" s="35" t="s">
        <v>53</v>
      </c>
      <c r="E157" s="39" t="s">
        <v>2810</v>
      </c>
    </row>
    <row r="158" spans="1:5" ht="38.25">
      <c r="A158" s="35" t="s">
        <v>54</v>
      </c>
      <c r="E158" s="40" t="s">
        <v>2811</v>
      </c>
    </row>
    <row r="159" spans="1:5" ht="102">
      <c r="A159" t="s">
        <v>55</v>
      </c>
      <c r="E159" s="39" t="s">
        <v>2812</v>
      </c>
    </row>
    <row r="160" spans="1:16" ht="12.75">
      <c r="A160" t="s">
        <v>48</v>
      </c>
      <c s="34" t="s">
        <v>318</v>
      </c>
      <c s="34" t="s">
        <v>2813</v>
      </c>
      <c s="35" t="s">
        <v>5</v>
      </c>
      <c s="6" t="s">
        <v>2814</v>
      </c>
      <c s="36" t="s">
        <v>62</v>
      </c>
      <c s="37">
        <v>1</v>
      </c>
      <c s="36">
        <v>0</v>
      </c>
      <c s="36">
        <f>ROUND(G160*H160,6)</f>
      </c>
      <c r="L160" s="38">
        <v>0</v>
      </c>
      <c s="32">
        <f>ROUND(ROUND(L160,2)*ROUND(G160,3),2)</f>
      </c>
      <c s="36" t="s">
        <v>2482</v>
      </c>
      <c>
        <f>(M160*21)/100</f>
      </c>
      <c t="s">
        <v>27</v>
      </c>
    </row>
    <row r="161" spans="1:5" ht="12.75">
      <c r="A161" s="35" t="s">
        <v>53</v>
      </c>
      <c r="E161" s="39" t="s">
        <v>5</v>
      </c>
    </row>
    <row r="162" spans="1:5" ht="38.25">
      <c r="A162" s="35" t="s">
        <v>54</v>
      </c>
      <c r="E162" s="40" t="s">
        <v>2815</v>
      </c>
    </row>
    <row r="163" spans="1:5" ht="89.25">
      <c r="A163" t="s">
        <v>55</v>
      </c>
      <c r="E163" s="39" t="s">
        <v>2816</v>
      </c>
    </row>
    <row r="164" spans="1:16" ht="12.75">
      <c r="A164" t="s">
        <v>48</v>
      </c>
      <c s="34" t="s">
        <v>319</v>
      </c>
      <c s="34" t="s">
        <v>2817</v>
      </c>
      <c s="35" t="s">
        <v>4</v>
      </c>
      <c s="6" t="s">
        <v>2818</v>
      </c>
      <c s="36" t="s">
        <v>190</v>
      </c>
      <c s="37">
        <v>21.2</v>
      </c>
      <c s="36">
        <v>0</v>
      </c>
      <c s="36">
        <f>ROUND(G164*H164,6)</f>
      </c>
      <c r="L164" s="38">
        <v>0</v>
      </c>
      <c s="32">
        <f>ROUND(ROUND(L164,2)*ROUND(G164,3),2)</f>
      </c>
      <c s="36" t="s">
        <v>2482</v>
      </c>
      <c>
        <f>(M164*21)/100</f>
      </c>
      <c t="s">
        <v>27</v>
      </c>
    </row>
    <row r="165" spans="1:5" ht="12.75">
      <c r="A165" s="35" t="s">
        <v>53</v>
      </c>
      <c r="E165" s="39" t="s">
        <v>2819</v>
      </c>
    </row>
    <row r="166" spans="1:5" ht="38.25">
      <c r="A166" s="35" t="s">
        <v>54</v>
      </c>
      <c r="E166" s="40" t="s">
        <v>2820</v>
      </c>
    </row>
    <row r="167" spans="1:5" ht="409.5">
      <c r="A167" t="s">
        <v>55</v>
      </c>
      <c r="E167" s="39" t="s">
        <v>2821</v>
      </c>
    </row>
    <row r="168" spans="1:16" ht="12.75">
      <c r="A168" t="s">
        <v>48</v>
      </c>
      <c s="34" t="s">
        <v>321</v>
      </c>
      <c s="34" t="s">
        <v>2822</v>
      </c>
      <c s="35" t="s">
        <v>5</v>
      </c>
      <c s="6" t="s">
        <v>2823</v>
      </c>
      <c s="36" t="s">
        <v>62</v>
      </c>
      <c s="37">
        <v>8</v>
      </c>
      <c s="36">
        <v>0</v>
      </c>
      <c s="36">
        <f>ROUND(G168*H168,6)</f>
      </c>
      <c r="L168" s="38">
        <v>0</v>
      </c>
      <c s="32">
        <f>ROUND(ROUND(L168,2)*ROUND(G168,3),2)</f>
      </c>
      <c s="36" t="s">
        <v>2482</v>
      </c>
      <c>
        <f>(M168*21)/100</f>
      </c>
      <c t="s">
        <v>27</v>
      </c>
    </row>
    <row r="169" spans="1:5" ht="38.25">
      <c r="A169" s="35" t="s">
        <v>53</v>
      </c>
      <c r="E169" s="39" t="s">
        <v>2824</v>
      </c>
    </row>
    <row r="170" spans="1:5" ht="38.25">
      <c r="A170" s="35" t="s">
        <v>54</v>
      </c>
      <c r="E170" s="40" t="s">
        <v>2825</v>
      </c>
    </row>
    <row r="171" spans="1:5" ht="280.5">
      <c r="A171" t="s">
        <v>55</v>
      </c>
      <c r="E171" s="39" t="s">
        <v>2826</v>
      </c>
    </row>
    <row r="172" spans="1:13" ht="12.75">
      <c r="A172" t="s">
        <v>46</v>
      </c>
      <c r="C172" s="31" t="s">
        <v>76</v>
      </c>
      <c r="E172" s="33" t="s">
        <v>2827</v>
      </c>
      <c r="J172" s="32">
        <f>0</f>
      </c>
      <c s="32">
        <f>0</f>
      </c>
      <c s="32">
        <f>0+L173+L177</f>
      </c>
      <c s="32">
        <f>0+M173+M177</f>
      </c>
    </row>
    <row r="173" spans="1:16" ht="12.75">
      <c r="A173" t="s">
        <v>48</v>
      </c>
      <c s="34" t="s">
        <v>326</v>
      </c>
      <c s="34" t="s">
        <v>2828</v>
      </c>
      <c s="35" t="s">
        <v>5</v>
      </c>
      <c s="6" t="s">
        <v>2829</v>
      </c>
      <c s="36" t="s">
        <v>51</v>
      </c>
      <c s="37">
        <v>269</v>
      </c>
      <c s="36">
        <v>0</v>
      </c>
      <c s="36">
        <f>ROUND(G173*H173,6)</f>
      </c>
      <c r="L173" s="38">
        <v>0</v>
      </c>
      <c s="32">
        <f>ROUND(ROUND(L173,2)*ROUND(G173,3),2)</f>
      </c>
      <c s="36" t="s">
        <v>2482</v>
      </c>
      <c>
        <f>(M173*21)/100</f>
      </c>
      <c t="s">
        <v>27</v>
      </c>
    </row>
    <row r="174" spans="1:5" ht="12.75">
      <c r="A174" s="35" t="s">
        <v>53</v>
      </c>
      <c r="E174" s="39" t="s">
        <v>5</v>
      </c>
    </row>
    <row r="175" spans="1:5" ht="38.25">
      <c r="A175" s="35" t="s">
        <v>54</v>
      </c>
      <c r="E175" s="40" t="s">
        <v>2830</v>
      </c>
    </row>
    <row r="176" spans="1:5" ht="51">
      <c r="A176" t="s">
        <v>55</v>
      </c>
      <c r="E176" s="39" t="s">
        <v>2831</v>
      </c>
    </row>
    <row r="177" spans="1:16" ht="12.75">
      <c r="A177" t="s">
        <v>48</v>
      </c>
      <c s="34" t="s">
        <v>330</v>
      </c>
      <c s="34" t="s">
        <v>2832</v>
      </c>
      <c s="35" t="s">
        <v>5</v>
      </c>
      <c s="6" t="s">
        <v>2833</v>
      </c>
      <c s="36" t="s">
        <v>51</v>
      </c>
      <c s="37">
        <v>72</v>
      </c>
      <c s="36">
        <v>0</v>
      </c>
      <c s="36">
        <f>ROUND(G177*H177,6)</f>
      </c>
      <c r="L177" s="38">
        <v>0</v>
      </c>
      <c s="32">
        <f>ROUND(ROUND(L177,2)*ROUND(G177,3),2)</f>
      </c>
      <c s="36" t="s">
        <v>2482</v>
      </c>
      <c>
        <f>(M177*21)/100</f>
      </c>
      <c t="s">
        <v>27</v>
      </c>
    </row>
    <row r="178" spans="1:5" ht="12.75">
      <c r="A178" s="35" t="s">
        <v>53</v>
      </c>
      <c r="E178" s="39" t="s">
        <v>2834</v>
      </c>
    </row>
    <row r="179" spans="1:5" ht="38.25">
      <c r="A179" s="35" t="s">
        <v>54</v>
      </c>
      <c r="E179" s="40" t="s">
        <v>2835</v>
      </c>
    </row>
    <row r="180" spans="1:5" ht="102">
      <c r="A180" t="s">
        <v>55</v>
      </c>
      <c r="E180"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2837</v>
      </c>
      <c s="41">
        <f>Rekapitulace!C51</f>
      </c>
      <c s="20" t="s">
        <v>0</v>
      </c>
      <c t="s">
        <v>23</v>
      </c>
      <c t="s">
        <v>27</v>
      </c>
    </row>
    <row r="4" spans="1:16" ht="32" customHeight="1">
      <c r="A4" s="24" t="s">
        <v>20</v>
      </c>
      <c s="25" t="s">
        <v>28</v>
      </c>
      <c s="27" t="s">
        <v>2837</v>
      </c>
      <c r="E4" s="26" t="s">
        <v>2838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2841</v>
      </c>
      <c r="E8" s="30" t="s">
        <v>2840</v>
      </c>
      <c r="J8" s="29">
        <f>0+J9+J26+J43+J64+J69+J82+J95</f>
      </c>
      <c s="29">
        <f>0+K9+K26+K43+K64+K69+K82+K95</f>
      </c>
      <c s="29">
        <f>0+L9+L26+L43+L64+L69+L82+L95</f>
      </c>
      <c s="29">
        <f>0+M9+M26+M43+M64+M69+M82+M95</f>
      </c>
    </row>
    <row r="9" spans="1:13" ht="12.75">
      <c r="A9" t="s">
        <v>46</v>
      </c>
      <c r="C9" s="31" t="s">
        <v>179</v>
      </c>
      <c r="E9" s="33" t="s">
        <v>180</v>
      </c>
      <c r="J9" s="32">
        <f>0</f>
      </c>
      <c s="32">
        <f>0</f>
      </c>
      <c s="32">
        <f>0+L10+L14+L18+L22</f>
      </c>
      <c s="32">
        <f>0+M10+M14+M18+M22</f>
      </c>
    </row>
    <row r="10" spans="1:16" ht="25.5">
      <c r="A10" t="s">
        <v>48</v>
      </c>
      <c s="34" t="s">
        <v>4</v>
      </c>
      <c s="34" t="s">
        <v>863</v>
      </c>
      <c s="35" t="s">
        <v>864</v>
      </c>
      <c s="6" t="s">
        <v>2842</v>
      </c>
      <c s="36" t="s">
        <v>450</v>
      </c>
      <c s="37">
        <v>1445.46</v>
      </c>
      <c s="36">
        <v>0</v>
      </c>
      <c s="36">
        <f>ROUND(G10*H10,6)</f>
      </c>
      <c r="L10" s="38">
        <v>0</v>
      </c>
      <c s="32">
        <f>ROUND(ROUND(L10,2)*ROUND(G10,3),2)</f>
      </c>
      <c s="36" t="s">
        <v>2482</v>
      </c>
      <c>
        <f>(M10*21)/100</f>
      </c>
      <c t="s">
        <v>27</v>
      </c>
    </row>
    <row r="11" spans="1:5" ht="25.5">
      <c r="A11" s="35" t="s">
        <v>53</v>
      </c>
      <c r="E11" s="39" t="s">
        <v>2843</v>
      </c>
    </row>
    <row r="12" spans="1:5" ht="12.75">
      <c r="A12" s="35" t="s">
        <v>54</v>
      </c>
      <c r="E12" s="40" t="s">
        <v>5</v>
      </c>
    </row>
    <row r="13" spans="1:5" ht="140.25">
      <c r="A13" t="s">
        <v>55</v>
      </c>
      <c r="E13" s="39" t="s">
        <v>2484</v>
      </c>
    </row>
    <row r="14" spans="1:16" ht="25.5">
      <c r="A14" t="s">
        <v>48</v>
      </c>
      <c s="34" t="s">
        <v>27</v>
      </c>
      <c s="34" t="s">
        <v>454</v>
      </c>
      <c s="35" t="s">
        <v>455</v>
      </c>
      <c s="6" t="s">
        <v>2844</v>
      </c>
      <c s="36" t="s">
        <v>450</v>
      </c>
      <c s="37">
        <v>455.5</v>
      </c>
      <c s="36">
        <v>0</v>
      </c>
      <c s="36">
        <f>ROUND(G14*H14,6)</f>
      </c>
      <c r="L14" s="38">
        <v>0</v>
      </c>
      <c s="32">
        <f>ROUND(ROUND(L14,2)*ROUND(G14,3),2)</f>
      </c>
      <c s="36" t="s">
        <v>2482</v>
      </c>
      <c>
        <f>(M14*21)/100</f>
      </c>
      <c t="s">
        <v>27</v>
      </c>
    </row>
    <row r="15" spans="1:5" ht="25.5">
      <c r="A15" s="35" t="s">
        <v>53</v>
      </c>
      <c r="E15" s="39" t="s">
        <v>2843</v>
      </c>
    </row>
    <row r="16" spans="1:5" ht="12.75">
      <c r="A16" s="35" t="s">
        <v>54</v>
      </c>
      <c r="E16" s="40" t="s">
        <v>5</v>
      </c>
    </row>
    <row r="17" spans="1:5" ht="140.25">
      <c r="A17" t="s">
        <v>55</v>
      </c>
      <c r="E17" s="39" t="s">
        <v>2484</v>
      </c>
    </row>
    <row r="18" spans="1:16" ht="25.5">
      <c r="A18" t="s">
        <v>48</v>
      </c>
      <c s="34" t="s">
        <v>26</v>
      </c>
      <c s="34" t="s">
        <v>2845</v>
      </c>
      <c s="35" t="s">
        <v>2846</v>
      </c>
      <c s="6" t="s">
        <v>2847</v>
      </c>
      <c s="36" t="s">
        <v>450</v>
      </c>
      <c s="37">
        <v>304</v>
      </c>
      <c s="36">
        <v>0</v>
      </c>
      <c s="36">
        <f>ROUND(G18*H18,6)</f>
      </c>
      <c r="L18" s="38">
        <v>0</v>
      </c>
      <c s="32">
        <f>ROUND(ROUND(L18,2)*ROUND(G18,3),2)</f>
      </c>
      <c s="36" t="s">
        <v>2482</v>
      </c>
      <c>
        <f>(M18*21)/100</f>
      </c>
      <c t="s">
        <v>27</v>
      </c>
    </row>
    <row r="19" spans="1:5" ht="25.5">
      <c r="A19" s="35" t="s">
        <v>53</v>
      </c>
      <c r="E19" s="39" t="s">
        <v>2843</v>
      </c>
    </row>
    <row r="20" spans="1:5" ht="12.75">
      <c r="A20" s="35" t="s">
        <v>54</v>
      </c>
      <c r="E20" s="40" t="s">
        <v>5</v>
      </c>
    </row>
    <row r="21" spans="1:5" ht="140.25">
      <c r="A21" t="s">
        <v>55</v>
      </c>
      <c r="E21" s="39" t="s">
        <v>2484</v>
      </c>
    </row>
    <row r="22" spans="1:16" ht="25.5">
      <c r="A22" t="s">
        <v>48</v>
      </c>
      <c s="34" t="s">
        <v>63</v>
      </c>
      <c s="34" t="s">
        <v>2502</v>
      </c>
      <c s="35" t="s">
        <v>2503</v>
      </c>
      <c s="6" t="s">
        <v>2848</v>
      </c>
      <c s="36" t="s">
        <v>450</v>
      </c>
      <c s="37">
        <v>30</v>
      </c>
      <c s="36">
        <v>0</v>
      </c>
      <c s="36">
        <f>ROUND(G22*H22,6)</f>
      </c>
      <c r="L22" s="38">
        <v>0</v>
      </c>
      <c s="32">
        <f>ROUND(ROUND(L22,2)*ROUND(G22,3),2)</f>
      </c>
      <c s="36" t="s">
        <v>2482</v>
      </c>
      <c>
        <f>(M22*21)/100</f>
      </c>
      <c t="s">
        <v>27</v>
      </c>
    </row>
    <row r="23" spans="1:5" ht="25.5">
      <c r="A23" s="35" t="s">
        <v>53</v>
      </c>
      <c r="E23" s="39" t="s">
        <v>2843</v>
      </c>
    </row>
    <row r="24" spans="1:5" ht="12.75">
      <c r="A24" s="35" t="s">
        <v>54</v>
      </c>
      <c r="E24" s="40" t="s">
        <v>5</v>
      </c>
    </row>
    <row r="25" spans="1:5" ht="140.25">
      <c r="A25" t="s">
        <v>55</v>
      </c>
      <c r="E25" s="39" t="s">
        <v>2484</v>
      </c>
    </row>
    <row r="26" spans="1:13" ht="12.75">
      <c r="A26" t="s">
        <v>46</v>
      </c>
      <c r="C26" s="31" t="s">
        <v>4</v>
      </c>
      <c r="E26" s="33" t="s">
        <v>1303</v>
      </c>
      <c r="J26" s="32">
        <f>0</f>
      </c>
      <c s="32">
        <f>0</f>
      </c>
      <c s="32">
        <f>0+L27+L31+L35+L39</f>
      </c>
      <c s="32">
        <f>0+M27+M31+M35+M39</f>
      </c>
    </row>
    <row r="27" spans="1:16" ht="12.75">
      <c r="A27" t="s">
        <v>48</v>
      </c>
      <c s="34" t="s">
        <v>67</v>
      </c>
      <c s="34" t="s">
        <v>2849</v>
      </c>
      <c s="35" t="s">
        <v>5</v>
      </c>
      <c s="6" t="s">
        <v>2850</v>
      </c>
      <c s="36" t="s">
        <v>190</v>
      </c>
      <c s="37">
        <v>121.6</v>
      </c>
      <c s="36">
        <v>0</v>
      </c>
      <c s="36">
        <f>ROUND(G27*H27,6)</f>
      </c>
      <c r="L27" s="38">
        <v>0</v>
      </c>
      <c s="32">
        <f>ROUND(ROUND(L27,2)*ROUND(G27,3),2)</f>
      </c>
      <c s="36" t="s">
        <v>2482</v>
      </c>
      <c>
        <f>(M27*21)/100</f>
      </c>
      <c t="s">
        <v>27</v>
      </c>
    </row>
    <row r="28" spans="1:5" ht="12.75">
      <c r="A28" s="35" t="s">
        <v>53</v>
      </c>
      <c r="E28" s="39" t="s">
        <v>2851</v>
      </c>
    </row>
    <row r="29" spans="1:5" ht="25.5">
      <c r="A29" s="35" t="s">
        <v>54</v>
      </c>
      <c r="E29" s="40" t="s">
        <v>2852</v>
      </c>
    </row>
    <row r="30" spans="1:5" ht="63.75">
      <c r="A30" t="s">
        <v>55</v>
      </c>
      <c r="E30" s="39" t="s">
        <v>2853</v>
      </c>
    </row>
    <row r="31" spans="1:16" ht="12.75">
      <c r="A31" t="s">
        <v>48</v>
      </c>
      <c s="34" t="s">
        <v>72</v>
      </c>
      <c s="34" t="s">
        <v>2854</v>
      </c>
      <c s="35" t="s">
        <v>5</v>
      </c>
      <c s="6" t="s">
        <v>2855</v>
      </c>
      <c s="36" t="s">
        <v>190</v>
      </c>
      <c s="37">
        <v>688.32</v>
      </c>
      <c s="36">
        <v>0</v>
      </c>
      <c s="36">
        <f>ROUND(G31*H31,6)</f>
      </c>
      <c r="L31" s="38">
        <v>0</v>
      </c>
      <c s="32">
        <f>ROUND(ROUND(L31,2)*ROUND(G31,3),2)</f>
      </c>
      <c s="36" t="s">
        <v>2482</v>
      </c>
      <c>
        <f>(M31*21)/100</f>
      </c>
      <c t="s">
        <v>27</v>
      </c>
    </row>
    <row r="32" spans="1:5" ht="12.75">
      <c r="A32" s="35" t="s">
        <v>53</v>
      </c>
      <c r="E32" s="39" t="s">
        <v>2851</v>
      </c>
    </row>
    <row r="33" spans="1:5" ht="12.75">
      <c r="A33" s="35" t="s">
        <v>54</v>
      </c>
      <c r="E33" s="40" t="s">
        <v>5</v>
      </c>
    </row>
    <row r="34" spans="1:5" ht="369.75">
      <c r="A34" t="s">
        <v>55</v>
      </c>
      <c r="E34" s="39" t="s">
        <v>2856</v>
      </c>
    </row>
    <row r="35" spans="1:16" ht="12.75">
      <c r="A35" t="s">
        <v>48</v>
      </c>
      <c s="34" t="s">
        <v>123</v>
      </c>
      <c s="34" t="s">
        <v>2709</v>
      </c>
      <c s="35" t="s">
        <v>5</v>
      </c>
      <c s="6" t="s">
        <v>2710</v>
      </c>
      <c s="36" t="s">
        <v>190</v>
      </c>
      <c s="37">
        <v>644.03</v>
      </c>
      <c s="36">
        <v>0</v>
      </c>
      <c s="36">
        <f>ROUND(G35*H35,6)</f>
      </c>
      <c r="L35" s="38">
        <v>0</v>
      </c>
      <c s="32">
        <f>ROUND(ROUND(L35,2)*ROUND(G35,3),2)</f>
      </c>
      <c s="36" t="s">
        <v>2482</v>
      </c>
      <c>
        <f>(M35*21)/100</f>
      </c>
      <c t="s">
        <v>27</v>
      </c>
    </row>
    <row r="36" spans="1:5" ht="25.5">
      <c r="A36" s="35" t="s">
        <v>53</v>
      </c>
      <c r="E36" s="39" t="s">
        <v>2857</v>
      </c>
    </row>
    <row r="37" spans="1:5" ht="12.75">
      <c r="A37" s="35" t="s">
        <v>54</v>
      </c>
      <c r="E37" s="40" t="s">
        <v>5</v>
      </c>
    </row>
    <row r="38" spans="1:5" ht="229.5">
      <c r="A38" t="s">
        <v>55</v>
      </c>
      <c r="E38" s="39" t="s">
        <v>2858</v>
      </c>
    </row>
    <row r="39" spans="1:16" ht="12.75">
      <c r="A39" t="s">
        <v>48</v>
      </c>
      <c s="34" t="s">
        <v>163</v>
      </c>
      <c s="34" t="s">
        <v>2721</v>
      </c>
      <c s="35" t="s">
        <v>5</v>
      </c>
      <c s="6" t="s">
        <v>2722</v>
      </c>
      <c s="36" t="s">
        <v>205</v>
      </c>
      <c s="37">
        <v>87.02</v>
      </c>
      <c s="36">
        <v>0</v>
      </c>
      <c s="36">
        <f>ROUND(G39*H39,6)</f>
      </c>
      <c r="L39" s="38">
        <v>0</v>
      </c>
      <c s="32">
        <f>ROUND(ROUND(L39,2)*ROUND(G39,3),2)</f>
      </c>
      <c s="36" t="s">
        <v>2482</v>
      </c>
      <c>
        <f>(M39*21)/100</f>
      </c>
      <c t="s">
        <v>27</v>
      </c>
    </row>
    <row r="40" spans="1:5" ht="12.75">
      <c r="A40" s="35" t="s">
        <v>53</v>
      </c>
      <c r="E40" s="39" t="s">
        <v>2851</v>
      </c>
    </row>
    <row r="41" spans="1:5" ht="12.75">
      <c r="A41" s="35" t="s">
        <v>54</v>
      </c>
      <c r="E41" s="40" t="s">
        <v>5</v>
      </c>
    </row>
    <row r="42" spans="1:5" ht="38.25">
      <c r="A42" t="s">
        <v>55</v>
      </c>
      <c r="E42" s="39" t="s">
        <v>2859</v>
      </c>
    </row>
    <row r="43" spans="1:13" ht="12.75">
      <c r="A43" t="s">
        <v>46</v>
      </c>
      <c r="C43" s="31" t="s">
        <v>27</v>
      </c>
      <c r="E43" s="33" t="s">
        <v>1307</v>
      </c>
      <c r="J43" s="32">
        <f>0</f>
      </c>
      <c s="32">
        <f>0</f>
      </c>
      <c s="32">
        <f>0+L44+L48+L52+L56+L60</f>
      </c>
      <c s="32">
        <f>0+M44+M48+M52+M56+M60</f>
      </c>
    </row>
    <row r="44" spans="1:16" ht="12.75">
      <c r="A44" t="s">
        <v>48</v>
      </c>
      <c s="34" t="s">
        <v>76</v>
      </c>
      <c s="34" t="s">
        <v>2860</v>
      </c>
      <c s="35" t="s">
        <v>5</v>
      </c>
      <c s="6" t="s">
        <v>2861</v>
      </c>
      <c s="36" t="s">
        <v>205</v>
      </c>
      <c s="37">
        <v>50.53</v>
      </c>
      <c s="36">
        <v>0</v>
      </c>
      <c s="36">
        <f>ROUND(G44*H44,6)</f>
      </c>
      <c r="L44" s="38">
        <v>0</v>
      </c>
      <c s="32">
        <f>ROUND(ROUND(L44,2)*ROUND(G44,3),2)</f>
      </c>
      <c s="36" t="s">
        <v>2482</v>
      </c>
      <c>
        <f>(M44*21)/100</f>
      </c>
      <c t="s">
        <v>27</v>
      </c>
    </row>
    <row r="45" spans="1:5" ht="12.75">
      <c r="A45" s="35" t="s">
        <v>53</v>
      </c>
      <c r="E45" s="39" t="s">
        <v>2851</v>
      </c>
    </row>
    <row r="46" spans="1:5" ht="12.75">
      <c r="A46" s="35" t="s">
        <v>54</v>
      </c>
      <c r="E46" s="40" t="s">
        <v>5</v>
      </c>
    </row>
    <row r="47" spans="1:5" ht="25.5">
      <c r="A47" t="s">
        <v>55</v>
      </c>
      <c r="E47" s="39" t="s">
        <v>2862</v>
      </c>
    </row>
    <row r="48" spans="1:16" ht="12.75">
      <c r="A48" t="s">
        <v>48</v>
      </c>
      <c s="34" t="s">
        <v>82</v>
      </c>
      <c s="34" t="s">
        <v>2863</v>
      </c>
      <c s="35" t="s">
        <v>5</v>
      </c>
      <c s="6" t="s">
        <v>2864</v>
      </c>
      <c s="36" t="s">
        <v>51</v>
      </c>
      <c s="37">
        <v>25.5</v>
      </c>
      <c s="36">
        <v>0</v>
      </c>
      <c s="36">
        <f>ROUND(G48*H48,6)</f>
      </c>
      <c r="L48" s="38">
        <v>0</v>
      </c>
      <c s="32">
        <f>ROUND(ROUND(L48,2)*ROUND(G48,3),2)</f>
      </c>
      <c s="36" t="s">
        <v>2482</v>
      </c>
      <c>
        <f>(M48*21)/100</f>
      </c>
      <c t="s">
        <v>27</v>
      </c>
    </row>
    <row r="49" spans="1:5" ht="12.75">
      <c r="A49" s="35" t="s">
        <v>53</v>
      </c>
      <c r="E49" s="39" t="s">
        <v>2865</v>
      </c>
    </row>
    <row r="50" spans="1:5" ht="12.75">
      <c r="A50" s="35" t="s">
        <v>54</v>
      </c>
      <c r="E50" s="40" t="s">
        <v>5</v>
      </c>
    </row>
    <row r="51" spans="1:5" ht="165.75">
      <c r="A51" t="s">
        <v>55</v>
      </c>
      <c r="E51" s="39" t="s">
        <v>2866</v>
      </c>
    </row>
    <row r="52" spans="1:16" ht="12.75">
      <c r="A52" t="s">
        <v>48</v>
      </c>
      <c s="34" t="s">
        <v>86</v>
      </c>
      <c s="34" t="s">
        <v>1308</v>
      </c>
      <c s="35" t="s">
        <v>5</v>
      </c>
      <c s="6" t="s">
        <v>1309</v>
      </c>
      <c s="36" t="s">
        <v>190</v>
      </c>
      <c s="37">
        <v>42.33</v>
      </c>
      <c s="36">
        <v>0</v>
      </c>
      <c s="36">
        <f>ROUND(G52*H52,6)</f>
      </c>
      <c r="L52" s="38">
        <v>0</v>
      </c>
      <c s="32">
        <f>ROUND(ROUND(L52,2)*ROUND(G52,3),2)</f>
      </c>
      <c s="36" t="s">
        <v>2482</v>
      </c>
      <c>
        <f>(M52*21)/100</f>
      </c>
      <c t="s">
        <v>27</v>
      </c>
    </row>
    <row r="53" spans="1:5" ht="25.5">
      <c r="A53" s="35" t="s">
        <v>53</v>
      </c>
      <c r="E53" s="39" t="s">
        <v>2867</v>
      </c>
    </row>
    <row r="54" spans="1:5" ht="12.75">
      <c r="A54" s="35" t="s">
        <v>54</v>
      </c>
      <c r="E54" s="40" t="s">
        <v>5</v>
      </c>
    </row>
    <row r="55" spans="1:5" ht="369.75">
      <c r="A55" t="s">
        <v>55</v>
      </c>
      <c r="E55" s="39" t="s">
        <v>2868</v>
      </c>
    </row>
    <row r="56" spans="1:16" ht="12.75">
      <c r="A56" t="s">
        <v>48</v>
      </c>
      <c s="34" t="s">
        <v>90</v>
      </c>
      <c s="34" t="s">
        <v>2869</v>
      </c>
      <c s="35" t="s">
        <v>5</v>
      </c>
      <c s="6" t="s">
        <v>2870</v>
      </c>
      <c s="36" t="s">
        <v>450</v>
      </c>
      <c s="37">
        <v>3.39</v>
      </c>
      <c s="36">
        <v>0</v>
      </c>
      <c s="36">
        <f>ROUND(G56*H56,6)</f>
      </c>
      <c r="L56" s="38">
        <v>0</v>
      </c>
      <c s="32">
        <f>ROUND(ROUND(L56,2)*ROUND(G56,3),2)</f>
      </c>
      <c s="36" t="s">
        <v>2482</v>
      </c>
      <c>
        <f>(M56*21)/100</f>
      </c>
      <c t="s">
        <v>27</v>
      </c>
    </row>
    <row r="57" spans="1:5" ht="12.75">
      <c r="A57" s="35" t="s">
        <v>53</v>
      </c>
      <c r="E57" s="39" t="s">
        <v>2851</v>
      </c>
    </row>
    <row r="58" spans="1:5" ht="12.75">
      <c r="A58" s="35" t="s">
        <v>54</v>
      </c>
      <c r="E58" s="40" t="s">
        <v>5</v>
      </c>
    </row>
    <row r="59" spans="1:5" ht="267.75">
      <c r="A59" t="s">
        <v>55</v>
      </c>
      <c r="E59" s="39" t="s">
        <v>2871</v>
      </c>
    </row>
    <row r="60" spans="1:16" ht="12.75">
      <c r="A60" t="s">
        <v>48</v>
      </c>
      <c s="34" t="s">
        <v>94</v>
      </c>
      <c s="34" t="s">
        <v>2872</v>
      </c>
      <c s="35" t="s">
        <v>5</v>
      </c>
      <c s="6" t="s">
        <v>2873</v>
      </c>
      <c s="36" t="s">
        <v>450</v>
      </c>
      <c s="37">
        <v>0.057</v>
      </c>
      <c s="36">
        <v>0</v>
      </c>
      <c s="36">
        <f>ROUND(G60*H60,6)</f>
      </c>
      <c r="L60" s="38">
        <v>0</v>
      </c>
      <c s="32">
        <f>ROUND(ROUND(L60,2)*ROUND(G60,3),2)</f>
      </c>
      <c s="36" t="s">
        <v>2482</v>
      </c>
      <c>
        <f>(M60*21)/100</f>
      </c>
      <c t="s">
        <v>27</v>
      </c>
    </row>
    <row r="61" spans="1:5" ht="12.75">
      <c r="A61" s="35" t="s">
        <v>53</v>
      </c>
      <c r="E61" s="39" t="s">
        <v>2851</v>
      </c>
    </row>
    <row r="62" spans="1:5" ht="25.5">
      <c r="A62" s="35" t="s">
        <v>54</v>
      </c>
      <c r="E62" s="40" t="s">
        <v>2874</v>
      </c>
    </row>
    <row r="63" spans="1:5" ht="267.75">
      <c r="A63" t="s">
        <v>55</v>
      </c>
      <c r="E63" s="39" t="s">
        <v>2871</v>
      </c>
    </row>
    <row r="64" spans="1:13" ht="12.75">
      <c r="A64" t="s">
        <v>46</v>
      </c>
      <c r="C64" s="31" t="s">
        <v>26</v>
      </c>
      <c r="E64" s="33" t="s">
        <v>2743</v>
      </c>
      <c r="J64" s="32">
        <f>0</f>
      </c>
      <c s="32">
        <f>0</f>
      </c>
      <c s="32">
        <f>0+L65</f>
      </c>
      <c s="32">
        <f>0+M65</f>
      </c>
    </row>
    <row r="65" spans="1:16" ht="12.75">
      <c r="A65" t="s">
        <v>48</v>
      </c>
      <c s="34" t="s">
        <v>98</v>
      </c>
      <c s="34" t="s">
        <v>2875</v>
      </c>
      <c s="35" t="s">
        <v>5</v>
      </c>
      <c s="6" t="s">
        <v>2876</v>
      </c>
      <c s="36" t="s">
        <v>2877</v>
      </c>
      <c s="37">
        <v>2632.32</v>
      </c>
      <c s="36">
        <v>0</v>
      </c>
      <c s="36">
        <f>ROUND(G65*H65,6)</f>
      </c>
      <c r="L65" s="38">
        <v>0</v>
      </c>
      <c s="32">
        <f>ROUND(ROUND(L65,2)*ROUND(G65,3),2)</f>
      </c>
      <c s="36" t="s">
        <v>2482</v>
      </c>
      <c>
        <f>(M65*21)/100</f>
      </c>
      <c t="s">
        <v>27</v>
      </c>
    </row>
    <row r="66" spans="1:5" ht="12.75">
      <c r="A66" s="35" t="s">
        <v>53</v>
      </c>
      <c r="E66" s="39" t="s">
        <v>5</v>
      </c>
    </row>
    <row r="67" spans="1:5" ht="63.75">
      <c r="A67" s="35" t="s">
        <v>54</v>
      </c>
      <c r="E67" s="40" t="s">
        <v>2878</v>
      </c>
    </row>
    <row r="68" spans="1:5" ht="293.25">
      <c r="A68" t="s">
        <v>55</v>
      </c>
      <c r="E68" s="39" t="s">
        <v>2879</v>
      </c>
    </row>
    <row r="69" spans="1:13" ht="12.75">
      <c r="A69" t="s">
        <v>46</v>
      </c>
      <c r="C69" s="31" t="s">
        <v>63</v>
      </c>
      <c r="E69" s="33" t="s">
        <v>2449</v>
      </c>
      <c r="J69" s="32">
        <f>0</f>
      </c>
      <c s="32">
        <f>0</f>
      </c>
      <c s="32">
        <f>0+L70+L74+L78</f>
      </c>
      <c s="32">
        <f>0+M70+M74+M78</f>
      </c>
    </row>
    <row r="70" spans="1:16" ht="12.75">
      <c r="A70" t="s">
        <v>48</v>
      </c>
      <c s="34" t="s">
        <v>102</v>
      </c>
      <c s="34" t="s">
        <v>2880</v>
      </c>
      <c s="35" t="s">
        <v>5</v>
      </c>
      <c s="6" t="s">
        <v>2881</v>
      </c>
      <c s="36" t="s">
        <v>190</v>
      </c>
      <c s="37">
        <v>8.85</v>
      </c>
      <c s="36">
        <v>0</v>
      </c>
      <c s="36">
        <f>ROUND(G70*H70,6)</f>
      </c>
      <c r="L70" s="38">
        <v>0</v>
      </c>
      <c s="32">
        <f>ROUND(ROUND(L70,2)*ROUND(G70,3),2)</f>
      </c>
      <c s="36" t="s">
        <v>2482</v>
      </c>
      <c>
        <f>(M70*21)/100</f>
      </c>
      <c t="s">
        <v>27</v>
      </c>
    </row>
    <row r="71" spans="1:5" ht="25.5">
      <c r="A71" s="35" t="s">
        <v>53</v>
      </c>
      <c r="E71" s="39" t="s">
        <v>2882</v>
      </c>
    </row>
    <row r="72" spans="1:5" ht="12.75">
      <c r="A72" s="35" t="s">
        <v>54</v>
      </c>
      <c r="E72" s="40" t="s">
        <v>5</v>
      </c>
    </row>
    <row r="73" spans="1:5" ht="229.5">
      <c r="A73" t="s">
        <v>55</v>
      </c>
      <c r="E73" s="39" t="s">
        <v>2883</v>
      </c>
    </row>
    <row r="74" spans="1:16" ht="12.75">
      <c r="A74" t="s">
        <v>48</v>
      </c>
      <c s="34" t="s">
        <v>107</v>
      </c>
      <c s="34" t="s">
        <v>2884</v>
      </c>
      <c s="35" t="s">
        <v>5</v>
      </c>
      <c s="6" t="s">
        <v>2885</v>
      </c>
      <c s="36" t="s">
        <v>190</v>
      </c>
      <c s="37">
        <v>3.843</v>
      </c>
      <c s="36">
        <v>0</v>
      </c>
      <c s="36">
        <f>ROUND(G74*H74,6)</f>
      </c>
      <c r="L74" s="38">
        <v>0</v>
      </c>
      <c s="32">
        <f>ROUND(ROUND(L74,2)*ROUND(G74,3),2)</f>
      </c>
      <c s="36" t="s">
        <v>2482</v>
      </c>
      <c>
        <f>(M74*21)/100</f>
      </c>
      <c t="s">
        <v>27</v>
      </c>
    </row>
    <row r="75" spans="1:5" ht="12.75">
      <c r="A75" s="35" t="s">
        <v>53</v>
      </c>
      <c r="E75" s="39" t="s">
        <v>2851</v>
      </c>
    </row>
    <row r="76" spans="1:5" ht="25.5">
      <c r="A76" s="35" t="s">
        <v>54</v>
      </c>
      <c r="E76" s="40" t="s">
        <v>2886</v>
      </c>
    </row>
    <row r="77" spans="1:5" ht="38.25">
      <c r="A77" t="s">
        <v>55</v>
      </c>
      <c r="E77" s="39" t="s">
        <v>512</v>
      </c>
    </row>
    <row r="78" spans="1:16" ht="12.75">
      <c r="A78" t="s">
        <v>48</v>
      </c>
      <c s="34" t="s">
        <v>111</v>
      </c>
      <c s="34" t="s">
        <v>2887</v>
      </c>
      <c s="35" t="s">
        <v>5</v>
      </c>
      <c s="6" t="s">
        <v>2888</v>
      </c>
      <c s="36" t="s">
        <v>190</v>
      </c>
      <c s="37">
        <v>59.425</v>
      </c>
      <c s="36">
        <v>0</v>
      </c>
      <c s="36">
        <f>ROUND(G78*H78,6)</f>
      </c>
      <c r="L78" s="38">
        <v>0</v>
      </c>
      <c s="32">
        <f>ROUND(ROUND(L78,2)*ROUND(G78,3),2)</f>
      </c>
      <c s="36" t="s">
        <v>2482</v>
      </c>
      <c>
        <f>(M78*21)/100</f>
      </c>
      <c t="s">
        <v>27</v>
      </c>
    </row>
    <row r="79" spans="1:5" ht="38.25">
      <c r="A79" s="35" t="s">
        <v>53</v>
      </c>
      <c r="E79" s="39" t="s">
        <v>2889</v>
      </c>
    </row>
    <row r="80" spans="1:5" ht="25.5">
      <c r="A80" s="35" t="s">
        <v>54</v>
      </c>
      <c r="E80" s="40" t="s">
        <v>2890</v>
      </c>
    </row>
    <row r="81" spans="1:5" ht="369.75">
      <c r="A81" t="s">
        <v>55</v>
      </c>
      <c r="E81" s="39" t="s">
        <v>2891</v>
      </c>
    </row>
    <row r="82" spans="1:13" ht="12.75">
      <c r="A82" t="s">
        <v>46</v>
      </c>
      <c r="C82" s="31" t="s">
        <v>67</v>
      </c>
      <c r="E82" s="33" t="s">
        <v>2508</v>
      </c>
      <c r="J82" s="32">
        <f>0</f>
      </c>
      <c s="32">
        <f>0</f>
      </c>
      <c s="32">
        <f>0+L83+L87+L91</f>
      </c>
      <c s="32">
        <f>0+M83+M87+M91</f>
      </c>
    </row>
    <row r="83" spans="1:16" ht="12.75">
      <c r="A83" t="s">
        <v>48</v>
      </c>
      <c s="34" t="s">
        <v>115</v>
      </c>
      <c s="34" t="s">
        <v>2892</v>
      </c>
      <c s="35" t="s">
        <v>5</v>
      </c>
      <c s="6" t="s">
        <v>2893</v>
      </c>
      <c s="36" t="s">
        <v>190</v>
      </c>
      <c s="37">
        <v>287.02</v>
      </c>
      <c s="36">
        <v>0</v>
      </c>
      <c s="36">
        <f>ROUND(G83*H83,6)</f>
      </c>
      <c r="L83" s="38">
        <v>0</v>
      </c>
      <c s="32">
        <f>ROUND(ROUND(L83,2)*ROUND(G83,3),2)</f>
      </c>
      <c s="36" t="s">
        <v>2482</v>
      </c>
      <c>
        <f>(M83*21)/100</f>
      </c>
      <c t="s">
        <v>27</v>
      </c>
    </row>
    <row r="84" spans="1:5" ht="12.75">
      <c r="A84" s="35" t="s">
        <v>53</v>
      </c>
      <c r="E84" s="39" t="s">
        <v>2851</v>
      </c>
    </row>
    <row r="85" spans="1:5" ht="12.75">
      <c r="A85" s="35" t="s">
        <v>54</v>
      </c>
      <c r="E85" s="40" t="s">
        <v>5</v>
      </c>
    </row>
    <row r="86" spans="1:5" ht="51">
      <c r="A86" t="s">
        <v>55</v>
      </c>
      <c r="E86" s="39" t="s">
        <v>2894</v>
      </c>
    </row>
    <row r="87" spans="1:16" ht="25.5">
      <c r="A87" t="s">
        <v>48</v>
      </c>
      <c s="34" t="s">
        <v>119</v>
      </c>
      <c s="34" t="s">
        <v>2895</v>
      </c>
      <c s="35" t="s">
        <v>5</v>
      </c>
      <c s="6" t="s">
        <v>2896</v>
      </c>
      <c s="36" t="s">
        <v>205</v>
      </c>
      <c s="37">
        <v>589.1</v>
      </c>
      <c s="36">
        <v>0</v>
      </c>
      <c s="36">
        <f>ROUND(G87*H87,6)</f>
      </c>
      <c r="L87" s="38">
        <v>0</v>
      </c>
      <c s="32">
        <f>ROUND(ROUND(L87,2)*ROUND(G87,3),2)</f>
      </c>
      <c s="36" t="s">
        <v>2482</v>
      </c>
      <c>
        <f>(M87*21)/100</f>
      </c>
      <c t="s">
        <v>27</v>
      </c>
    </row>
    <row r="88" spans="1:5" ht="25.5">
      <c r="A88" s="35" t="s">
        <v>53</v>
      </c>
      <c r="E88" s="39" t="s">
        <v>2897</v>
      </c>
    </row>
    <row r="89" spans="1:5" ht="12.75">
      <c r="A89" s="35" t="s">
        <v>54</v>
      </c>
      <c r="E89" s="40" t="s">
        <v>5</v>
      </c>
    </row>
    <row r="90" spans="1:5" ht="153">
      <c r="A90" t="s">
        <v>55</v>
      </c>
      <c r="E90" s="39" t="s">
        <v>2898</v>
      </c>
    </row>
    <row r="91" spans="1:16" ht="25.5">
      <c r="A91" t="s">
        <v>48</v>
      </c>
      <c s="34" t="s">
        <v>125</v>
      </c>
      <c s="34" t="s">
        <v>2895</v>
      </c>
      <c s="35" t="s">
        <v>4</v>
      </c>
      <c s="6" t="s">
        <v>2899</v>
      </c>
      <c s="36" t="s">
        <v>205</v>
      </c>
      <c s="37">
        <v>291.7</v>
      </c>
      <c s="36">
        <v>0</v>
      </c>
      <c s="36">
        <f>ROUND(G91*H91,6)</f>
      </c>
      <c r="L91" s="38">
        <v>0</v>
      </c>
      <c s="32">
        <f>ROUND(ROUND(L91,2)*ROUND(G91,3),2)</f>
      </c>
      <c s="36" t="s">
        <v>2482</v>
      </c>
      <c>
        <f>(M91*21)/100</f>
      </c>
      <c t="s">
        <v>27</v>
      </c>
    </row>
    <row r="92" spans="1:5" ht="25.5">
      <c r="A92" s="35" t="s">
        <v>53</v>
      </c>
      <c r="E92" s="39" t="s">
        <v>2900</v>
      </c>
    </row>
    <row r="93" spans="1:5" ht="12.75">
      <c r="A93" s="35" t="s">
        <v>54</v>
      </c>
      <c r="E93" s="40" t="s">
        <v>5</v>
      </c>
    </row>
    <row r="94" spans="1:5" ht="153">
      <c r="A94" t="s">
        <v>55</v>
      </c>
      <c r="E94" s="39" t="s">
        <v>2898</v>
      </c>
    </row>
    <row r="95" spans="1:13" ht="12.75">
      <c r="A95" t="s">
        <v>46</v>
      </c>
      <c r="C95" s="31" t="s">
        <v>76</v>
      </c>
      <c r="E95" s="33" t="s">
        <v>2606</v>
      </c>
      <c r="J95" s="32">
        <f>0</f>
      </c>
      <c s="32">
        <f>0</f>
      </c>
      <c s="32">
        <f>0+L96+L100+L104+L108+L112+L116+L120+L124</f>
      </c>
      <c s="32">
        <f>0+M96+M100+M104+M108+M112+M116+M120+M124</f>
      </c>
    </row>
    <row r="96" spans="1:16" ht="12.75">
      <c r="A96" t="s">
        <v>48</v>
      </c>
      <c s="34" t="s">
        <v>129</v>
      </c>
      <c s="34" t="s">
        <v>2901</v>
      </c>
      <c s="35" t="s">
        <v>5</v>
      </c>
      <c s="6" t="s">
        <v>2902</v>
      </c>
      <c s="36" t="s">
        <v>51</v>
      </c>
      <c s="37">
        <v>119.91</v>
      </c>
      <c s="36">
        <v>0</v>
      </c>
      <c s="36">
        <f>ROUND(G96*H96,6)</f>
      </c>
      <c r="L96" s="38">
        <v>0</v>
      </c>
      <c s="32">
        <f>ROUND(ROUND(L96,2)*ROUND(G96,3),2)</f>
      </c>
      <c s="36" t="s">
        <v>2482</v>
      </c>
      <c>
        <f>(M96*21)/100</f>
      </c>
      <c t="s">
        <v>27</v>
      </c>
    </row>
    <row r="97" spans="1:5" ht="12.75">
      <c r="A97" s="35" t="s">
        <v>53</v>
      </c>
      <c r="E97" s="39" t="s">
        <v>2851</v>
      </c>
    </row>
    <row r="98" spans="1:5" ht="12.75">
      <c r="A98" s="35" t="s">
        <v>54</v>
      </c>
      <c r="E98" s="40" t="s">
        <v>5</v>
      </c>
    </row>
    <row r="99" spans="1:5" ht="51">
      <c r="A99" t="s">
        <v>55</v>
      </c>
      <c r="E99" s="39" t="s">
        <v>2903</v>
      </c>
    </row>
    <row r="100" spans="1:16" ht="12.75">
      <c r="A100" t="s">
        <v>48</v>
      </c>
      <c s="34" t="s">
        <v>133</v>
      </c>
      <c s="34" t="s">
        <v>2904</v>
      </c>
      <c s="35" t="s">
        <v>5</v>
      </c>
      <c s="6" t="s">
        <v>2905</v>
      </c>
      <c s="36" t="s">
        <v>51</v>
      </c>
      <c s="37">
        <v>306</v>
      </c>
      <c s="36">
        <v>0</v>
      </c>
      <c s="36">
        <f>ROUND(G100*H100,6)</f>
      </c>
      <c r="L100" s="38">
        <v>0</v>
      </c>
      <c s="32">
        <f>ROUND(ROUND(L100,2)*ROUND(G100,3),2)</f>
      </c>
      <c s="36" t="s">
        <v>2482</v>
      </c>
      <c>
        <f>(M100*21)/100</f>
      </c>
      <c t="s">
        <v>27</v>
      </c>
    </row>
    <row r="101" spans="1:5" ht="12.75">
      <c r="A101" s="35" t="s">
        <v>53</v>
      </c>
      <c r="E101" s="39" t="s">
        <v>2851</v>
      </c>
    </row>
    <row r="102" spans="1:5" ht="12.75">
      <c r="A102" s="35" t="s">
        <v>54</v>
      </c>
      <c r="E102" s="40" t="s">
        <v>5</v>
      </c>
    </row>
    <row r="103" spans="1:5" ht="229.5">
      <c r="A103" t="s">
        <v>55</v>
      </c>
      <c r="E103" s="39" t="s">
        <v>2906</v>
      </c>
    </row>
    <row r="104" spans="1:16" ht="12.75">
      <c r="A104" t="s">
        <v>48</v>
      </c>
      <c s="34" t="s">
        <v>138</v>
      </c>
      <c s="34" t="s">
        <v>2904</v>
      </c>
      <c s="35" t="s">
        <v>4</v>
      </c>
      <c s="6" t="s">
        <v>2907</v>
      </c>
      <c s="36" t="s">
        <v>51</v>
      </c>
      <c s="37">
        <v>24</v>
      </c>
      <c s="36">
        <v>0</v>
      </c>
      <c s="36">
        <f>ROUND(G104*H104,6)</f>
      </c>
      <c r="L104" s="38">
        <v>0</v>
      </c>
      <c s="32">
        <f>ROUND(ROUND(L104,2)*ROUND(G104,3),2)</f>
      </c>
      <c s="36" t="s">
        <v>2482</v>
      </c>
      <c>
        <f>(M104*21)/100</f>
      </c>
      <c t="s">
        <v>27</v>
      </c>
    </row>
    <row r="105" spans="1:5" ht="25.5">
      <c r="A105" s="35" t="s">
        <v>53</v>
      </c>
      <c r="E105" s="39" t="s">
        <v>2908</v>
      </c>
    </row>
    <row r="106" spans="1:5" ht="12.75">
      <c r="A106" s="35" t="s">
        <v>54</v>
      </c>
      <c r="E106" s="40" t="s">
        <v>5</v>
      </c>
    </row>
    <row r="107" spans="1:5" ht="229.5">
      <c r="A107" t="s">
        <v>55</v>
      </c>
      <c r="E107" s="39" t="s">
        <v>2906</v>
      </c>
    </row>
    <row r="108" spans="1:16" ht="12.75">
      <c r="A108" t="s">
        <v>48</v>
      </c>
      <c s="34" t="s">
        <v>257</v>
      </c>
      <c s="34" t="s">
        <v>2904</v>
      </c>
      <c s="35" t="s">
        <v>27</v>
      </c>
      <c s="6" t="s">
        <v>2909</v>
      </c>
      <c s="36" t="s">
        <v>51</v>
      </c>
      <c s="37">
        <v>14</v>
      </c>
      <c s="36">
        <v>0</v>
      </c>
      <c s="36">
        <f>ROUND(G108*H108,6)</f>
      </c>
      <c r="L108" s="38">
        <v>0</v>
      </c>
      <c s="32">
        <f>ROUND(ROUND(L108,2)*ROUND(G108,3),2)</f>
      </c>
      <c s="36" t="s">
        <v>2482</v>
      </c>
      <c>
        <f>(M108*21)/100</f>
      </c>
      <c t="s">
        <v>27</v>
      </c>
    </row>
    <row r="109" spans="1:5" ht="25.5">
      <c r="A109" s="35" t="s">
        <v>53</v>
      </c>
      <c r="E109" s="39" t="s">
        <v>2910</v>
      </c>
    </row>
    <row r="110" spans="1:5" ht="12.75">
      <c r="A110" s="35" t="s">
        <v>54</v>
      </c>
      <c r="E110" s="40" t="s">
        <v>5</v>
      </c>
    </row>
    <row r="111" spans="1:5" ht="229.5">
      <c r="A111" t="s">
        <v>55</v>
      </c>
      <c r="E111" s="39" t="s">
        <v>2906</v>
      </c>
    </row>
    <row r="112" spans="1:16" ht="12.75">
      <c r="A112" t="s">
        <v>48</v>
      </c>
      <c s="34" t="s">
        <v>261</v>
      </c>
      <c s="34" t="s">
        <v>2911</v>
      </c>
      <c s="35" t="s">
        <v>5</v>
      </c>
      <c s="6" t="s">
        <v>2912</v>
      </c>
      <c s="36" t="s">
        <v>51</v>
      </c>
      <c s="37">
        <v>322.72</v>
      </c>
      <c s="36">
        <v>0</v>
      </c>
      <c s="36">
        <f>ROUND(G112*H112,6)</f>
      </c>
      <c r="L112" s="38">
        <v>0</v>
      </c>
      <c s="32">
        <f>ROUND(ROUND(L112,2)*ROUND(G112,3),2)</f>
      </c>
      <c s="36" t="s">
        <v>2482</v>
      </c>
      <c>
        <f>(M112*21)/100</f>
      </c>
      <c t="s">
        <v>27</v>
      </c>
    </row>
    <row r="113" spans="1:5" ht="12.75">
      <c r="A113" s="35" t="s">
        <v>53</v>
      </c>
      <c r="E113" s="39" t="s">
        <v>2851</v>
      </c>
    </row>
    <row r="114" spans="1:5" ht="25.5">
      <c r="A114" s="35" t="s">
        <v>54</v>
      </c>
      <c r="E114" s="40" t="s">
        <v>2913</v>
      </c>
    </row>
    <row r="115" spans="1:5" ht="229.5">
      <c r="A115" t="s">
        <v>55</v>
      </c>
      <c r="E115" s="39" t="s">
        <v>2914</v>
      </c>
    </row>
    <row r="116" spans="1:16" ht="12.75">
      <c r="A116" t="s">
        <v>48</v>
      </c>
      <c s="34" t="s">
        <v>264</v>
      </c>
      <c s="34" t="s">
        <v>2915</v>
      </c>
      <c s="35" t="s">
        <v>5</v>
      </c>
      <c s="6" t="s">
        <v>2916</v>
      </c>
      <c s="36" t="s">
        <v>205</v>
      </c>
      <c s="37">
        <v>12.95</v>
      </c>
      <c s="36">
        <v>0</v>
      </c>
      <c s="36">
        <f>ROUND(G116*H116,6)</f>
      </c>
      <c r="L116" s="38">
        <v>0</v>
      </c>
      <c s="32">
        <f>ROUND(ROUND(L116,2)*ROUND(G116,3),2)</f>
      </c>
      <c s="36" t="s">
        <v>2482</v>
      </c>
      <c>
        <f>(M116*21)/100</f>
      </c>
      <c t="s">
        <v>27</v>
      </c>
    </row>
    <row r="117" spans="1:5" ht="12.75">
      <c r="A117" s="35" t="s">
        <v>53</v>
      </c>
      <c r="E117" s="39" t="s">
        <v>2851</v>
      </c>
    </row>
    <row r="118" spans="1:5" ht="12.75">
      <c r="A118" s="35" t="s">
        <v>54</v>
      </c>
      <c r="E118" s="40" t="s">
        <v>5</v>
      </c>
    </row>
    <row r="119" spans="1:5" ht="229.5">
      <c r="A119" t="s">
        <v>55</v>
      </c>
      <c r="E119" s="39" t="s">
        <v>2917</v>
      </c>
    </row>
    <row r="120" spans="1:16" ht="12.75">
      <c r="A120" t="s">
        <v>48</v>
      </c>
      <c s="34" t="s">
        <v>268</v>
      </c>
      <c s="34" t="s">
        <v>2918</v>
      </c>
      <c s="35" t="s">
        <v>5</v>
      </c>
      <c s="6" t="s">
        <v>2919</v>
      </c>
      <c s="36" t="s">
        <v>205</v>
      </c>
      <c s="37">
        <v>0.9</v>
      </c>
      <c s="36">
        <v>0</v>
      </c>
      <c s="36">
        <f>ROUND(G120*H120,6)</f>
      </c>
      <c r="L120" s="38">
        <v>0</v>
      </c>
      <c s="32">
        <f>ROUND(ROUND(L120,2)*ROUND(G120,3),2)</f>
      </c>
      <c s="36" t="s">
        <v>2482</v>
      </c>
      <c>
        <f>(M120*21)/100</f>
      </c>
      <c t="s">
        <v>27</v>
      </c>
    </row>
    <row r="121" spans="1:5" ht="25.5">
      <c r="A121" s="35" t="s">
        <v>53</v>
      </c>
      <c r="E121" s="39" t="s">
        <v>2920</v>
      </c>
    </row>
    <row r="122" spans="1:5" ht="25.5">
      <c r="A122" s="35" t="s">
        <v>54</v>
      </c>
      <c r="E122" s="40" t="s">
        <v>2921</v>
      </c>
    </row>
    <row r="123" spans="1:5" ht="76.5">
      <c r="A123" t="s">
        <v>55</v>
      </c>
      <c r="E123" s="39" t="s">
        <v>2922</v>
      </c>
    </row>
    <row r="124" spans="1:16" ht="12.75">
      <c r="A124" t="s">
        <v>48</v>
      </c>
      <c s="34" t="s">
        <v>272</v>
      </c>
      <c s="34" t="s">
        <v>2923</v>
      </c>
      <c s="35" t="s">
        <v>5</v>
      </c>
      <c s="6" t="s">
        <v>2924</v>
      </c>
      <c s="36" t="s">
        <v>51</v>
      </c>
      <c s="37">
        <v>542</v>
      </c>
      <c s="36">
        <v>0</v>
      </c>
      <c s="36">
        <f>ROUND(G124*H124,6)</f>
      </c>
      <c r="L124" s="38">
        <v>0</v>
      </c>
      <c s="32">
        <f>ROUND(ROUND(L124,2)*ROUND(G124,3),2)</f>
      </c>
      <c s="36" t="s">
        <v>2482</v>
      </c>
      <c>
        <f>(M124*21)/100</f>
      </c>
      <c t="s">
        <v>27</v>
      </c>
    </row>
    <row r="125" spans="1:5" ht="12.75">
      <c r="A125" s="35" t="s">
        <v>53</v>
      </c>
      <c r="E125" s="39" t="s">
        <v>2851</v>
      </c>
    </row>
    <row r="126" spans="1:5" ht="12.75">
      <c r="A126" s="35" t="s">
        <v>54</v>
      </c>
      <c r="E126" s="40" t="s">
        <v>5</v>
      </c>
    </row>
    <row r="127" spans="1:5" ht="165.75">
      <c r="A127" t="s">
        <v>55</v>
      </c>
      <c r="E127" s="39" t="s">
        <v>2925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2930</v>
      </c>
      <c r="E8" s="30" t="s">
        <v>2929</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296.6</v>
      </c>
      <c s="36">
        <v>0</v>
      </c>
      <c s="36">
        <f>ROUND(G10*H10,6)</f>
      </c>
      <c r="L10" s="38">
        <v>0</v>
      </c>
      <c s="32">
        <f>ROUND(ROUND(L10,2)*ROUND(G10,3),2)</f>
      </c>
      <c s="36" t="s">
        <v>52</v>
      </c>
      <c>
        <f>(M10*21)/100</f>
      </c>
      <c t="s">
        <v>27</v>
      </c>
    </row>
    <row r="11" spans="1:5" ht="12.75">
      <c r="A11" s="35" t="s">
        <v>53</v>
      </c>
      <c r="E11" s="39" t="s">
        <v>452</v>
      </c>
    </row>
    <row r="12" spans="1:5" ht="25.5">
      <c r="A12" s="35" t="s">
        <v>54</v>
      </c>
      <c r="E12" s="40" t="s">
        <v>2931</v>
      </c>
    </row>
    <row r="13" spans="1:5" ht="25.5">
      <c r="A13" t="s">
        <v>55</v>
      </c>
      <c r="E13" s="39" t="s">
        <v>2932</v>
      </c>
    </row>
    <row r="14" spans="1:16" ht="25.5">
      <c r="A14" t="s">
        <v>48</v>
      </c>
      <c s="34" t="s">
        <v>27</v>
      </c>
      <c s="34" t="s">
        <v>454</v>
      </c>
      <c s="35" t="s">
        <v>455</v>
      </c>
      <c s="6" t="s">
        <v>2933</v>
      </c>
      <c s="36" t="s">
        <v>450</v>
      </c>
      <c s="37">
        <v>188.2</v>
      </c>
      <c s="36">
        <v>0</v>
      </c>
      <c s="36">
        <f>ROUND(G14*H14,6)</f>
      </c>
      <c r="L14" s="38">
        <v>0</v>
      </c>
      <c s="32">
        <f>ROUND(ROUND(L14,2)*ROUND(G14,3),2)</f>
      </c>
      <c s="36" t="s">
        <v>52</v>
      </c>
      <c>
        <f>(M14*21)/100</f>
      </c>
      <c t="s">
        <v>27</v>
      </c>
    </row>
    <row r="15" spans="1:5" ht="12.75">
      <c r="A15" s="35" t="s">
        <v>53</v>
      </c>
      <c r="E15" s="39" t="s">
        <v>452</v>
      </c>
    </row>
    <row r="16" spans="1:5" ht="63.75">
      <c r="A16" s="35" t="s">
        <v>54</v>
      </c>
      <c r="E16" s="40" t="s">
        <v>2934</v>
      </c>
    </row>
    <row r="17" spans="1:5" ht="140.25">
      <c r="A17" t="s">
        <v>55</v>
      </c>
      <c r="E17" s="39" t="s">
        <v>2935</v>
      </c>
    </row>
    <row r="18" spans="1:16" ht="25.5">
      <c r="A18" t="s">
        <v>48</v>
      </c>
      <c s="34" t="s">
        <v>26</v>
      </c>
      <c s="34" t="s">
        <v>2845</v>
      </c>
      <c s="35" t="s">
        <v>2846</v>
      </c>
      <c s="6" t="s">
        <v>2936</v>
      </c>
      <c s="36" t="s">
        <v>450</v>
      </c>
      <c s="37">
        <v>93.7</v>
      </c>
      <c s="36">
        <v>0</v>
      </c>
      <c s="36">
        <f>ROUND(G18*H18,6)</f>
      </c>
      <c r="L18" s="38">
        <v>0</v>
      </c>
      <c s="32">
        <f>ROUND(ROUND(L18,2)*ROUND(G18,3),2)</f>
      </c>
      <c s="36" t="s">
        <v>52</v>
      </c>
      <c>
        <f>(M18*21)/100</f>
      </c>
      <c t="s">
        <v>27</v>
      </c>
    </row>
    <row r="19" spans="1:5" ht="12.75">
      <c r="A19" s="35" t="s">
        <v>53</v>
      </c>
      <c r="E19" s="39" t="s">
        <v>452</v>
      </c>
    </row>
    <row r="20" spans="1:5" ht="38.25">
      <c r="A20" s="35" t="s">
        <v>54</v>
      </c>
      <c r="E20" s="40" t="s">
        <v>2937</v>
      </c>
    </row>
    <row r="21" spans="1:5" ht="140.25">
      <c r="A21" t="s">
        <v>55</v>
      </c>
      <c r="E21" s="39" t="s">
        <v>2935</v>
      </c>
    </row>
    <row r="22" spans="1:13" ht="12.75">
      <c r="A22" t="s">
        <v>46</v>
      </c>
      <c r="C22" s="31" t="s">
        <v>4</v>
      </c>
      <c r="E22" s="33" t="s">
        <v>1303</v>
      </c>
      <c r="J22" s="32">
        <f>0</f>
      </c>
      <c s="32">
        <f>0</f>
      </c>
      <c s="32">
        <f>0+L23+L27+L31</f>
      </c>
      <c s="32">
        <f>0+M23+M27+M31</f>
      </c>
    </row>
    <row r="23" spans="1:16" ht="12.75">
      <c r="A23" t="s">
        <v>48</v>
      </c>
      <c s="34" t="s">
        <v>63</v>
      </c>
      <c s="34" t="s">
        <v>2938</v>
      </c>
      <c s="35" t="s">
        <v>4</v>
      </c>
      <c s="6" t="s">
        <v>2939</v>
      </c>
      <c s="36" t="s">
        <v>190</v>
      </c>
      <c s="37">
        <v>30.75</v>
      </c>
      <c s="36">
        <v>0</v>
      </c>
      <c s="36">
        <f>ROUND(G23*H23,6)</f>
      </c>
      <c r="L23" s="38">
        <v>0</v>
      </c>
      <c s="32">
        <f>ROUND(ROUND(L23,2)*ROUND(G23,3),2)</f>
      </c>
      <c s="36" t="s">
        <v>52</v>
      </c>
      <c>
        <f>(M23*21)/100</f>
      </c>
      <c t="s">
        <v>27</v>
      </c>
    </row>
    <row r="24" spans="1:5" ht="12.75">
      <c r="A24" s="35" t="s">
        <v>53</v>
      </c>
      <c r="E24" s="39" t="s">
        <v>2940</v>
      </c>
    </row>
    <row r="25" spans="1:5" ht="38.25">
      <c r="A25" s="35" t="s">
        <v>54</v>
      </c>
      <c r="E25" s="40" t="s">
        <v>2941</v>
      </c>
    </row>
    <row r="26" spans="1:5" ht="12.75">
      <c r="A26" t="s">
        <v>55</v>
      </c>
      <c r="E26" s="39" t="s">
        <v>5</v>
      </c>
    </row>
    <row r="27" spans="1:16" ht="12.75">
      <c r="A27" t="s">
        <v>48</v>
      </c>
      <c s="34" t="s">
        <v>67</v>
      </c>
      <c s="34" t="s">
        <v>2942</v>
      </c>
      <c s="35" t="s">
        <v>4</v>
      </c>
      <c s="6" t="s">
        <v>2943</v>
      </c>
      <c s="36" t="s">
        <v>190</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2944</v>
      </c>
    </row>
    <row r="30" spans="1:5" ht="318.75">
      <c r="A30" t="s">
        <v>55</v>
      </c>
      <c r="E30" s="39" t="s">
        <v>2945</v>
      </c>
    </row>
    <row r="31" spans="1:16" ht="12.75">
      <c r="A31" t="s">
        <v>48</v>
      </c>
      <c s="34" t="s">
        <v>72</v>
      </c>
      <c s="34" t="s">
        <v>2946</v>
      </c>
      <c s="35" t="s">
        <v>4</v>
      </c>
      <c s="6" t="s">
        <v>2947</v>
      </c>
      <c s="36" t="s">
        <v>190</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2948</v>
      </c>
    </row>
    <row r="34" spans="1:5" ht="191.25">
      <c r="A34" t="s">
        <v>55</v>
      </c>
      <c r="E34" s="39" t="s">
        <v>2949</v>
      </c>
    </row>
    <row r="35" spans="1:13" ht="12.75">
      <c r="A35" t="s">
        <v>46</v>
      </c>
      <c r="C35" s="31" t="s">
        <v>63</v>
      </c>
      <c r="E35" s="33" t="s">
        <v>2449</v>
      </c>
      <c r="J35" s="32">
        <f>0</f>
      </c>
      <c s="32">
        <f>0</f>
      </c>
      <c s="32">
        <f>0+L36</f>
      </c>
      <c s="32">
        <f>0+M36</f>
      </c>
    </row>
    <row r="36" spans="1:16" ht="12.75">
      <c r="A36" t="s">
        <v>48</v>
      </c>
      <c s="34" t="s">
        <v>123</v>
      </c>
      <c s="34" t="s">
        <v>2950</v>
      </c>
      <c s="35" t="s">
        <v>4</v>
      </c>
      <c s="6" t="s">
        <v>2951</v>
      </c>
      <c s="36" t="s">
        <v>190</v>
      </c>
      <c s="37">
        <v>87.76</v>
      </c>
      <c s="36">
        <v>0</v>
      </c>
      <c s="36">
        <f>ROUND(G36*H36,6)</f>
      </c>
      <c r="L36" s="38">
        <v>0</v>
      </c>
      <c s="32">
        <f>ROUND(ROUND(L36,2)*ROUND(G36,3),2)</f>
      </c>
      <c s="36" t="s">
        <v>52</v>
      </c>
      <c>
        <f>(M36*21)/100</f>
      </c>
      <c t="s">
        <v>27</v>
      </c>
    </row>
    <row r="37" spans="1:5" ht="12.75">
      <c r="A37" s="35" t="s">
        <v>53</v>
      </c>
      <c r="E37" s="39" t="s">
        <v>2952</v>
      </c>
    </row>
    <row r="38" spans="1:5" ht="38.25">
      <c r="A38" s="35" t="s">
        <v>54</v>
      </c>
      <c r="E38" s="40" t="s">
        <v>2953</v>
      </c>
    </row>
    <row r="39" spans="1:5" ht="12.75">
      <c r="A39" t="s">
        <v>55</v>
      </c>
      <c r="E39" s="39" t="s">
        <v>2954</v>
      </c>
    </row>
    <row r="40" spans="1:13" ht="12.75">
      <c r="A40" t="s">
        <v>46</v>
      </c>
      <c r="C40" s="31" t="s">
        <v>76</v>
      </c>
      <c r="E40" s="33" t="s">
        <v>2827</v>
      </c>
      <c r="J40" s="32">
        <f>0</f>
      </c>
      <c s="32">
        <f>0</f>
      </c>
      <c s="32">
        <f>0+L41+L45+L49</f>
      </c>
      <c s="32">
        <f>0+M41+M45+M49</f>
      </c>
    </row>
    <row r="41" spans="1:16" ht="12.75">
      <c r="A41" t="s">
        <v>48</v>
      </c>
      <c s="34" t="s">
        <v>163</v>
      </c>
      <c s="34" t="s">
        <v>2955</v>
      </c>
      <c s="35" t="s">
        <v>4</v>
      </c>
      <c s="6" t="s">
        <v>2956</v>
      </c>
      <c s="36" t="s">
        <v>190</v>
      </c>
      <c s="37">
        <v>37.49</v>
      </c>
      <c s="36">
        <v>0</v>
      </c>
      <c s="36">
        <f>ROUND(G41*H41,6)</f>
      </c>
      <c r="L41" s="38">
        <v>0</v>
      </c>
      <c s="32">
        <f>ROUND(ROUND(L41,2)*ROUND(G41,3),2)</f>
      </c>
      <c s="36" t="s">
        <v>52</v>
      </c>
      <c>
        <f>(M41*21)/100</f>
      </c>
      <c t="s">
        <v>27</v>
      </c>
    </row>
    <row r="42" spans="1:5" ht="12.75">
      <c r="A42" s="35" t="s">
        <v>53</v>
      </c>
      <c r="E42" s="39" t="s">
        <v>2957</v>
      </c>
    </row>
    <row r="43" spans="1:5" ht="25.5">
      <c r="A43" s="35" t="s">
        <v>54</v>
      </c>
      <c r="E43" s="40" t="s">
        <v>2958</v>
      </c>
    </row>
    <row r="44" spans="1:5" ht="114.75">
      <c r="A44" t="s">
        <v>55</v>
      </c>
      <c r="E44" s="39" t="s">
        <v>2959</v>
      </c>
    </row>
    <row r="45" spans="1:16" ht="12.75">
      <c r="A45" t="s">
        <v>48</v>
      </c>
      <c s="34" t="s">
        <v>76</v>
      </c>
      <c s="34" t="s">
        <v>2960</v>
      </c>
      <c s="35" t="s">
        <v>4</v>
      </c>
      <c s="6" t="s">
        <v>2961</v>
      </c>
      <c s="36" t="s">
        <v>190</v>
      </c>
      <c s="37">
        <v>56</v>
      </c>
      <c s="36">
        <v>0</v>
      </c>
      <c s="36">
        <f>ROUND(G45*H45,6)</f>
      </c>
      <c r="L45" s="38">
        <v>0</v>
      </c>
      <c s="32">
        <f>ROUND(ROUND(L45,2)*ROUND(G45,3),2)</f>
      </c>
      <c s="36" t="s">
        <v>52</v>
      </c>
      <c>
        <f>(M45*21)/100</f>
      </c>
      <c t="s">
        <v>27</v>
      </c>
    </row>
    <row r="46" spans="1:5" ht="12.75">
      <c r="A46" s="35" t="s">
        <v>53</v>
      </c>
      <c r="E46" s="39" t="s">
        <v>2962</v>
      </c>
    </row>
    <row r="47" spans="1:5" ht="63.75">
      <c r="A47" s="35" t="s">
        <v>54</v>
      </c>
      <c r="E47" s="40" t="s">
        <v>2963</v>
      </c>
    </row>
    <row r="48" spans="1:5" ht="114.75">
      <c r="A48" t="s">
        <v>55</v>
      </c>
      <c r="E48" s="39" t="s">
        <v>2959</v>
      </c>
    </row>
    <row r="49" spans="1:16" ht="12.75">
      <c r="A49" t="s">
        <v>48</v>
      </c>
      <c s="34" t="s">
        <v>82</v>
      </c>
      <c s="34" t="s">
        <v>2964</v>
      </c>
      <c s="35" t="s">
        <v>4</v>
      </c>
      <c s="6" t="s">
        <v>2965</v>
      </c>
      <c s="36" t="s">
        <v>450</v>
      </c>
      <c s="37">
        <v>1.47</v>
      </c>
      <c s="36">
        <v>0</v>
      </c>
      <c s="36">
        <f>ROUND(G49*H49,6)</f>
      </c>
      <c r="L49" s="38">
        <v>0</v>
      </c>
      <c s="32">
        <f>ROUND(ROUND(L49,2)*ROUND(G49,3),2)</f>
      </c>
      <c s="36" t="s">
        <v>52</v>
      </c>
      <c>
        <f>(M49*21)/100</f>
      </c>
      <c t="s">
        <v>27</v>
      </c>
    </row>
    <row r="50" spans="1:5" ht="12.75">
      <c r="A50" s="35" t="s">
        <v>53</v>
      </c>
      <c r="E50" s="39" t="s">
        <v>2966</v>
      </c>
    </row>
    <row r="51" spans="1:5" ht="114.75">
      <c r="A51" s="35" t="s">
        <v>54</v>
      </c>
      <c r="E51" s="40" t="s">
        <v>2967</v>
      </c>
    </row>
    <row r="52" spans="1:5" ht="114.75">
      <c r="A52" t="s">
        <v>55</v>
      </c>
      <c r="E52"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2971</v>
      </c>
      <c r="E8" s="30" t="s">
        <v>2970</v>
      </c>
      <c r="J8" s="29">
        <f>0+J9+J18+J39+J72+J81+J114+J127+J148+J161</f>
      </c>
      <c s="29">
        <f>0+K9+K18+K39+K72+K81+K114+K127+K148+K161</f>
      </c>
      <c s="29">
        <f>0+L9+L18+L39+L72+L81+L114+L127+L148+L161</f>
      </c>
      <c s="29">
        <f>0+M9+M18+M39+M72+M81+M114+M127+M148+M161</f>
      </c>
    </row>
    <row r="9" spans="1:13" ht="12.75">
      <c r="A9" t="s">
        <v>46</v>
      </c>
      <c r="C9" s="31" t="s">
        <v>179</v>
      </c>
      <c r="E9" s="33" t="s">
        <v>180</v>
      </c>
      <c r="J9" s="32">
        <f>0</f>
      </c>
      <c s="32">
        <f>0</f>
      </c>
      <c s="32">
        <f>0+L10+L14</f>
      </c>
      <c s="32">
        <f>0+M10+M14</f>
      </c>
    </row>
    <row r="10" spans="1:16" ht="25.5">
      <c r="A10" t="s">
        <v>48</v>
      </c>
      <c s="34" t="s">
        <v>4</v>
      </c>
      <c s="34" t="s">
        <v>863</v>
      </c>
      <c s="35" t="s">
        <v>864</v>
      </c>
      <c s="6" t="s">
        <v>2972</v>
      </c>
      <c s="36" t="s">
        <v>450</v>
      </c>
      <c s="37">
        <v>700</v>
      </c>
      <c s="36">
        <v>0</v>
      </c>
      <c s="36">
        <f>ROUND(G10*H10,6)</f>
      </c>
      <c r="L10" s="38">
        <v>0</v>
      </c>
      <c s="32">
        <f>ROUND(ROUND(L10,2)*ROUND(G10,3),2)</f>
      </c>
      <c s="36" t="s">
        <v>52</v>
      </c>
      <c>
        <f>(M10*21)/100</f>
      </c>
      <c t="s">
        <v>27</v>
      </c>
    </row>
    <row r="11" spans="1:5" ht="25.5">
      <c r="A11" s="35" t="s">
        <v>53</v>
      </c>
      <c r="E11" s="39" t="s">
        <v>2973</v>
      </c>
    </row>
    <row r="12" spans="1:5" ht="25.5">
      <c r="A12" s="35" t="s">
        <v>54</v>
      </c>
      <c r="E12" s="40" t="s">
        <v>2974</v>
      </c>
    </row>
    <row r="13" spans="1:5" ht="12.75">
      <c r="A13" t="s">
        <v>55</v>
      </c>
      <c r="E13" s="39" t="s">
        <v>2954</v>
      </c>
    </row>
    <row r="14" spans="1:16" ht="25.5">
      <c r="A14" t="s">
        <v>48</v>
      </c>
      <c s="34" t="s">
        <v>27</v>
      </c>
      <c s="34" t="s">
        <v>2845</v>
      </c>
      <c s="35" t="s">
        <v>2846</v>
      </c>
      <c s="6" t="s">
        <v>2975</v>
      </c>
      <c s="36" t="s">
        <v>450</v>
      </c>
      <c s="37">
        <v>145</v>
      </c>
      <c s="36">
        <v>0</v>
      </c>
      <c s="36">
        <f>ROUND(G14*H14,6)</f>
      </c>
      <c r="L14" s="38">
        <v>0</v>
      </c>
      <c s="32">
        <f>ROUND(ROUND(L14,2)*ROUND(G14,3),2)</f>
      </c>
      <c s="36" t="s">
        <v>52</v>
      </c>
      <c>
        <f>(M14*21)/100</f>
      </c>
      <c t="s">
        <v>27</v>
      </c>
    </row>
    <row r="15" spans="1:5" ht="25.5">
      <c r="A15" s="35" t="s">
        <v>53</v>
      </c>
      <c r="E15" s="39" t="s">
        <v>2976</v>
      </c>
    </row>
    <row r="16" spans="1:5" ht="38.25">
      <c r="A16" s="35" t="s">
        <v>54</v>
      </c>
      <c r="E16" s="40" t="s">
        <v>2977</v>
      </c>
    </row>
    <row r="17" spans="1:5" ht="12.75">
      <c r="A17" t="s">
        <v>55</v>
      </c>
      <c r="E17" s="39" t="s">
        <v>2954</v>
      </c>
    </row>
    <row r="18" spans="1:13" ht="12.75">
      <c r="A18" t="s">
        <v>46</v>
      </c>
      <c r="C18" s="31" t="s">
        <v>4</v>
      </c>
      <c r="E18" s="33" t="s">
        <v>1303</v>
      </c>
      <c r="J18" s="32">
        <f>0</f>
      </c>
      <c s="32">
        <f>0</f>
      </c>
      <c s="32">
        <f>0+L19+L23+L27+L31+L35</f>
      </c>
      <c s="32">
        <f>0+M19+M23+M27+M31+M35</f>
      </c>
    </row>
    <row r="19" spans="1:16" ht="12.75">
      <c r="A19" t="s">
        <v>48</v>
      </c>
      <c s="34" t="s">
        <v>26</v>
      </c>
      <c s="34" t="s">
        <v>2978</v>
      </c>
      <c s="35" t="s">
        <v>4</v>
      </c>
      <c s="6" t="s">
        <v>2979</v>
      </c>
      <c s="36" t="s">
        <v>190</v>
      </c>
      <c s="37">
        <v>325</v>
      </c>
      <c s="36">
        <v>0</v>
      </c>
      <c s="36">
        <f>ROUND(G19*H19,6)</f>
      </c>
      <c r="L19" s="38">
        <v>0</v>
      </c>
      <c s="32">
        <f>ROUND(ROUND(L19,2)*ROUND(G19,3),2)</f>
      </c>
      <c s="36" t="s">
        <v>912</v>
      </c>
      <c>
        <f>(M19*21)/100</f>
      </c>
      <c t="s">
        <v>27</v>
      </c>
    </row>
    <row r="20" spans="1:5" ht="12.75">
      <c r="A20" s="35" t="s">
        <v>53</v>
      </c>
      <c r="E20" s="39" t="s">
        <v>5</v>
      </c>
    </row>
    <row r="21" spans="1:5" ht="114.75">
      <c r="A21" s="35" t="s">
        <v>54</v>
      </c>
      <c r="E21" s="40" t="s">
        <v>2980</v>
      </c>
    </row>
    <row r="22" spans="1:5" ht="395.25">
      <c r="A22" t="s">
        <v>55</v>
      </c>
      <c r="E22" s="39" t="s">
        <v>2981</v>
      </c>
    </row>
    <row r="23" spans="1:16" ht="12.75">
      <c r="A23" t="s">
        <v>48</v>
      </c>
      <c s="34" t="s">
        <v>63</v>
      </c>
      <c s="34" t="s">
        <v>2982</v>
      </c>
      <c s="35" t="s">
        <v>4</v>
      </c>
      <c s="6" t="s">
        <v>2983</v>
      </c>
      <c s="36" t="s">
        <v>190</v>
      </c>
      <c s="37">
        <v>165</v>
      </c>
      <c s="36">
        <v>0</v>
      </c>
      <c s="36">
        <f>ROUND(G23*H23,6)</f>
      </c>
      <c r="L23" s="38">
        <v>0</v>
      </c>
      <c s="32">
        <f>ROUND(ROUND(L23,2)*ROUND(G23,3),2)</f>
      </c>
      <c s="36" t="s">
        <v>52</v>
      </c>
      <c>
        <f>(M23*21)/100</f>
      </c>
      <c t="s">
        <v>27</v>
      </c>
    </row>
    <row r="24" spans="1:5" ht="12.75">
      <c r="A24" s="35" t="s">
        <v>53</v>
      </c>
      <c r="E24" s="39" t="s">
        <v>2984</v>
      </c>
    </row>
    <row r="25" spans="1:5" ht="25.5">
      <c r="A25" s="35" t="s">
        <v>54</v>
      </c>
      <c r="E25" s="40" t="s">
        <v>2985</v>
      </c>
    </row>
    <row r="26" spans="1:5" ht="12.75">
      <c r="A26" t="s">
        <v>55</v>
      </c>
      <c r="E26" s="39" t="s">
        <v>2954</v>
      </c>
    </row>
    <row r="27" spans="1:16" ht="12.75">
      <c r="A27" t="s">
        <v>48</v>
      </c>
      <c s="34" t="s">
        <v>67</v>
      </c>
      <c s="34" t="s">
        <v>2986</v>
      </c>
      <c s="35" t="s">
        <v>4</v>
      </c>
      <c s="6" t="s">
        <v>2987</v>
      </c>
      <c s="36" t="s">
        <v>190</v>
      </c>
      <c s="37">
        <v>325</v>
      </c>
      <c s="36">
        <v>0</v>
      </c>
      <c s="36">
        <f>ROUND(G27*H27,6)</f>
      </c>
      <c r="L27" s="38">
        <v>0</v>
      </c>
      <c s="32">
        <f>ROUND(ROUND(L27,2)*ROUND(G27,3),2)</f>
      </c>
      <c s="36" t="s">
        <v>52</v>
      </c>
      <c>
        <f>(M27*21)/100</f>
      </c>
      <c t="s">
        <v>27</v>
      </c>
    </row>
    <row r="28" spans="1:5" ht="12.75">
      <c r="A28" s="35" t="s">
        <v>53</v>
      </c>
      <c r="E28" s="39" t="s">
        <v>5</v>
      </c>
    </row>
    <row r="29" spans="1:5" ht="25.5">
      <c r="A29" s="35" t="s">
        <v>54</v>
      </c>
      <c r="E29" s="40" t="s">
        <v>2988</v>
      </c>
    </row>
    <row r="30" spans="1:5" ht="12.75">
      <c r="A30" t="s">
        <v>55</v>
      </c>
      <c r="E30" s="39" t="s">
        <v>2954</v>
      </c>
    </row>
    <row r="31" spans="1:16" ht="12.75">
      <c r="A31" t="s">
        <v>48</v>
      </c>
      <c s="34" t="s">
        <v>72</v>
      </c>
      <c s="34" t="s">
        <v>2989</v>
      </c>
      <c s="35" t="s">
        <v>4</v>
      </c>
      <c s="6" t="s">
        <v>2990</v>
      </c>
      <c s="36" t="s">
        <v>190</v>
      </c>
      <c s="37">
        <v>22</v>
      </c>
      <c s="36">
        <v>0</v>
      </c>
      <c s="36">
        <f>ROUND(G31*H31,6)</f>
      </c>
      <c r="L31" s="38">
        <v>0</v>
      </c>
      <c s="32">
        <f>ROUND(ROUND(L31,2)*ROUND(G31,3),2)</f>
      </c>
      <c s="36" t="s">
        <v>52</v>
      </c>
      <c>
        <f>(M31*21)/100</f>
      </c>
      <c t="s">
        <v>27</v>
      </c>
    </row>
    <row r="32" spans="1:5" ht="12.75">
      <c r="A32" s="35" t="s">
        <v>53</v>
      </c>
      <c r="E32" s="39" t="s">
        <v>5</v>
      </c>
    </row>
    <row r="33" spans="1:5" ht="76.5">
      <c r="A33" s="35" t="s">
        <v>54</v>
      </c>
      <c r="E33" s="40" t="s">
        <v>2991</v>
      </c>
    </row>
    <row r="34" spans="1:5" ht="12.75">
      <c r="A34" t="s">
        <v>55</v>
      </c>
      <c r="E34" s="39" t="s">
        <v>2954</v>
      </c>
    </row>
    <row r="35" spans="1:16" ht="12.75">
      <c r="A35" t="s">
        <v>48</v>
      </c>
      <c s="34" t="s">
        <v>123</v>
      </c>
      <c s="34" t="s">
        <v>2992</v>
      </c>
      <c s="35" t="s">
        <v>4</v>
      </c>
      <c s="6" t="s">
        <v>2993</v>
      </c>
      <c s="36" t="s">
        <v>190</v>
      </c>
      <c s="37">
        <v>5</v>
      </c>
      <c s="36">
        <v>0</v>
      </c>
      <c s="36">
        <f>ROUND(G35*H35,6)</f>
      </c>
      <c r="L35" s="38">
        <v>0</v>
      </c>
      <c s="32">
        <f>ROUND(ROUND(L35,2)*ROUND(G35,3),2)</f>
      </c>
      <c s="36" t="s">
        <v>52</v>
      </c>
      <c>
        <f>(M35*21)/100</f>
      </c>
      <c t="s">
        <v>27</v>
      </c>
    </row>
    <row r="36" spans="1:5" ht="12.75">
      <c r="A36" s="35" t="s">
        <v>53</v>
      </c>
      <c r="E36" s="39" t="s">
        <v>2994</v>
      </c>
    </row>
    <row r="37" spans="1:5" ht="25.5">
      <c r="A37" s="35" t="s">
        <v>54</v>
      </c>
      <c r="E37" s="40" t="s">
        <v>2995</v>
      </c>
    </row>
    <row r="38" spans="1:5" ht="12.75">
      <c r="A38" t="s">
        <v>55</v>
      </c>
      <c r="E38" s="39" t="s">
        <v>2954</v>
      </c>
    </row>
    <row r="39" spans="1:13" ht="12.75">
      <c r="A39" t="s">
        <v>46</v>
      </c>
      <c r="C39" s="31" t="s">
        <v>27</v>
      </c>
      <c r="E39" s="33" t="s">
        <v>1307</v>
      </c>
      <c r="J39" s="32">
        <f>0</f>
      </c>
      <c s="32">
        <f>0</f>
      </c>
      <c s="32">
        <f>0+L40+L44+L48+L52+L56+L60+L64+L68</f>
      </c>
      <c s="32">
        <f>0+M40+M44+M48+M52+M56+M60+M64+M68</f>
      </c>
    </row>
    <row r="40" spans="1:16" ht="12.75">
      <c r="A40" t="s">
        <v>48</v>
      </c>
      <c s="34" t="s">
        <v>163</v>
      </c>
      <c s="34" t="s">
        <v>519</v>
      </c>
      <c s="35" t="s">
        <v>4</v>
      </c>
      <c s="6" t="s">
        <v>520</v>
      </c>
      <c s="36" t="s">
        <v>205</v>
      </c>
      <c s="37">
        <v>549</v>
      </c>
      <c s="36">
        <v>0</v>
      </c>
      <c s="36">
        <f>ROUND(G40*H40,6)</f>
      </c>
      <c r="L40" s="38">
        <v>0</v>
      </c>
      <c s="32">
        <f>ROUND(ROUND(L40,2)*ROUND(G40,3),2)</f>
      </c>
      <c s="36" t="s">
        <v>52</v>
      </c>
      <c>
        <f>(M40*21)/100</f>
      </c>
      <c t="s">
        <v>27</v>
      </c>
    </row>
    <row r="41" spans="1:5" ht="12.75">
      <c r="A41" s="35" t="s">
        <v>53</v>
      </c>
      <c r="E41" s="39" t="s">
        <v>2996</v>
      </c>
    </row>
    <row r="42" spans="1:5" ht="25.5">
      <c r="A42" s="35" t="s">
        <v>54</v>
      </c>
      <c r="E42" s="40" t="s">
        <v>2997</v>
      </c>
    </row>
    <row r="43" spans="1:5" ht="12.75">
      <c r="A43" t="s">
        <v>55</v>
      </c>
      <c r="E43" s="39" t="s">
        <v>2954</v>
      </c>
    </row>
    <row r="44" spans="1:16" ht="12.75">
      <c r="A44" t="s">
        <v>48</v>
      </c>
      <c s="34" t="s">
        <v>76</v>
      </c>
      <c s="34" t="s">
        <v>2998</v>
      </c>
      <c s="35" t="s">
        <v>4</v>
      </c>
      <c s="6" t="s">
        <v>2999</v>
      </c>
      <c s="36" t="s">
        <v>205</v>
      </c>
      <c s="37">
        <v>166</v>
      </c>
      <c s="36">
        <v>0</v>
      </c>
      <c s="36">
        <f>ROUND(G44*H44,6)</f>
      </c>
      <c r="L44" s="38">
        <v>0</v>
      </c>
      <c s="32">
        <f>ROUND(ROUND(L44,2)*ROUND(G44,3),2)</f>
      </c>
      <c s="36" t="s">
        <v>52</v>
      </c>
      <c>
        <f>(M44*21)/100</f>
      </c>
      <c t="s">
        <v>27</v>
      </c>
    </row>
    <row r="45" spans="1:5" ht="25.5">
      <c r="A45" s="35" t="s">
        <v>53</v>
      </c>
      <c r="E45" s="39" t="s">
        <v>3000</v>
      </c>
    </row>
    <row r="46" spans="1:5" ht="25.5">
      <c r="A46" s="35" t="s">
        <v>54</v>
      </c>
      <c r="E46" s="40" t="s">
        <v>3001</v>
      </c>
    </row>
    <row r="47" spans="1:5" ht="12.75">
      <c r="A47" t="s">
        <v>55</v>
      </c>
      <c r="E47" s="39" t="s">
        <v>2954</v>
      </c>
    </row>
    <row r="48" spans="1:16" ht="12.75">
      <c r="A48" t="s">
        <v>48</v>
      </c>
      <c s="34" t="s">
        <v>82</v>
      </c>
      <c s="34" t="s">
        <v>3002</v>
      </c>
      <c s="35" t="s">
        <v>4</v>
      </c>
      <c s="6" t="s">
        <v>3003</v>
      </c>
      <c s="36" t="s">
        <v>51</v>
      </c>
      <c s="37">
        <v>1383</v>
      </c>
      <c s="36">
        <v>0</v>
      </c>
      <c s="36">
        <f>ROUND(G48*H48,6)</f>
      </c>
      <c r="L48" s="38">
        <v>0</v>
      </c>
      <c s="32">
        <f>ROUND(ROUND(L48,2)*ROUND(G48,3),2)</f>
      </c>
      <c s="36" t="s">
        <v>52</v>
      </c>
      <c>
        <f>(M48*21)/100</f>
      </c>
      <c t="s">
        <v>27</v>
      </c>
    </row>
    <row r="49" spans="1:5" ht="25.5">
      <c r="A49" s="35" t="s">
        <v>53</v>
      </c>
      <c r="E49" s="39" t="s">
        <v>3004</v>
      </c>
    </row>
    <row r="50" spans="1:5" ht="25.5">
      <c r="A50" s="35" t="s">
        <v>54</v>
      </c>
      <c r="E50" s="40" t="s">
        <v>3005</v>
      </c>
    </row>
    <row r="51" spans="1:5" ht="12.75">
      <c r="A51" t="s">
        <v>55</v>
      </c>
      <c r="E51" s="39" t="s">
        <v>2954</v>
      </c>
    </row>
    <row r="52" spans="1:16" ht="12.75">
      <c r="A52" t="s">
        <v>48</v>
      </c>
      <c s="34" t="s">
        <v>86</v>
      </c>
      <c s="34" t="s">
        <v>3006</v>
      </c>
      <c s="35" t="s">
        <v>4</v>
      </c>
      <c s="6" t="s">
        <v>3007</v>
      </c>
      <c s="36" t="s">
        <v>51</v>
      </c>
      <c s="37">
        <v>761</v>
      </c>
      <c s="36">
        <v>0</v>
      </c>
      <c s="36">
        <f>ROUND(G52*H52,6)</f>
      </c>
      <c r="L52" s="38">
        <v>0</v>
      </c>
      <c s="32">
        <f>ROUND(ROUND(L52,2)*ROUND(G52,3),2)</f>
      </c>
      <c s="36" t="s">
        <v>52</v>
      </c>
      <c>
        <f>(M52*21)/100</f>
      </c>
      <c t="s">
        <v>27</v>
      </c>
    </row>
    <row r="53" spans="1:5" ht="12.75">
      <c r="A53" s="35" t="s">
        <v>53</v>
      </c>
      <c r="E53" s="39" t="s">
        <v>3008</v>
      </c>
    </row>
    <row r="54" spans="1:5" ht="63.75">
      <c r="A54" s="35" t="s">
        <v>54</v>
      </c>
      <c r="E54" s="40" t="s">
        <v>3009</v>
      </c>
    </row>
    <row r="55" spans="1:5" ht="12.75">
      <c r="A55" t="s">
        <v>55</v>
      </c>
      <c r="E55" s="39" t="s">
        <v>2954</v>
      </c>
    </row>
    <row r="56" spans="1:16" ht="12.75">
      <c r="A56" t="s">
        <v>48</v>
      </c>
      <c s="34" t="s">
        <v>90</v>
      </c>
      <c s="34" t="s">
        <v>3010</v>
      </c>
      <c s="35" t="s">
        <v>4</v>
      </c>
      <c s="6" t="s">
        <v>3011</v>
      </c>
      <c s="36" t="s">
        <v>190</v>
      </c>
      <c s="37">
        <v>14.7</v>
      </c>
      <c s="36">
        <v>0</v>
      </c>
      <c s="36">
        <f>ROUND(G56*H56,6)</f>
      </c>
      <c r="L56" s="38">
        <v>0</v>
      </c>
      <c s="32">
        <f>ROUND(ROUND(L56,2)*ROUND(G56,3),2)</f>
      </c>
      <c s="36" t="s">
        <v>52</v>
      </c>
      <c>
        <f>(M56*21)/100</f>
      </c>
      <c t="s">
        <v>27</v>
      </c>
    </row>
    <row r="57" spans="1:5" ht="12.75">
      <c r="A57" s="35" t="s">
        <v>53</v>
      </c>
      <c r="E57" s="39" t="s">
        <v>3012</v>
      </c>
    </row>
    <row r="58" spans="1:5" ht="76.5">
      <c r="A58" s="35" t="s">
        <v>54</v>
      </c>
      <c r="E58" s="40" t="s">
        <v>3013</v>
      </c>
    </row>
    <row r="59" spans="1:5" ht="12.75">
      <c r="A59" t="s">
        <v>55</v>
      </c>
      <c r="E59" s="39" t="s">
        <v>2954</v>
      </c>
    </row>
    <row r="60" spans="1:16" ht="12.75">
      <c r="A60" t="s">
        <v>48</v>
      </c>
      <c s="34" t="s">
        <v>94</v>
      </c>
      <c s="34" t="s">
        <v>2872</v>
      </c>
      <c s="35" t="s">
        <v>4</v>
      </c>
      <c s="6" t="s">
        <v>2873</v>
      </c>
      <c s="36" t="s">
        <v>450</v>
      </c>
      <c s="37">
        <v>0.451</v>
      </c>
      <c s="36">
        <v>0</v>
      </c>
      <c s="36">
        <f>ROUND(G60*H60,6)</f>
      </c>
      <c r="L60" s="38">
        <v>0</v>
      </c>
      <c s="32">
        <f>ROUND(ROUND(L60,2)*ROUND(G60,3),2)</f>
      </c>
      <c s="36" t="s">
        <v>52</v>
      </c>
      <c>
        <f>(M60*21)/100</f>
      </c>
      <c t="s">
        <v>27</v>
      </c>
    </row>
    <row r="61" spans="1:5" ht="12.75">
      <c r="A61" s="35" t="s">
        <v>53</v>
      </c>
      <c r="E61" s="39" t="s">
        <v>3014</v>
      </c>
    </row>
    <row r="62" spans="1:5" ht="25.5">
      <c r="A62" s="35" t="s">
        <v>54</v>
      </c>
      <c r="E62" s="40" t="s">
        <v>3015</v>
      </c>
    </row>
    <row r="63" spans="1:5" ht="12.75">
      <c r="A63" t="s">
        <v>55</v>
      </c>
      <c r="E63" s="39" t="s">
        <v>2954</v>
      </c>
    </row>
    <row r="64" spans="1:16" ht="12.75">
      <c r="A64" t="s">
        <v>48</v>
      </c>
      <c s="34" t="s">
        <v>98</v>
      </c>
      <c s="34" t="s">
        <v>3016</v>
      </c>
      <c s="35" t="s">
        <v>4</v>
      </c>
      <c s="6" t="s">
        <v>3017</v>
      </c>
      <c s="36" t="s">
        <v>190</v>
      </c>
      <c s="37">
        <v>52.9</v>
      </c>
      <c s="36">
        <v>0</v>
      </c>
      <c s="36">
        <f>ROUND(G64*H64,6)</f>
      </c>
      <c r="L64" s="38">
        <v>0</v>
      </c>
      <c s="32">
        <f>ROUND(ROUND(L64,2)*ROUND(G64,3),2)</f>
      </c>
      <c s="36" t="s">
        <v>52</v>
      </c>
      <c>
        <f>(M64*21)/100</f>
      </c>
      <c t="s">
        <v>27</v>
      </c>
    </row>
    <row r="65" spans="1:5" ht="12.75">
      <c r="A65" s="35" t="s">
        <v>53</v>
      </c>
      <c r="E65" s="39" t="s">
        <v>3018</v>
      </c>
    </row>
    <row r="66" spans="1:5" ht="102">
      <c r="A66" s="35" t="s">
        <v>54</v>
      </c>
      <c r="E66" s="40" t="s">
        <v>3019</v>
      </c>
    </row>
    <row r="67" spans="1:5" ht="12.75">
      <c r="A67" t="s">
        <v>55</v>
      </c>
      <c r="E67" s="39" t="s">
        <v>2954</v>
      </c>
    </row>
    <row r="68" spans="1:16" ht="25.5">
      <c r="A68" t="s">
        <v>48</v>
      </c>
      <c s="34" t="s">
        <v>102</v>
      </c>
      <c s="34" t="s">
        <v>3020</v>
      </c>
      <c s="35" t="s">
        <v>4</v>
      </c>
      <c s="6" t="s">
        <v>3021</v>
      </c>
      <c s="36" t="s">
        <v>51</v>
      </c>
      <c s="37">
        <v>10</v>
      </c>
      <c s="36">
        <v>0</v>
      </c>
      <c s="36">
        <f>ROUND(G68*H68,6)</f>
      </c>
      <c r="L68" s="38">
        <v>0</v>
      </c>
      <c s="32">
        <f>ROUND(ROUND(L68,2)*ROUND(G68,3),2)</f>
      </c>
      <c s="36" t="s">
        <v>3022</v>
      </c>
      <c>
        <f>(M68*21)/100</f>
      </c>
      <c t="s">
        <v>27</v>
      </c>
    </row>
    <row r="69" spans="1:5" ht="25.5">
      <c r="A69" s="35" t="s">
        <v>53</v>
      </c>
      <c r="E69" s="39" t="s">
        <v>3023</v>
      </c>
    </row>
    <row r="70" spans="1:5" ht="25.5">
      <c r="A70" s="35" t="s">
        <v>54</v>
      </c>
      <c r="E70" s="40" t="s">
        <v>3024</v>
      </c>
    </row>
    <row r="71" spans="1:5" ht="76.5">
      <c r="A71" t="s">
        <v>55</v>
      </c>
      <c r="E71" s="39" t="s">
        <v>3025</v>
      </c>
    </row>
    <row r="72" spans="1:13" ht="12.75">
      <c r="A72" t="s">
        <v>46</v>
      </c>
      <c r="C72" s="31" t="s">
        <v>26</v>
      </c>
      <c r="E72" s="33" t="s">
        <v>2743</v>
      </c>
      <c r="J72" s="32">
        <f>0</f>
      </c>
      <c s="32">
        <f>0</f>
      </c>
      <c s="32">
        <f>0+L73+L77</f>
      </c>
      <c s="32">
        <f>0+M73+M77</f>
      </c>
    </row>
    <row r="73" spans="1:16" ht="12.75">
      <c r="A73" t="s">
        <v>48</v>
      </c>
      <c s="34" t="s">
        <v>111</v>
      </c>
      <c s="34" t="s">
        <v>3026</v>
      </c>
      <c s="35" t="s">
        <v>4</v>
      </c>
      <c s="6" t="s">
        <v>3027</v>
      </c>
      <c s="36" t="s">
        <v>450</v>
      </c>
      <c s="37">
        <v>8.721</v>
      </c>
      <c s="36">
        <v>0</v>
      </c>
      <c s="36">
        <f>ROUND(G73*H73,6)</f>
      </c>
      <c r="L73" s="38">
        <v>0</v>
      </c>
      <c s="32">
        <f>ROUND(ROUND(L73,2)*ROUND(G73,3),2)</f>
      </c>
      <c s="36" t="s">
        <v>52</v>
      </c>
      <c>
        <f>(M73*21)/100</f>
      </c>
      <c t="s">
        <v>27</v>
      </c>
    </row>
    <row r="74" spans="1:5" ht="12.75">
      <c r="A74" s="35" t="s">
        <v>53</v>
      </c>
      <c r="E74" s="39" t="s">
        <v>3028</v>
      </c>
    </row>
    <row r="75" spans="1:5" ht="38.25">
      <c r="A75" s="35" t="s">
        <v>54</v>
      </c>
      <c r="E75" s="40" t="s">
        <v>3029</v>
      </c>
    </row>
    <row r="76" spans="1:5" ht="12.75">
      <c r="A76" t="s">
        <v>55</v>
      </c>
      <c r="E76" s="39" t="s">
        <v>2954</v>
      </c>
    </row>
    <row r="77" spans="1:16" ht="12.75">
      <c r="A77" t="s">
        <v>48</v>
      </c>
      <c s="34" t="s">
        <v>577</v>
      </c>
      <c s="34" t="s">
        <v>3030</v>
      </c>
      <c s="35" t="s">
        <v>5</v>
      </c>
      <c s="6" t="s">
        <v>3031</v>
      </c>
      <c s="36" t="s">
        <v>190</v>
      </c>
      <c s="37">
        <v>27</v>
      </c>
      <c s="36">
        <v>0</v>
      </c>
      <c s="36">
        <f>ROUND(G77*H77,6)</f>
      </c>
      <c r="L77" s="38">
        <v>0</v>
      </c>
      <c s="32">
        <f>ROUND(ROUND(L77,2)*ROUND(G77,3),2)</f>
      </c>
      <c s="36" t="s">
        <v>52</v>
      </c>
      <c>
        <f>(M77*21)/100</f>
      </c>
      <c t="s">
        <v>27</v>
      </c>
    </row>
    <row r="78" spans="1:5" ht="12.75">
      <c r="A78" s="35" t="s">
        <v>53</v>
      </c>
      <c r="E78" s="39" t="s">
        <v>5</v>
      </c>
    </row>
    <row r="79" spans="1:5" ht="25.5">
      <c r="A79" s="35" t="s">
        <v>54</v>
      </c>
      <c r="E79" s="40" t="s">
        <v>3032</v>
      </c>
    </row>
    <row r="80" spans="1:5" ht="382.5">
      <c r="A80" t="s">
        <v>55</v>
      </c>
      <c r="E80" s="39" t="s">
        <v>3033</v>
      </c>
    </row>
    <row r="81" spans="1:13" ht="12.75">
      <c r="A81" t="s">
        <v>46</v>
      </c>
      <c r="C81" s="31" t="s">
        <v>63</v>
      </c>
      <c r="E81" s="33" t="s">
        <v>2449</v>
      </c>
      <c r="J81" s="32">
        <f>0</f>
      </c>
      <c s="32">
        <f>0</f>
      </c>
      <c s="32">
        <f>0+L82+L86+L90+L94+L98+L102+L106+L110</f>
      </c>
      <c s="32">
        <f>0+M82+M86+M90+M94+M98+M102+M106+M110</f>
      </c>
    </row>
    <row r="82" spans="1:16" ht="12.75">
      <c r="A82" t="s">
        <v>48</v>
      </c>
      <c s="34" t="s">
        <v>119</v>
      </c>
      <c s="34" t="s">
        <v>3034</v>
      </c>
      <c s="35" t="s">
        <v>4</v>
      </c>
      <c s="6" t="s">
        <v>3035</v>
      </c>
      <c s="36" t="s">
        <v>450</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3036</v>
      </c>
    </row>
    <row r="85" spans="1:5" ht="12.75">
      <c r="A85" t="s">
        <v>55</v>
      </c>
      <c r="E85" s="39" t="s">
        <v>2954</v>
      </c>
    </row>
    <row r="86" spans="1:16" ht="12.75">
      <c r="A86" t="s">
        <v>48</v>
      </c>
      <c s="34" t="s">
        <v>125</v>
      </c>
      <c s="34" t="s">
        <v>3037</v>
      </c>
      <c s="35" t="s">
        <v>4</v>
      </c>
      <c s="6" t="s">
        <v>3038</v>
      </c>
      <c s="36" t="s">
        <v>450</v>
      </c>
      <c s="37">
        <v>7.313</v>
      </c>
      <c s="36">
        <v>0</v>
      </c>
      <c s="36">
        <f>ROUND(G86*H86,6)</f>
      </c>
      <c r="L86" s="38">
        <v>0</v>
      </c>
      <c s="32">
        <f>ROUND(ROUND(L86,2)*ROUND(G86,3),2)</f>
      </c>
      <c s="36" t="s">
        <v>52</v>
      </c>
      <c>
        <f>(M86*21)/100</f>
      </c>
      <c t="s">
        <v>27</v>
      </c>
    </row>
    <row r="87" spans="1:5" ht="12.75">
      <c r="A87" s="35" t="s">
        <v>53</v>
      </c>
      <c r="E87" s="39" t="s">
        <v>3039</v>
      </c>
    </row>
    <row r="88" spans="1:5" ht="25.5">
      <c r="A88" s="35" t="s">
        <v>54</v>
      </c>
      <c r="E88" s="40" t="s">
        <v>3040</v>
      </c>
    </row>
    <row r="89" spans="1:5" ht="12.75">
      <c r="A89" t="s">
        <v>55</v>
      </c>
      <c r="E89" s="39" t="s">
        <v>2954</v>
      </c>
    </row>
    <row r="90" spans="1:16" ht="12.75">
      <c r="A90" t="s">
        <v>48</v>
      </c>
      <c s="34" t="s">
        <v>129</v>
      </c>
      <c s="34" t="s">
        <v>3041</v>
      </c>
      <c s="35" t="s">
        <v>4</v>
      </c>
      <c s="6" t="s">
        <v>3042</v>
      </c>
      <c s="36" t="s">
        <v>450</v>
      </c>
      <c s="37">
        <v>7.789</v>
      </c>
      <c s="36">
        <v>0</v>
      </c>
      <c s="36">
        <f>ROUND(G90*H90,6)</f>
      </c>
      <c r="L90" s="38">
        <v>0</v>
      </c>
      <c s="32">
        <f>ROUND(ROUND(L90,2)*ROUND(G90,3),2)</f>
      </c>
      <c s="36" t="s">
        <v>52</v>
      </c>
      <c>
        <f>(M90*21)/100</f>
      </c>
      <c t="s">
        <v>27</v>
      </c>
    </row>
    <row r="91" spans="1:5" ht="12.75">
      <c r="A91" s="35" t="s">
        <v>53</v>
      </c>
      <c r="E91" s="39" t="s">
        <v>3043</v>
      </c>
    </row>
    <row r="92" spans="1:5" ht="25.5">
      <c r="A92" s="35" t="s">
        <v>54</v>
      </c>
      <c r="E92" s="40" t="s">
        <v>3044</v>
      </c>
    </row>
    <row r="93" spans="1:5" ht="12.75">
      <c r="A93" t="s">
        <v>55</v>
      </c>
      <c r="E93" s="39" t="s">
        <v>2954</v>
      </c>
    </row>
    <row r="94" spans="1:16" ht="12.75">
      <c r="A94" t="s">
        <v>48</v>
      </c>
      <c s="34" t="s">
        <v>133</v>
      </c>
      <c s="34" t="s">
        <v>3045</v>
      </c>
      <c s="35" t="s">
        <v>4</v>
      </c>
      <c s="6" t="s">
        <v>3046</v>
      </c>
      <c s="36" t="s">
        <v>190</v>
      </c>
      <c s="37">
        <v>65</v>
      </c>
      <c s="36">
        <v>0</v>
      </c>
      <c s="36">
        <f>ROUND(G94*H94,6)</f>
      </c>
      <c r="L94" s="38">
        <v>0</v>
      </c>
      <c s="32">
        <f>ROUND(ROUND(L94,2)*ROUND(G94,3),2)</f>
      </c>
      <c s="36" t="s">
        <v>52</v>
      </c>
      <c>
        <f>(M94*21)/100</f>
      </c>
      <c t="s">
        <v>27</v>
      </c>
    </row>
    <row r="95" spans="1:5" ht="12.75">
      <c r="A95" s="35" t="s">
        <v>53</v>
      </c>
      <c r="E95" s="39" t="s">
        <v>3047</v>
      </c>
    </row>
    <row r="96" spans="1:5" ht="38.25">
      <c r="A96" s="35" t="s">
        <v>54</v>
      </c>
      <c r="E96" s="40" t="s">
        <v>3048</v>
      </c>
    </row>
    <row r="97" spans="1:5" ht="12.75">
      <c r="A97" t="s">
        <v>55</v>
      </c>
      <c r="E97" s="39" t="s">
        <v>2954</v>
      </c>
    </row>
    <row r="98" spans="1:16" ht="12.75">
      <c r="A98" t="s">
        <v>48</v>
      </c>
      <c s="34" t="s">
        <v>138</v>
      </c>
      <c s="34" t="s">
        <v>3049</v>
      </c>
      <c s="35" t="s">
        <v>4</v>
      </c>
      <c s="6" t="s">
        <v>3050</v>
      </c>
      <c s="36" t="s">
        <v>190</v>
      </c>
      <c s="37">
        <v>19</v>
      </c>
      <c s="36">
        <v>0</v>
      </c>
      <c s="36">
        <f>ROUND(G98*H98,6)</f>
      </c>
      <c r="L98" s="38">
        <v>0</v>
      </c>
      <c s="32">
        <f>ROUND(ROUND(L98,2)*ROUND(G98,3),2)</f>
      </c>
      <c s="36" t="s">
        <v>52</v>
      </c>
      <c>
        <f>(M98*21)/100</f>
      </c>
      <c t="s">
        <v>27</v>
      </c>
    </row>
    <row r="99" spans="1:5" ht="12.75">
      <c r="A99" s="35" t="s">
        <v>53</v>
      </c>
      <c r="E99" s="39" t="s">
        <v>3051</v>
      </c>
    </row>
    <row r="100" spans="1:5" ht="89.25">
      <c r="A100" s="35" t="s">
        <v>54</v>
      </c>
      <c r="E100" s="40" t="s">
        <v>3052</v>
      </c>
    </row>
    <row r="101" spans="1:5" ht="12.75">
      <c r="A101" t="s">
        <v>55</v>
      </c>
      <c r="E101" s="39" t="s">
        <v>2954</v>
      </c>
    </row>
    <row r="102" spans="1:16" ht="12.75">
      <c r="A102" t="s">
        <v>48</v>
      </c>
      <c s="34" t="s">
        <v>257</v>
      </c>
      <c s="34" t="s">
        <v>3053</v>
      </c>
      <c s="35" t="s">
        <v>4</v>
      </c>
      <c s="6" t="s">
        <v>3054</v>
      </c>
      <c s="36" t="s">
        <v>190</v>
      </c>
      <c s="37">
        <v>11.5</v>
      </c>
      <c s="36">
        <v>0</v>
      </c>
      <c s="36">
        <f>ROUND(G102*H102,6)</f>
      </c>
      <c r="L102" s="38">
        <v>0</v>
      </c>
      <c s="32">
        <f>ROUND(ROUND(L102,2)*ROUND(G102,3),2)</f>
      </c>
      <c s="36" t="s">
        <v>52</v>
      </c>
      <c>
        <f>(M102*21)/100</f>
      </c>
      <c t="s">
        <v>27</v>
      </c>
    </row>
    <row r="103" spans="1:5" ht="12.75">
      <c r="A103" s="35" t="s">
        <v>53</v>
      </c>
      <c r="E103" s="39" t="s">
        <v>3055</v>
      </c>
    </row>
    <row r="104" spans="1:5" ht="38.25">
      <c r="A104" s="35" t="s">
        <v>54</v>
      </c>
      <c r="E104" s="40" t="s">
        <v>3056</v>
      </c>
    </row>
    <row r="105" spans="1:5" ht="12.75">
      <c r="A105" t="s">
        <v>55</v>
      </c>
      <c r="E105" s="39" t="s">
        <v>2954</v>
      </c>
    </row>
    <row r="106" spans="1:16" ht="12.75">
      <c r="A106" t="s">
        <v>48</v>
      </c>
      <c s="34" t="s">
        <v>261</v>
      </c>
      <c s="34" t="s">
        <v>3057</v>
      </c>
      <c s="35" t="s">
        <v>4</v>
      </c>
      <c s="6" t="s">
        <v>3058</v>
      </c>
      <c s="36" t="s">
        <v>190</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3059</v>
      </c>
    </row>
    <row r="109" spans="1:5" ht="12.75">
      <c r="A109" t="s">
        <v>55</v>
      </c>
      <c r="E109" s="39" t="s">
        <v>2954</v>
      </c>
    </row>
    <row r="110" spans="1:16" ht="12.75">
      <c r="A110" t="s">
        <v>48</v>
      </c>
      <c s="34" t="s">
        <v>581</v>
      </c>
      <c s="34" t="s">
        <v>3060</v>
      </c>
      <c s="35" t="s">
        <v>5</v>
      </c>
      <c s="6" t="s">
        <v>3061</v>
      </c>
      <c s="36" t="s">
        <v>190</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3062</v>
      </c>
    </row>
    <row r="113" spans="1:5" ht="369.75">
      <c r="A113" t="s">
        <v>55</v>
      </c>
      <c r="E113" s="39" t="s">
        <v>2891</v>
      </c>
    </row>
    <row r="114" spans="1:13" ht="12.75">
      <c r="A114" t="s">
        <v>46</v>
      </c>
      <c r="C114" s="31" t="s">
        <v>72</v>
      </c>
      <c r="E114" s="33" t="s">
        <v>3063</v>
      </c>
      <c r="J114" s="32">
        <f>0</f>
      </c>
      <c s="32">
        <f>0</f>
      </c>
      <c s="32">
        <f>0+L115+L119+L123</f>
      </c>
      <c s="32">
        <f>0+M115+M119+M123</f>
      </c>
    </row>
    <row r="115" spans="1:16" ht="12.75">
      <c r="A115" t="s">
        <v>48</v>
      </c>
      <c s="34" t="s">
        <v>1030</v>
      </c>
      <c s="34" t="s">
        <v>3064</v>
      </c>
      <c s="35" t="s">
        <v>4</v>
      </c>
      <c s="6" t="s">
        <v>3065</v>
      </c>
      <c s="36" t="s">
        <v>205</v>
      </c>
      <c s="37">
        <v>171</v>
      </c>
      <c s="36">
        <v>0</v>
      </c>
      <c s="36">
        <f>ROUND(G115*H115,6)</f>
      </c>
      <c r="L115" s="38">
        <v>0</v>
      </c>
      <c s="32">
        <f>ROUND(ROUND(L115,2)*ROUND(G115,3),2)</f>
      </c>
      <c s="36" t="s">
        <v>52</v>
      </c>
      <c>
        <f>(M115*21)/100</f>
      </c>
      <c t="s">
        <v>27</v>
      </c>
    </row>
    <row r="116" spans="1:5" ht="12.75">
      <c r="A116" s="35" t="s">
        <v>53</v>
      </c>
      <c r="E116" s="39" t="s">
        <v>3066</v>
      </c>
    </row>
    <row r="117" spans="1:5" ht="76.5">
      <c r="A117" s="35" t="s">
        <v>54</v>
      </c>
      <c r="E117" s="40" t="s">
        <v>3067</v>
      </c>
    </row>
    <row r="118" spans="1:5" ht="12.75">
      <c r="A118" t="s">
        <v>55</v>
      </c>
      <c r="E118" s="39" t="s">
        <v>2954</v>
      </c>
    </row>
    <row r="119" spans="1:16" ht="12.75">
      <c r="A119" t="s">
        <v>48</v>
      </c>
      <c s="34" t="s">
        <v>264</v>
      </c>
      <c s="34" t="s">
        <v>3068</v>
      </c>
      <c s="35" t="s">
        <v>4</v>
      </c>
      <c s="6" t="s">
        <v>3069</v>
      </c>
      <c s="36" t="s">
        <v>190</v>
      </c>
      <c s="37">
        <v>2.2</v>
      </c>
      <c s="36">
        <v>0</v>
      </c>
      <c s="36">
        <f>ROUND(G119*H119,6)</f>
      </c>
      <c r="L119" s="38">
        <v>0</v>
      </c>
      <c s="32">
        <f>ROUND(ROUND(L119,2)*ROUND(G119,3),2)</f>
      </c>
      <c s="36" t="s">
        <v>52</v>
      </c>
      <c>
        <f>(M119*21)/100</f>
      </c>
      <c t="s">
        <v>27</v>
      </c>
    </row>
    <row r="120" spans="1:5" ht="12.75">
      <c r="A120" s="35" t="s">
        <v>53</v>
      </c>
      <c r="E120" s="39" t="s">
        <v>3070</v>
      </c>
    </row>
    <row r="121" spans="1:5" ht="25.5">
      <c r="A121" s="35" t="s">
        <v>54</v>
      </c>
      <c r="E121" s="40" t="s">
        <v>3071</v>
      </c>
    </row>
    <row r="122" spans="1:5" ht="12.75">
      <c r="A122" t="s">
        <v>55</v>
      </c>
      <c r="E122" s="39" t="s">
        <v>2954</v>
      </c>
    </row>
    <row r="123" spans="1:16" ht="12.75">
      <c r="A123" t="s">
        <v>48</v>
      </c>
      <c s="34" t="s">
        <v>268</v>
      </c>
      <c s="34" t="s">
        <v>3072</v>
      </c>
      <c s="35" t="s">
        <v>4</v>
      </c>
      <c s="6" t="s">
        <v>3073</v>
      </c>
      <c s="36" t="s">
        <v>190</v>
      </c>
      <c s="37">
        <v>28</v>
      </c>
      <c s="36">
        <v>0</v>
      </c>
      <c s="36">
        <f>ROUND(G123*H123,6)</f>
      </c>
      <c r="L123" s="38">
        <v>0</v>
      </c>
      <c s="32">
        <f>ROUND(ROUND(L123,2)*ROUND(G123,3),2)</f>
      </c>
      <c s="36" t="s">
        <v>52</v>
      </c>
      <c>
        <f>(M123*21)/100</f>
      </c>
      <c t="s">
        <v>27</v>
      </c>
    </row>
    <row r="124" spans="1:5" ht="12.75">
      <c r="A124" s="35" t="s">
        <v>53</v>
      </c>
      <c r="E124" s="39" t="s">
        <v>3074</v>
      </c>
    </row>
    <row r="125" spans="1:5" ht="25.5">
      <c r="A125" s="35" t="s">
        <v>54</v>
      </c>
      <c r="E125" s="40" t="s">
        <v>3075</v>
      </c>
    </row>
    <row r="126" spans="1:5" ht="12.75">
      <c r="A126" t="s">
        <v>55</v>
      </c>
      <c r="E126" s="39" t="s">
        <v>2954</v>
      </c>
    </row>
    <row r="127" spans="1:13" ht="12.75">
      <c r="A127" t="s">
        <v>46</v>
      </c>
      <c r="C127" s="31" t="s">
        <v>123</v>
      </c>
      <c r="E127" s="33" t="s">
        <v>124</v>
      </c>
      <c r="J127" s="32">
        <f>0</f>
      </c>
      <c s="32">
        <f>0</f>
      </c>
      <c s="32">
        <f>0+L128+L132+L136+L140+L144</f>
      </c>
      <c s="32">
        <f>0+M128+M132+M136+M140+M144</f>
      </c>
    </row>
    <row r="128" spans="1:16" ht="25.5">
      <c r="A128" t="s">
        <v>48</v>
      </c>
      <c s="34" t="s">
        <v>272</v>
      </c>
      <c s="34" t="s">
        <v>3076</v>
      </c>
      <c s="35" t="s">
        <v>4</v>
      </c>
      <c s="6" t="s">
        <v>3077</v>
      </c>
      <c s="36" t="s">
        <v>205</v>
      </c>
      <c s="37">
        <v>19</v>
      </c>
      <c s="36">
        <v>0</v>
      </c>
      <c s="36">
        <f>ROUND(G128*H128,6)</f>
      </c>
      <c r="L128" s="38">
        <v>0</v>
      </c>
      <c s="32">
        <f>ROUND(ROUND(L128,2)*ROUND(G128,3),2)</f>
      </c>
      <c s="36" t="s">
        <v>52</v>
      </c>
      <c>
        <f>(M128*21)/100</f>
      </c>
      <c t="s">
        <v>27</v>
      </c>
    </row>
    <row r="129" spans="1:5" ht="25.5">
      <c r="A129" s="35" t="s">
        <v>53</v>
      </c>
      <c r="E129" s="39" t="s">
        <v>3078</v>
      </c>
    </row>
    <row r="130" spans="1:5" ht="25.5">
      <c r="A130" s="35" t="s">
        <v>54</v>
      </c>
      <c r="E130" s="40" t="s">
        <v>3079</v>
      </c>
    </row>
    <row r="131" spans="1:5" ht="12.75">
      <c r="A131" t="s">
        <v>55</v>
      </c>
      <c r="E131" s="39" t="s">
        <v>2954</v>
      </c>
    </row>
    <row r="132" spans="1:16" ht="12.75">
      <c r="A132" t="s">
        <v>48</v>
      </c>
      <c s="34" t="s">
        <v>291</v>
      </c>
      <c s="34" t="s">
        <v>3080</v>
      </c>
      <c s="35" t="s">
        <v>4</v>
      </c>
      <c s="6" t="s">
        <v>3081</v>
      </c>
      <c s="36" t="s">
        <v>205</v>
      </c>
      <c s="37">
        <v>666</v>
      </c>
      <c s="36">
        <v>0</v>
      </c>
      <c s="36">
        <f>ROUND(G132*H132,6)</f>
      </c>
      <c r="L132" s="38">
        <v>0</v>
      </c>
      <c s="32">
        <f>ROUND(ROUND(L132,2)*ROUND(G132,3),2)</f>
      </c>
      <c s="36" t="s">
        <v>52</v>
      </c>
      <c>
        <f>(M132*21)/100</f>
      </c>
      <c t="s">
        <v>27</v>
      </c>
    </row>
    <row r="133" spans="1:5" ht="12.75">
      <c r="A133" s="35" t="s">
        <v>53</v>
      </c>
      <c r="E133" s="39" t="s">
        <v>3082</v>
      </c>
    </row>
    <row r="134" spans="1:5" ht="25.5">
      <c r="A134" s="35" t="s">
        <v>54</v>
      </c>
      <c r="E134" s="40" t="s">
        <v>3083</v>
      </c>
    </row>
    <row r="135" spans="1:5" ht="12.75">
      <c r="A135" t="s">
        <v>55</v>
      </c>
      <c r="E135" s="39" t="s">
        <v>2954</v>
      </c>
    </row>
    <row r="136" spans="1:16" ht="12.75">
      <c r="A136" t="s">
        <v>48</v>
      </c>
      <c s="34" t="s">
        <v>295</v>
      </c>
      <c s="34" t="s">
        <v>3084</v>
      </c>
      <c s="35" t="s">
        <v>4</v>
      </c>
      <c s="6" t="s">
        <v>3085</v>
      </c>
      <c s="36" t="s">
        <v>205</v>
      </c>
      <c s="37">
        <v>23</v>
      </c>
      <c s="36">
        <v>0</v>
      </c>
      <c s="36">
        <f>ROUND(G136*H136,6)</f>
      </c>
      <c r="L136" s="38">
        <v>0</v>
      </c>
      <c s="32">
        <f>ROUND(ROUND(L136,2)*ROUND(G136,3),2)</f>
      </c>
      <c s="36" t="s">
        <v>52</v>
      </c>
      <c>
        <f>(M136*21)/100</f>
      </c>
      <c t="s">
        <v>27</v>
      </c>
    </row>
    <row r="137" spans="1:5" ht="12.75">
      <c r="A137" s="35" t="s">
        <v>53</v>
      </c>
      <c r="E137" s="39" t="s">
        <v>3086</v>
      </c>
    </row>
    <row r="138" spans="1:5" ht="89.25">
      <c r="A138" s="35" t="s">
        <v>54</v>
      </c>
      <c r="E138" s="40" t="s">
        <v>3087</v>
      </c>
    </row>
    <row r="139" spans="1:5" ht="12.75">
      <c r="A139" t="s">
        <v>55</v>
      </c>
      <c r="E139" s="39" t="s">
        <v>2954</v>
      </c>
    </row>
    <row r="140" spans="1:16" ht="12.75">
      <c r="A140" t="s">
        <v>48</v>
      </c>
      <c s="34" t="s">
        <v>299</v>
      </c>
      <c s="34" t="s">
        <v>3088</v>
      </c>
      <c s="35" t="s">
        <v>4</v>
      </c>
      <c s="6" t="s">
        <v>3089</v>
      </c>
      <c s="36" t="s">
        <v>62</v>
      </c>
      <c s="37">
        <v>2</v>
      </c>
      <c s="36">
        <v>0</v>
      </c>
      <c s="36">
        <f>ROUND(G140*H140,6)</f>
      </c>
      <c r="L140" s="38">
        <v>0</v>
      </c>
      <c s="32">
        <f>ROUND(ROUND(L140,2)*ROUND(G140,3),2)</f>
      </c>
      <c s="36" t="s">
        <v>52</v>
      </c>
      <c>
        <f>(M140*21)/100</f>
      </c>
      <c t="s">
        <v>27</v>
      </c>
    </row>
    <row r="141" spans="1:5" ht="12.75">
      <c r="A141" s="35" t="s">
        <v>53</v>
      </c>
      <c r="E141" s="39" t="s">
        <v>3090</v>
      </c>
    </row>
    <row r="142" spans="1:5" ht="25.5">
      <c r="A142" s="35" t="s">
        <v>54</v>
      </c>
      <c r="E142" s="40" t="s">
        <v>3091</v>
      </c>
    </row>
    <row r="143" spans="1:5" ht="12.75">
      <c r="A143" t="s">
        <v>55</v>
      </c>
      <c r="E143" s="39" t="s">
        <v>2954</v>
      </c>
    </row>
    <row r="144" spans="1:16" ht="25.5">
      <c r="A144" t="s">
        <v>48</v>
      </c>
      <c s="34" t="s">
        <v>303</v>
      </c>
      <c s="34" t="s">
        <v>3092</v>
      </c>
      <c s="35" t="s">
        <v>4</v>
      </c>
      <c s="6" t="s">
        <v>3093</v>
      </c>
      <c s="36" t="s">
        <v>51</v>
      </c>
      <c s="37">
        <v>241.37</v>
      </c>
      <c s="36">
        <v>0</v>
      </c>
      <c s="36">
        <f>ROUND(G144*H144,6)</f>
      </c>
      <c r="L144" s="38">
        <v>0</v>
      </c>
      <c s="32">
        <f>ROUND(ROUND(L144,2)*ROUND(G144,3),2)</f>
      </c>
      <c s="36" t="s">
        <v>3022</v>
      </c>
      <c>
        <f>(M144*21)/100</f>
      </c>
      <c t="s">
        <v>27</v>
      </c>
    </row>
    <row r="145" spans="1:5" ht="12.75">
      <c r="A145" s="35" t="s">
        <v>53</v>
      </c>
      <c r="E145" s="39" t="s">
        <v>3094</v>
      </c>
    </row>
    <row r="146" spans="1:5" ht="25.5">
      <c r="A146" s="35" t="s">
        <v>54</v>
      </c>
      <c r="E146" s="40" t="s">
        <v>3095</v>
      </c>
    </row>
    <row r="147" spans="1:5" ht="102">
      <c r="A147" t="s">
        <v>55</v>
      </c>
      <c r="E147" s="39" t="s">
        <v>3096</v>
      </c>
    </row>
    <row r="148" spans="1:13" ht="12.75">
      <c r="A148" t="s">
        <v>46</v>
      </c>
      <c r="C148" s="31" t="s">
        <v>163</v>
      </c>
      <c r="E148" s="33" t="s">
        <v>1657</v>
      </c>
      <c r="J148" s="32">
        <f>0</f>
      </c>
      <c s="32">
        <f>0</f>
      </c>
      <c s="32">
        <f>0+L149+L153+L157</f>
      </c>
      <c s="32">
        <f>0+M149+M153+M157</f>
      </c>
    </row>
    <row r="149" spans="1:16" ht="12.75">
      <c r="A149" t="s">
        <v>48</v>
      </c>
      <c s="34" t="s">
        <v>545</v>
      </c>
      <c s="34" t="s">
        <v>2799</v>
      </c>
      <c s="35" t="s">
        <v>4</v>
      </c>
      <c s="6" t="s">
        <v>2800</v>
      </c>
      <c s="36" t="s">
        <v>51</v>
      </c>
      <c s="37">
        <v>33.3</v>
      </c>
      <c s="36">
        <v>0</v>
      </c>
      <c s="36">
        <f>ROUND(G149*H149,6)</f>
      </c>
      <c r="L149" s="38">
        <v>0</v>
      </c>
      <c s="32">
        <f>ROUND(ROUND(L149,2)*ROUND(G149,3),2)</f>
      </c>
      <c s="36" t="s">
        <v>52</v>
      </c>
      <c>
        <f>(M149*21)/100</f>
      </c>
      <c t="s">
        <v>27</v>
      </c>
    </row>
    <row r="150" spans="1:5" ht="12.75">
      <c r="A150" s="35" t="s">
        <v>53</v>
      </c>
      <c r="E150" s="39" t="s">
        <v>3097</v>
      </c>
    </row>
    <row r="151" spans="1:5" ht="25.5">
      <c r="A151" s="35" t="s">
        <v>54</v>
      </c>
      <c r="E151" s="40" t="s">
        <v>3098</v>
      </c>
    </row>
    <row r="152" spans="1:5" ht="12.75">
      <c r="A152" t="s">
        <v>55</v>
      </c>
      <c r="E152" s="39" t="s">
        <v>2954</v>
      </c>
    </row>
    <row r="153" spans="1:16" ht="12.75">
      <c r="A153" t="s">
        <v>48</v>
      </c>
      <c s="34" t="s">
        <v>307</v>
      </c>
      <c s="34" t="s">
        <v>3099</v>
      </c>
      <c s="35" t="s">
        <v>4</v>
      </c>
      <c s="6" t="s">
        <v>3100</v>
      </c>
      <c s="36" t="s">
        <v>51</v>
      </c>
      <c s="37">
        <v>4.5</v>
      </c>
      <c s="36">
        <v>0</v>
      </c>
      <c s="36">
        <f>ROUND(G153*H153,6)</f>
      </c>
      <c r="L153" s="38">
        <v>0</v>
      </c>
      <c s="32">
        <f>ROUND(ROUND(L153,2)*ROUND(G153,3),2)</f>
      </c>
      <c s="36" t="s">
        <v>52</v>
      </c>
      <c>
        <f>(M153*21)/100</f>
      </c>
      <c t="s">
        <v>27</v>
      </c>
    </row>
    <row r="154" spans="1:5" ht="12.75">
      <c r="A154" s="35" t="s">
        <v>53</v>
      </c>
      <c r="E154" s="39" t="s">
        <v>3101</v>
      </c>
    </row>
    <row r="155" spans="1:5" ht="25.5">
      <c r="A155" s="35" t="s">
        <v>54</v>
      </c>
      <c r="E155" s="40" t="s">
        <v>3102</v>
      </c>
    </row>
    <row r="156" spans="1:5" ht="12.75">
      <c r="A156" t="s">
        <v>55</v>
      </c>
      <c r="E156" s="39" t="s">
        <v>2954</v>
      </c>
    </row>
    <row r="157" spans="1:16" ht="12.75">
      <c r="A157" t="s">
        <v>48</v>
      </c>
      <c s="34" t="s">
        <v>552</v>
      </c>
      <c s="34" t="s">
        <v>3103</v>
      </c>
      <c s="35" t="s">
        <v>4</v>
      </c>
      <c s="6" t="s">
        <v>3104</v>
      </c>
      <c s="36" t="s">
        <v>51</v>
      </c>
      <c s="37">
        <v>3.15</v>
      </c>
      <c s="36">
        <v>0</v>
      </c>
      <c s="36">
        <f>ROUND(G157*H157,6)</f>
      </c>
      <c r="L157" s="38">
        <v>0</v>
      </c>
      <c s="32">
        <f>ROUND(ROUND(L157,2)*ROUND(G157,3),2)</f>
      </c>
      <c s="36" t="s">
        <v>52</v>
      </c>
      <c>
        <f>(M157*21)/100</f>
      </c>
      <c t="s">
        <v>27</v>
      </c>
    </row>
    <row r="158" spans="1:5" ht="12.75">
      <c r="A158" s="35" t="s">
        <v>53</v>
      </c>
      <c r="E158" s="39" t="s">
        <v>3105</v>
      </c>
    </row>
    <row r="159" spans="1:5" ht="25.5">
      <c r="A159" s="35" t="s">
        <v>54</v>
      </c>
      <c r="E159" s="40" t="s">
        <v>3106</v>
      </c>
    </row>
    <row r="160" spans="1:5" ht="12.75">
      <c r="A160" t="s">
        <v>55</v>
      </c>
      <c r="E160" s="39" t="s">
        <v>2954</v>
      </c>
    </row>
    <row r="161" spans="1:13" ht="12.75">
      <c r="A161" t="s">
        <v>46</v>
      </c>
      <c r="C161" s="31" t="s">
        <v>76</v>
      </c>
      <c r="E161" s="33" t="s">
        <v>2827</v>
      </c>
      <c r="J161" s="32">
        <f>0</f>
      </c>
      <c s="32">
        <f>0</f>
      </c>
      <c s="32">
        <f>0+L162+L166+L170+L174+L178+L182+L186+L190+L194</f>
      </c>
      <c s="32">
        <f>0+M162+M166+M170+M174+M178+M182+M186+M190+M194</f>
      </c>
    </row>
    <row r="162" spans="1:16" ht="12.75">
      <c r="A162" t="s">
        <v>48</v>
      </c>
      <c s="34" t="s">
        <v>312</v>
      </c>
      <c s="34" t="s">
        <v>3107</v>
      </c>
      <c s="35" t="s">
        <v>4</v>
      </c>
      <c s="6" t="s">
        <v>3108</v>
      </c>
      <c s="36" t="s">
        <v>205</v>
      </c>
      <c s="37">
        <v>40</v>
      </c>
      <c s="36">
        <v>0</v>
      </c>
      <c s="36">
        <f>ROUND(G162*H162,6)</f>
      </c>
      <c r="L162" s="38">
        <v>0</v>
      </c>
      <c s="32">
        <f>ROUND(ROUND(L162,2)*ROUND(G162,3),2)</f>
      </c>
      <c s="36" t="s">
        <v>52</v>
      </c>
      <c>
        <f>(M162*21)/100</f>
      </c>
      <c t="s">
        <v>27</v>
      </c>
    </row>
    <row r="163" spans="1:5" ht="12.75">
      <c r="A163" s="35" t="s">
        <v>53</v>
      </c>
      <c r="E163" s="39" t="s">
        <v>3109</v>
      </c>
    </row>
    <row r="164" spans="1:5" ht="25.5">
      <c r="A164" s="35" t="s">
        <v>54</v>
      </c>
      <c r="E164" s="40" t="s">
        <v>3110</v>
      </c>
    </row>
    <row r="165" spans="1:5" ht="12.75">
      <c r="A165" t="s">
        <v>55</v>
      </c>
      <c r="E165" s="39" t="s">
        <v>2954</v>
      </c>
    </row>
    <row r="166" spans="1:16" ht="12.75">
      <c r="A166" t="s">
        <v>48</v>
      </c>
      <c s="34" t="s">
        <v>318</v>
      </c>
      <c s="34" t="s">
        <v>3111</v>
      </c>
      <c s="35" t="s">
        <v>4</v>
      </c>
      <c s="6" t="s">
        <v>3112</v>
      </c>
      <c s="36" t="s">
        <v>205</v>
      </c>
      <c s="37">
        <v>90</v>
      </c>
      <c s="36">
        <v>0</v>
      </c>
      <c s="36">
        <f>ROUND(G166*H166,6)</f>
      </c>
      <c r="L166" s="38">
        <v>0</v>
      </c>
      <c s="32">
        <f>ROUND(ROUND(L166,2)*ROUND(G166,3),2)</f>
      </c>
      <c s="36" t="s">
        <v>52</v>
      </c>
      <c>
        <f>(M166*21)/100</f>
      </c>
      <c t="s">
        <v>27</v>
      </c>
    </row>
    <row r="167" spans="1:5" ht="25.5">
      <c r="A167" s="35" t="s">
        <v>53</v>
      </c>
      <c r="E167" s="39" t="s">
        <v>3113</v>
      </c>
    </row>
    <row r="168" spans="1:5" ht="25.5">
      <c r="A168" s="35" t="s">
        <v>54</v>
      </c>
      <c r="E168" s="40" t="s">
        <v>3114</v>
      </c>
    </row>
    <row r="169" spans="1:5" ht="12.75">
      <c r="A169" t="s">
        <v>55</v>
      </c>
      <c r="E169" s="39" t="s">
        <v>2954</v>
      </c>
    </row>
    <row r="170" spans="1:16" ht="12.75">
      <c r="A170" t="s">
        <v>48</v>
      </c>
      <c s="34" t="s">
        <v>319</v>
      </c>
      <c s="34" t="s">
        <v>3115</v>
      </c>
      <c s="35" t="s">
        <v>4</v>
      </c>
      <c s="6" t="s">
        <v>3116</v>
      </c>
      <c s="36" t="s">
        <v>205</v>
      </c>
      <c s="37">
        <v>148</v>
      </c>
      <c s="36">
        <v>0</v>
      </c>
      <c s="36">
        <f>ROUND(G170*H170,6)</f>
      </c>
      <c r="L170" s="38">
        <v>0</v>
      </c>
      <c s="32">
        <f>ROUND(ROUND(L170,2)*ROUND(G170,3),2)</f>
      </c>
      <c s="36" t="s">
        <v>52</v>
      </c>
      <c>
        <f>(M170*21)/100</f>
      </c>
      <c t="s">
        <v>27</v>
      </c>
    </row>
    <row r="171" spans="1:5" ht="12.75">
      <c r="A171" s="35" t="s">
        <v>53</v>
      </c>
      <c r="E171" s="39" t="s">
        <v>3117</v>
      </c>
    </row>
    <row r="172" spans="1:5" ht="25.5">
      <c r="A172" s="35" t="s">
        <v>54</v>
      </c>
      <c r="E172" s="40" t="s">
        <v>3118</v>
      </c>
    </row>
    <row r="173" spans="1:5" ht="12.75">
      <c r="A173" t="s">
        <v>55</v>
      </c>
      <c r="E173" s="39" t="s">
        <v>2954</v>
      </c>
    </row>
    <row r="174" spans="1:16" ht="12.75">
      <c r="A174" t="s">
        <v>48</v>
      </c>
      <c s="34" t="s">
        <v>321</v>
      </c>
      <c s="34" t="s">
        <v>3119</v>
      </c>
      <c s="35" t="s">
        <v>4</v>
      </c>
      <c s="6" t="s">
        <v>3120</v>
      </c>
      <c s="36" t="s">
        <v>62</v>
      </c>
      <c s="37">
        <v>3</v>
      </c>
      <c s="36">
        <v>0</v>
      </c>
      <c s="36">
        <f>ROUND(G174*H174,6)</f>
      </c>
      <c r="L174" s="38">
        <v>0</v>
      </c>
      <c s="32">
        <f>ROUND(ROUND(L174,2)*ROUND(G174,3),2)</f>
      </c>
      <c s="36" t="s">
        <v>52</v>
      </c>
      <c>
        <f>(M174*21)/100</f>
      </c>
      <c t="s">
        <v>27</v>
      </c>
    </row>
    <row r="175" spans="1:5" ht="12.75">
      <c r="A175" s="35" t="s">
        <v>53</v>
      </c>
      <c r="E175" s="39" t="s">
        <v>3121</v>
      </c>
    </row>
    <row r="176" spans="1:5" ht="25.5">
      <c r="A176" s="35" t="s">
        <v>54</v>
      </c>
      <c r="E176" s="40" t="s">
        <v>3122</v>
      </c>
    </row>
    <row r="177" spans="1:5" ht="12.75">
      <c r="A177" t="s">
        <v>55</v>
      </c>
      <c r="E177" s="39" t="s">
        <v>2954</v>
      </c>
    </row>
    <row r="178" spans="1:16" ht="12.75">
      <c r="A178" t="s">
        <v>48</v>
      </c>
      <c s="34" t="s">
        <v>326</v>
      </c>
      <c s="34" t="s">
        <v>3123</v>
      </c>
      <c s="35" t="s">
        <v>4</v>
      </c>
      <c s="6" t="s">
        <v>3124</v>
      </c>
      <c s="36" t="s">
        <v>205</v>
      </c>
      <c s="37">
        <v>610</v>
      </c>
      <c s="36">
        <v>0</v>
      </c>
      <c s="36">
        <f>ROUND(G178*H178,6)</f>
      </c>
      <c r="L178" s="38">
        <v>0</v>
      </c>
      <c s="32">
        <f>ROUND(ROUND(L178,2)*ROUND(G178,3),2)</f>
      </c>
      <c s="36" t="s">
        <v>52</v>
      </c>
      <c>
        <f>(M178*21)/100</f>
      </c>
      <c t="s">
        <v>27</v>
      </c>
    </row>
    <row r="179" spans="1:5" ht="12.75">
      <c r="A179" s="35" t="s">
        <v>53</v>
      </c>
      <c r="E179" s="39" t="s">
        <v>3125</v>
      </c>
    </row>
    <row r="180" spans="1:5" ht="63.75">
      <c r="A180" s="35" t="s">
        <v>54</v>
      </c>
      <c r="E180" s="40" t="s">
        <v>3126</v>
      </c>
    </row>
    <row r="181" spans="1:5" ht="12.75">
      <c r="A181" t="s">
        <v>55</v>
      </c>
      <c r="E181" s="39" t="s">
        <v>2954</v>
      </c>
    </row>
    <row r="182" spans="1:16" ht="12.75">
      <c r="A182" t="s">
        <v>48</v>
      </c>
      <c s="34" t="s">
        <v>330</v>
      </c>
      <c s="34" t="s">
        <v>3127</v>
      </c>
      <c s="35" t="s">
        <v>4</v>
      </c>
      <c s="6" t="s">
        <v>3128</v>
      </c>
      <c s="36" t="s">
        <v>3129</v>
      </c>
      <c s="37">
        <v>330</v>
      </c>
      <c s="36">
        <v>0</v>
      </c>
      <c s="36">
        <f>ROUND(G182*H182,6)</f>
      </c>
      <c r="L182" s="38">
        <v>0</v>
      </c>
      <c s="32">
        <f>ROUND(ROUND(L182,2)*ROUND(G182,3),2)</f>
      </c>
      <c s="36" t="s">
        <v>52</v>
      </c>
      <c>
        <f>(M182*21)/100</f>
      </c>
      <c t="s">
        <v>27</v>
      </c>
    </row>
    <row r="183" spans="1:5" ht="12.75">
      <c r="A183" s="35" t="s">
        <v>53</v>
      </c>
      <c r="E183" s="39" t="s">
        <v>3130</v>
      </c>
    </row>
    <row r="184" spans="1:5" ht="25.5">
      <c r="A184" s="35" t="s">
        <v>54</v>
      </c>
      <c r="E184" s="40" t="s">
        <v>3131</v>
      </c>
    </row>
    <row r="185" spans="1:5" ht="12.75">
      <c r="A185" t="s">
        <v>55</v>
      </c>
      <c r="E185" s="39" t="s">
        <v>2954</v>
      </c>
    </row>
    <row r="186" spans="1:16" ht="12.75">
      <c r="A186" t="s">
        <v>48</v>
      </c>
      <c s="34" t="s">
        <v>334</v>
      </c>
      <c s="34" t="s">
        <v>3132</v>
      </c>
      <c s="35" t="s">
        <v>4</v>
      </c>
      <c s="6" t="s">
        <v>3133</v>
      </c>
      <c s="36" t="s">
        <v>190</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3134</v>
      </c>
    </row>
    <row r="189" spans="1:5" ht="12.75">
      <c r="A189" t="s">
        <v>55</v>
      </c>
      <c r="E189" s="39" t="s">
        <v>2954</v>
      </c>
    </row>
    <row r="190" spans="1:16" ht="12.75">
      <c r="A190" t="s">
        <v>48</v>
      </c>
      <c s="34" t="s">
        <v>337</v>
      </c>
      <c s="34" t="s">
        <v>3135</v>
      </c>
      <c s="35" t="s">
        <v>4</v>
      </c>
      <c s="6" t="s">
        <v>3136</v>
      </c>
      <c s="36" t="s">
        <v>450</v>
      </c>
      <c s="37">
        <v>21.2</v>
      </c>
      <c s="36">
        <v>0</v>
      </c>
      <c s="36">
        <f>ROUND(G190*H190,6)</f>
      </c>
      <c r="L190" s="38">
        <v>0</v>
      </c>
      <c s="32">
        <f>ROUND(ROUND(L190,2)*ROUND(G190,3),2)</f>
      </c>
      <c s="36" t="s">
        <v>52</v>
      </c>
      <c>
        <f>(M190*21)/100</f>
      </c>
      <c t="s">
        <v>27</v>
      </c>
    </row>
    <row r="191" spans="1:5" ht="12.75">
      <c r="A191" s="35" t="s">
        <v>53</v>
      </c>
      <c r="E191" s="39" t="s">
        <v>3137</v>
      </c>
    </row>
    <row r="192" spans="1:5" ht="89.25">
      <c r="A192" s="35" t="s">
        <v>54</v>
      </c>
      <c r="E192" s="40" t="s">
        <v>3138</v>
      </c>
    </row>
    <row r="193" spans="1:5" ht="12.75">
      <c r="A193" t="s">
        <v>55</v>
      </c>
      <c r="E193" s="39" t="s">
        <v>2954</v>
      </c>
    </row>
    <row r="194" spans="1:16" ht="12.75">
      <c r="A194" t="s">
        <v>48</v>
      </c>
      <c s="34" t="s">
        <v>341</v>
      </c>
      <c s="34" t="s">
        <v>3139</v>
      </c>
      <c s="35" t="s">
        <v>4</v>
      </c>
      <c s="6" t="s">
        <v>3140</v>
      </c>
      <c s="36" t="s">
        <v>62</v>
      </c>
      <c s="37">
        <v>2</v>
      </c>
      <c s="36">
        <v>0</v>
      </c>
      <c s="36">
        <f>ROUND(G194*H194,6)</f>
      </c>
      <c r="L194" s="38">
        <v>0</v>
      </c>
      <c s="32">
        <f>ROUND(ROUND(L194,2)*ROUND(G194,3),2)</f>
      </c>
      <c s="36" t="s">
        <v>3022</v>
      </c>
      <c>
        <f>(M194*21)/100</f>
      </c>
      <c t="s">
        <v>27</v>
      </c>
    </row>
    <row r="195" spans="1:5" ht="12.75">
      <c r="A195" s="35" t="s">
        <v>53</v>
      </c>
      <c r="E195" s="39" t="s">
        <v>5</v>
      </c>
    </row>
    <row r="196" spans="1:5" ht="25.5">
      <c r="A196" s="35" t="s">
        <v>54</v>
      </c>
      <c r="E196" s="40" t="s">
        <v>3141</v>
      </c>
    </row>
    <row r="197" spans="1:5" ht="369.75">
      <c r="A197" t="s">
        <v>55</v>
      </c>
      <c r="E197" s="39" t="s">
        <v>2891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COUNTIFS(L8:L342,"=0",A8:A342,"P")+COUNTIFS(L8:L342,"",A8:A342,"P")+SUM(Q8:Q342)</f>
      </c>
    </row>
    <row r="8" spans="1:13" ht="12.75">
      <c r="A8" t="s">
        <v>44</v>
      </c>
      <c r="C8" s="28" t="s">
        <v>178</v>
      </c>
      <c r="E8" s="30" t="s">
        <v>177</v>
      </c>
      <c r="J8" s="29">
        <f>0+J9+J14+J39+J136+J161+J170+J211+J312+J341</f>
      </c>
      <c s="29">
        <f>0+K9+K14+K39+K136+K161+K170+K211+K312+K341</f>
      </c>
      <c s="29">
        <f>0+L9+L14+L39+L136+L161+L170+L211+L312+L341</f>
      </c>
      <c s="29">
        <f>0+M9+M14+M39+M136+M161+M170+M211+M312+M341</f>
      </c>
    </row>
    <row r="9" spans="1:13" ht="12.75">
      <c r="A9" t="s">
        <v>46</v>
      </c>
      <c r="C9" s="31" t="s">
        <v>179</v>
      </c>
      <c r="E9" s="33" t="s">
        <v>180</v>
      </c>
      <c r="J9" s="32">
        <f>0</f>
      </c>
      <c s="32">
        <f>0</f>
      </c>
      <c s="32">
        <f>0+L10</f>
      </c>
      <c s="32">
        <f>0+M10</f>
      </c>
    </row>
    <row r="10" spans="1:16" ht="12.75">
      <c r="A10" t="s">
        <v>48</v>
      </c>
      <c s="34" t="s">
        <v>181</v>
      </c>
      <c s="34" t="s">
        <v>182</v>
      </c>
      <c s="35" t="s">
        <v>183</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2992.5</v>
      </c>
      <c s="36">
        <v>0</v>
      </c>
      <c s="36">
        <f>ROUND(G15*H15,6)</f>
      </c>
      <c r="L15" s="38">
        <v>0</v>
      </c>
      <c s="32">
        <f>ROUND(ROUND(L15,2)*ROUND(G15,3),2)</f>
      </c>
      <c s="36" t="s">
        <v>52</v>
      </c>
      <c>
        <f>(M15*21)/100</f>
      </c>
      <c t="s">
        <v>27</v>
      </c>
    </row>
    <row r="16" spans="1:5" ht="12.75">
      <c r="A16" s="35" t="s">
        <v>53</v>
      </c>
      <c r="E16" s="39" t="s">
        <v>79</v>
      </c>
    </row>
    <row r="17" spans="1:5" ht="25.5">
      <c r="A17" s="35" t="s">
        <v>54</v>
      </c>
      <c r="E17" s="40" t="s">
        <v>191</v>
      </c>
    </row>
    <row r="18" spans="1:5" ht="369.75">
      <c r="A18" t="s">
        <v>55</v>
      </c>
      <c r="E18" s="39" t="s">
        <v>192</v>
      </c>
    </row>
    <row r="19" spans="1:16" ht="12.75">
      <c r="A19" t="s">
        <v>48</v>
      </c>
      <c s="34" t="s">
        <v>27</v>
      </c>
      <c s="34" t="s">
        <v>193</v>
      </c>
      <c s="35" t="s">
        <v>5</v>
      </c>
      <c s="6" t="s">
        <v>194</v>
      </c>
      <c s="36" t="s">
        <v>190</v>
      </c>
      <c s="37">
        <v>665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432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180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2327.5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3325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3390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648</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8450</v>
      </c>
      <c s="36">
        <v>0</v>
      </c>
      <c s="36">
        <f>ROUND(G64*H64,6)</f>
      </c>
      <c r="L64" s="38">
        <v>0</v>
      </c>
      <c s="32">
        <f>ROUND(ROUND(L64,2)*ROUND(G64,3),2)</f>
      </c>
      <c s="36" t="s">
        <v>52</v>
      </c>
      <c>
        <f>(M64*21)/100</f>
      </c>
      <c t="s">
        <v>27</v>
      </c>
    </row>
    <row r="65" spans="1:5" ht="12.75">
      <c r="A65" s="35" t="s">
        <v>53</v>
      </c>
      <c r="E65" s="39" t="s">
        <v>5</v>
      </c>
    </row>
    <row r="66" spans="1:5" ht="25.5">
      <c r="A66" s="35" t="s">
        <v>54</v>
      </c>
      <c r="E66" s="40" t="s">
        <v>227</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72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432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120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3.7</v>
      </c>
      <c s="36">
        <v>0</v>
      </c>
      <c s="36">
        <f>ROUND(G88*H88,6)</f>
      </c>
      <c r="L88" s="38">
        <v>0</v>
      </c>
      <c s="32">
        <f>ROUND(ROUND(L88,2)*ROUND(G88,3),2)</f>
      </c>
      <c s="36" t="s">
        <v>52</v>
      </c>
      <c>
        <f>(M88*21)/100</f>
      </c>
      <c t="s">
        <v>27</v>
      </c>
    </row>
    <row r="89" spans="1:5" ht="12.75">
      <c r="A89" s="35" t="s">
        <v>53</v>
      </c>
      <c r="E89" s="39" t="s">
        <v>5</v>
      </c>
    </row>
    <row r="90" spans="1:5" ht="25.5">
      <c r="A90" s="35" t="s">
        <v>54</v>
      </c>
      <c r="E90" s="40" t="s">
        <v>246</v>
      </c>
    </row>
    <row r="91" spans="1:5" ht="76.5">
      <c r="A91" t="s">
        <v>55</v>
      </c>
      <c r="E91" s="39" t="s">
        <v>247</v>
      </c>
    </row>
    <row r="92" spans="1:16" ht="12.75">
      <c r="A92" t="s">
        <v>48</v>
      </c>
      <c s="34" t="s">
        <v>129</v>
      </c>
      <c s="34" t="s">
        <v>248</v>
      </c>
      <c s="35" t="s">
        <v>5</v>
      </c>
      <c s="6" t="s">
        <v>249</v>
      </c>
      <c s="36" t="s">
        <v>245</v>
      </c>
      <c s="37">
        <v>30.008</v>
      </c>
      <c s="36">
        <v>0</v>
      </c>
      <c s="36">
        <f>ROUND(G92*H92,6)</f>
      </c>
      <c r="L92" s="38">
        <v>0</v>
      </c>
      <c s="32">
        <f>ROUND(ROUND(L92,2)*ROUND(G92,3),2)</f>
      </c>
      <c s="36" t="s">
        <v>52</v>
      </c>
      <c>
        <f>(M92*21)/100</f>
      </c>
      <c t="s">
        <v>27</v>
      </c>
    </row>
    <row r="93" spans="1:5" ht="12.75">
      <c r="A93" s="35" t="s">
        <v>53</v>
      </c>
      <c r="E93" s="39" t="s">
        <v>5</v>
      </c>
    </row>
    <row r="94" spans="1:5" ht="25.5">
      <c r="A94" s="35" t="s">
        <v>54</v>
      </c>
      <c r="E94" s="40" t="s">
        <v>250</v>
      </c>
    </row>
    <row r="95" spans="1:5" ht="76.5">
      <c r="A95" t="s">
        <v>55</v>
      </c>
      <c r="E95" s="39" t="s">
        <v>247</v>
      </c>
    </row>
    <row r="96" spans="1:16" ht="12.75">
      <c r="A96" t="s">
        <v>48</v>
      </c>
      <c s="34" t="s">
        <v>133</v>
      </c>
      <c s="34" t="s">
        <v>251</v>
      </c>
      <c s="35" t="s">
        <v>5</v>
      </c>
      <c s="6" t="s">
        <v>252</v>
      </c>
      <c s="36" t="s">
        <v>245</v>
      </c>
      <c s="37">
        <v>3.7</v>
      </c>
      <c s="36">
        <v>0</v>
      </c>
      <c s="36">
        <f>ROUND(G96*H96,6)</f>
      </c>
      <c r="L96" s="38">
        <v>0</v>
      </c>
      <c s="32">
        <f>ROUND(ROUND(L96,2)*ROUND(G96,3),2)</f>
      </c>
      <c s="36" t="s">
        <v>52</v>
      </c>
      <c>
        <f>(M96*21)/100</f>
      </c>
      <c t="s">
        <v>27</v>
      </c>
    </row>
    <row r="97" spans="1:5" ht="12.75">
      <c r="A97" s="35" t="s">
        <v>53</v>
      </c>
      <c r="E97" s="39" t="s">
        <v>5</v>
      </c>
    </row>
    <row r="98" spans="1:5" ht="25.5">
      <c r="A98" s="35" t="s">
        <v>54</v>
      </c>
      <c r="E98" s="40" t="s">
        <v>246</v>
      </c>
    </row>
    <row r="99" spans="1:5" ht="267.75">
      <c r="A99" t="s">
        <v>55</v>
      </c>
      <c r="E99" s="39" t="s">
        <v>253</v>
      </c>
    </row>
    <row r="100" spans="1:16" ht="12.75">
      <c r="A100" t="s">
        <v>48</v>
      </c>
      <c s="34" t="s">
        <v>138</v>
      </c>
      <c s="34" t="s">
        <v>254</v>
      </c>
      <c s="35" t="s">
        <v>5</v>
      </c>
      <c s="6" t="s">
        <v>255</v>
      </c>
      <c s="36" t="s">
        <v>245</v>
      </c>
      <c s="37">
        <v>30.008</v>
      </c>
      <c s="36">
        <v>0</v>
      </c>
      <c s="36">
        <f>ROUND(G100*H100,6)</f>
      </c>
      <c r="L100" s="38">
        <v>0</v>
      </c>
      <c s="32">
        <f>ROUND(ROUND(L100,2)*ROUND(G100,3),2)</f>
      </c>
      <c s="36" t="s">
        <v>52</v>
      </c>
      <c>
        <f>(M100*21)/100</f>
      </c>
      <c t="s">
        <v>27</v>
      </c>
    </row>
    <row r="101" spans="1:5" ht="12.75">
      <c r="A101" s="35" t="s">
        <v>53</v>
      </c>
      <c r="E101" s="39" t="s">
        <v>5</v>
      </c>
    </row>
    <row r="102" spans="1:5" ht="25.5">
      <c r="A102" s="35" t="s">
        <v>54</v>
      </c>
      <c r="E102" s="40" t="s">
        <v>250</v>
      </c>
    </row>
    <row r="103" spans="1:5" ht="255">
      <c r="A103" t="s">
        <v>55</v>
      </c>
      <c r="E103" s="39" t="s">
        <v>256</v>
      </c>
    </row>
    <row r="104" spans="1:16" ht="25.5">
      <c r="A104" t="s">
        <v>48</v>
      </c>
      <c s="34" t="s">
        <v>257</v>
      </c>
      <c s="34" t="s">
        <v>258</v>
      </c>
      <c s="35" t="s">
        <v>5</v>
      </c>
      <c s="6" t="s">
        <v>259</v>
      </c>
      <c s="36" t="s">
        <v>62</v>
      </c>
      <c s="37">
        <v>46</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40.25">
      <c r="A107" t="s">
        <v>55</v>
      </c>
      <c r="E107" s="39" t="s">
        <v>260</v>
      </c>
    </row>
    <row r="108" spans="1:16" ht="25.5">
      <c r="A108" t="s">
        <v>48</v>
      </c>
      <c s="34" t="s">
        <v>261</v>
      </c>
      <c s="34" t="s">
        <v>262</v>
      </c>
      <c s="35" t="s">
        <v>5</v>
      </c>
      <c s="6" t="s">
        <v>263</v>
      </c>
      <c s="36" t="s">
        <v>62</v>
      </c>
      <c s="37">
        <v>48</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94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94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276</v>
      </c>
      <c s="34" t="s">
        <v>277</v>
      </c>
      <c s="35" t="s">
        <v>5</v>
      </c>
      <c s="6" t="s">
        <v>278</v>
      </c>
      <c s="36" t="s">
        <v>245</v>
      </c>
      <c s="37">
        <v>41.055</v>
      </c>
      <c s="36">
        <v>0</v>
      </c>
      <c s="36">
        <f>ROUND(G124*H124,6)</f>
      </c>
      <c r="L124" s="38">
        <v>0</v>
      </c>
      <c s="32">
        <f>ROUND(ROUND(L124,2)*ROUND(G124,3),2)</f>
      </c>
      <c s="36" t="s">
        <v>52</v>
      </c>
      <c>
        <f>(M124*21)/100</f>
      </c>
      <c t="s">
        <v>27</v>
      </c>
    </row>
    <row r="125" spans="1:5" ht="12.75">
      <c r="A125" s="35" t="s">
        <v>53</v>
      </c>
      <c r="E125" s="39" t="s">
        <v>5</v>
      </c>
    </row>
    <row r="126" spans="1:5" ht="25.5">
      <c r="A126" s="35" t="s">
        <v>54</v>
      </c>
      <c r="E126" s="40" t="s">
        <v>279</v>
      </c>
    </row>
    <row r="127" spans="1:5" ht="76.5">
      <c r="A127" t="s">
        <v>55</v>
      </c>
      <c r="E127" s="39" t="s">
        <v>280</v>
      </c>
    </row>
    <row r="128" spans="1:16" ht="12.75">
      <c r="A128" t="s">
        <v>48</v>
      </c>
      <c s="34" t="s">
        <v>281</v>
      </c>
      <c s="34" t="s">
        <v>282</v>
      </c>
      <c s="35" t="s">
        <v>5</v>
      </c>
      <c s="6" t="s">
        <v>283</v>
      </c>
      <c s="36" t="s">
        <v>245</v>
      </c>
      <c s="37">
        <v>41.055</v>
      </c>
      <c s="36">
        <v>0</v>
      </c>
      <c s="36">
        <f>ROUND(G128*H128,6)</f>
      </c>
      <c r="L128" s="38">
        <v>0</v>
      </c>
      <c s="32">
        <f>ROUND(ROUND(L128,2)*ROUND(G128,3),2)</f>
      </c>
      <c s="36" t="s">
        <v>52</v>
      </c>
      <c>
        <f>(M128*21)/100</f>
      </c>
      <c t="s">
        <v>27</v>
      </c>
    </row>
    <row r="129" spans="1:5" ht="12.75">
      <c r="A129" s="35" t="s">
        <v>53</v>
      </c>
      <c r="E129" s="39" t="s">
        <v>5</v>
      </c>
    </row>
    <row r="130" spans="1:5" ht="25.5">
      <c r="A130" s="35" t="s">
        <v>54</v>
      </c>
      <c r="E130" s="40" t="s">
        <v>279</v>
      </c>
    </row>
    <row r="131" spans="1:5" ht="204">
      <c r="A131" t="s">
        <v>55</v>
      </c>
      <c r="E131" s="39" t="s">
        <v>284</v>
      </c>
    </row>
    <row r="132" spans="1:16" ht="25.5">
      <c r="A132" t="s">
        <v>48</v>
      </c>
      <c s="34" t="s">
        <v>285</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300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6</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6</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6</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656</v>
      </c>
      <c s="36">
        <v>0</v>
      </c>
      <c s="36">
        <f>ROUND(G153*H153,6)</f>
      </c>
      <c r="L153" s="38">
        <v>0</v>
      </c>
      <c s="32">
        <f>ROUND(ROUND(L153,2)*ROUND(G153,3),2)</f>
      </c>
      <c s="36" t="s">
        <v>52</v>
      </c>
      <c>
        <f>(M153*21)/100</f>
      </c>
      <c t="s">
        <v>27</v>
      </c>
    </row>
    <row r="154" spans="1:5" ht="12.75">
      <c r="A154" s="35" t="s">
        <v>53</v>
      </c>
      <c r="E154" s="39" t="s">
        <v>5</v>
      </c>
    </row>
    <row r="155" spans="1:5" ht="25.5">
      <c r="A155" s="35" t="s">
        <v>54</v>
      </c>
      <c r="E155" s="40" t="s">
        <v>310</v>
      </c>
    </row>
    <row r="156" spans="1:5" ht="89.25">
      <c r="A156" t="s">
        <v>55</v>
      </c>
      <c r="E156" s="39" t="s">
        <v>311</v>
      </c>
    </row>
    <row r="157" spans="1:16" ht="25.5">
      <c r="A157" t="s">
        <v>48</v>
      </c>
      <c s="34" t="s">
        <v>312</v>
      </c>
      <c s="34" t="s">
        <v>313</v>
      </c>
      <c s="35" t="s">
        <v>5</v>
      </c>
      <c s="6" t="s">
        <v>314</v>
      </c>
      <c s="36" t="s">
        <v>62</v>
      </c>
      <c s="37">
        <v>22</v>
      </c>
      <c s="36">
        <v>0</v>
      </c>
      <c s="36">
        <f>ROUND(G157*H157,6)</f>
      </c>
      <c r="L157" s="38">
        <v>0</v>
      </c>
      <c s="32">
        <f>ROUND(ROUND(L157,2)*ROUND(G157,3),2)</f>
      </c>
      <c s="36" t="s">
        <v>52</v>
      </c>
      <c>
        <f>(M157*21)/100</f>
      </c>
      <c t="s">
        <v>27</v>
      </c>
    </row>
    <row r="158" spans="1:5" ht="12.75">
      <c r="A158" s="35" t="s">
        <v>53</v>
      </c>
      <c r="E158" s="39" t="s">
        <v>5</v>
      </c>
    </row>
    <row r="159" spans="1:5" ht="25.5">
      <c r="A159" s="35" t="s">
        <v>54</v>
      </c>
      <c r="E159" s="40" t="s">
        <v>315</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300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300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4</v>
      </c>
      <c s="36">
        <v>0</v>
      </c>
      <c s="36">
        <f>ROUND(G171*H171,6)</f>
      </c>
      <c r="L171" s="38">
        <v>0</v>
      </c>
      <c s="32">
        <f>ROUND(ROUND(L171,2)*ROUND(G171,3),2)</f>
      </c>
      <c s="36" t="s">
        <v>52</v>
      </c>
      <c>
        <f>(M171*21)/100</f>
      </c>
      <c t="s">
        <v>27</v>
      </c>
    </row>
    <row r="172" spans="1:5" ht="12.75">
      <c r="A172" s="35" t="s">
        <v>53</v>
      </c>
      <c r="E172" s="39" t="s">
        <v>5</v>
      </c>
    </row>
    <row r="173" spans="1:5" ht="25.5">
      <c r="A173" s="35" t="s">
        <v>54</v>
      </c>
      <c r="E173" s="40" t="s">
        <v>324</v>
      </c>
    </row>
    <row r="174" spans="1:5" ht="114.75">
      <c r="A174" t="s">
        <v>55</v>
      </c>
      <c r="E174" s="39" t="s">
        <v>325</v>
      </c>
    </row>
    <row r="175" spans="1:16" ht="12.75">
      <c r="A175" t="s">
        <v>48</v>
      </c>
      <c s="34" t="s">
        <v>326</v>
      </c>
      <c s="34" t="s">
        <v>327</v>
      </c>
      <c s="35" t="s">
        <v>5</v>
      </c>
      <c s="6" t="s">
        <v>328</v>
      </c>
      <c s="36" t="s">
        <v>62</v>
      </c>
      <c s="37">
        <v>4</v>
      </c>
      <c s="36">
        <v>0</v>
      </c>
      <c s="36">
        <f>ROUND(G175*H175,6)</f>
      </c>
      <c r="L175" s="38">
        <v>0</v>
      </c>
      <c s="32">
        <f>ROUND(ROUND(L175,2)*ROUND(G175,3),2)</f>
      </c>
      <c s="36" t="s">
        <v>52</v>
      </c>
      <c>
        <f>(M175*21)/100</f>
      </c>
      <c t="s">
        <v>27</v>
      </c>
    </row>
    <row r="176" spans="1:5" ht="12.75">
      <c r="A176" s="35" t="s">
        <v>53</v>
      </c>
      <c r="E176" s="39" t="s">
        <v>5</v>
      </c>
    </row>
    <row r="177" spans="1:5" ht="25.5">
      <c r="A177" s="35" t="s">
        <v>54</v>
      </c>
      <c r="E177" s="40" t="s">
        <v>324</v>
      </c>
    </row>
    <row r="178" spans="1:5" ht="114.75">
      <c r="A178" t="s">
        <v>55</v>
      </c>
      <c r="E178" s="39" t="s">
        <v>329</v>
      </c>
    </row>
    <row r="179" spans="1:16" ht="12.75">
      <c r="A179" t="s">
        <v>48</v>
      </c>
      <c s="34" t="s">
        <v>330</v>
      </c>
      <c s="34" t="s">
        <v>331</v>
      </c>
      <c s="35" t="s">
        <v>5</v>
      </c>
      <c s="6" t="s">
        <v>332</v>
      </c>
      <c s="36" t="s">
        <v>62</v>
      </c>
      <c s="37">
        <v>4</v>
      </c>
      <c s="36">
        <v>0</v>
      </c>
      <c s="36">
        <f>ROUND(G179*H179,6)</f>
      </c>
      <c r="L179" s="38">
        <v>0</v>
      </c>
      <c s="32">
        <f>ROUND(ROUND(L179,2)*ROUND(G179,3),2)</f>
      </c>
      <c s="36" t="s">
        <v>52</v>
      </c>
      <c>
        <f>(M179*21)/100</f>
      </c>
      <c t="s">
        <v>27</v>
      </c>
    </row>
    <row r="180" spans="1:5" ht="12.75">
      <c r="A180" s="35" t="s">
        <v>53</v>
      </c>
      <c r="E180" s="39" t="s">
        <v>5</v>
      </c>
    </row>
    <row r="181" spans="1:5" ht="25.5">
      <c r="A181" s="35" t="s">
        <v>54</v>
      </c>
      <c r="E181" s="40" t="s">
        <v>324</v>
      </c>
    </row>
    <row r="182" spans="1:5" ht="114.75">
      <c r="A182" t="s">
        <v>55</v>
      </c>
      <c r="E182" s="39" t="s">
        <v>333</v>
      </c>
    </row>
    <row r="183" spans="1:16" ht="12.75">
      <c r="A183" t="s">
        <v>48</v>
      </c>
      <c s="34" t="s">
        <v>334</v>
      </c>
      <c s="34" t="s">
        <v>335</v>
      </c>
      <c s="35" t="s">
        <v>5</v>
      </c>
      <c s="6" t="s">
        <v>336</v>
      </c>
      <c s="36" t="s">
        <v>62</v>
      </c>
      <c s="37">
        <v>4</v>
      </c>
      <c s="36">
        <v>0</v>
      </c>
      <c s="36">
        <f>ROUND(G183*H183,6)</f>
      </c>
      <c r="L183" s="38">
        <v>0</v>
      </c>
      <c s="32">
        <f>ROUND(ROUND(L183,2)*ROUND(G183,3),2)</f>
      </c>
      <c s="36" t="s">
        <v>52</v>
      </c>
      <c>
        <f>(M183*21)/100</f>
      </c>
      <c t="s">
        <v>27</v>
      </c>
    </row>
    <row r="184" spans="1:5" ht="12.75">
      <c r="A184" s="35" t="s">
        <v>53</v>
      </c>
      <c r="E184" s="39" t="s">
        <v>5</v>
      </c>
    </row>
    <row r="185" spans="1:5" ht="25.5">
      <c r="A185" s="35" t="s">
        <v>54</v>
      </c>
      <c r="E185" s="40" t="s">
        <v>324</v>
      </c>
    </row>
    <row r="186" spans="1:5" ht="114.75">
      <c r="A186" t="s">
        <v>55</v>
      </c>
      <c r="E186" s="39" t="s">
        <v>325</v>
      </c>
    </row>
    <row r="187" spans="1:16" ht="12.75">
      <c r="A187" t="s">
        <v>48</v>
      </c>
      <c s="34" t="s">
        <v>337</v>
      </c>
      <c s="34" t="s">
        <v>338</v>
      </c>
      <c s="35" t="s">
        <v>5</v>
      </c>
      <c s="6" t="s">
        <v>339</v>
      </c>
      <c s="36" t="s">
        <v>62</v>
      </c>
      <c s="37">
        <v>4</v>
      </c>
      <c s="36">
        <v>0</v>
      </c>
      <c s="36">
        <f>ROUND(G187*H187,6)</f>
      </c>
      <c r="L187" s="38">
        <v>0</v>
      </c>
      <c s="32">
        <f>ROUND(ROUND(L187,2)*ROUND(G187,3),2)</f>
      </c>
      <c s="36" t="s">
        <v>52</v>
      </c>
      <c>
        <f>(M187*21)/100</f>
      </c>
      <c t="s">
        <v>27</v>
      </c>
    </row>
    <row r="188" spans="1:5" ht="12.75">
      <c r="A188" s="35" t="s">
        <v>53</v>
      </c>
      <c r="E188" s="39" t="s">
        <v>5</v>
      </c>
    </row>
    <row r="189" spans="1:5" ht="25.5">
      <c r="A189" s="35" t="s">
        <v>54</v>
      </c>
      <c r="E189" s="40" t="s">
        <v>324</v>
      </c>
    </row>
    <row r="190" spans="1:5" ht="127.5">
      <c r="A190" t="s">
        <v>55</v>
      </c>
      <c r="E190" s="39" t="s">
        <v>340</v>
      </c>
    </row>
    <row r="191" spans="1:16" ht="12.75">
      <c r="A191" t="s">
        <v>48</v>
      </c>
      <c s="34" t="s">
        <v>341</v>
      </c>
      <c s="34" t="s">
        <v>342</v>
      </c>
      <c s="35" t="s">
        <v>5</v>
      </c>
      <c s="6" t="s">
        <v>343</v>
      </c>
      <c s="36" t="s">
        <v>62</v>
      </c>
      <c s="37">
        <v>4</v>
      </c>
      <c s="36">
        <v>0</v>
      </c>
      <c s="36">
        <f>ROUND(G191*H191,6)</f>
      </c>
      <c r="L191" s="38">
        <v>0</v>
      </c>
      <c s="32">
        <f>ROUND(ROUND(L191,2)*ROUND(G191,3),2)</f>
      </c>
      <c s="36" t="s">
        <v>52</v>
      </c>
      <c>
        <f>(M191*21)/100</f>
      </c>
      <c t="s">
        <v>27</v>
      </c>
    </row>
    <row r="192" spans="1:5" ht="12.75">
      <c r="A192" s="35" t="s">
        <v>53</v>
      </c>
      <c r="E192" s="39" t="s">
        <v>5</v>
      </c>
    </row>
    <row r="193" spans="1:5" ht="25.5">
      <c r="A193" s="35" t="s">
        <v>54</v>
      </c>
      <c r="E193" s="40" t="s">
        <v>324</v>
      </c>
    </row>
    <row r="194" spans="1:5" ht="127.5">
      <c r="A194" t="s">
        <v>55</v>
      </c>
      <c r="E194" s="39" t="s">
        <v>344</v>
      </c>
    </row>
    <row r="195" spans="1:16" ht="12.75">
      <c r="A195" t="s">
        <v>48</v>
      </c>
      <c s="34" t="s">
        <v>345</v>
      </c>
      <c s="34" t="s">
        <v>346</v>
      </c>
      <c s="35" t="s">
        <v>5</v>
      </c>
      <c s="6" t="s">
        <v>347</v>
      </c>
      <c s="36" t="s">
        <v>62</v>
      </c>
      <c s="37">
        <v>4</v>
      </c>
      <c s="36">
        <v>0</v>
      </c>
      <c s="36">
        <f>ROUND(G195*H195,6)</f>
      </c>
      <c r="L195" s="38">
        <v>0</v>
      </c>
      <c s="32">
        <f>ROUND(ROUND(L195,2)*ROUND(G195,3),2)</f>
      </c>
      <c s="36" t="s">
        <v>52</v>
      </c>
      <c>
        <f>(M195*21)/100</f>
      </c>
      <c t="s">
        <v>27</v>
      </c>
    </row>
    <row r="196" spans="1:5" ht="12.75">
      <c r="A196" s="35" t="s">
        <v>53</v>
      </c>
      <c r="E196" s="39" t="s">
        <v>5</v>
      </c>
    </row>
    <row r="197" spans="1:5" ht="25.5">
      <c r="A197" s="35" t="s">
        <v>54</v>
      </c>
      <c r="E197" s="40" t="s">
        <v>324</v>
      </c>
    </row>
    <row r="198" spans="1:5" ht="140.25">
      <c r="A198" t="s">
        <v>55</v>
      </c>
      <c r="E198" s="39" t="s">
        <v>348</v>
      </c>
    </row>
    <row r="199" spans="1:16" ht="12.75">
      <c r="A199" t="s">
        <v>48</v>
      </c>
      <c s="34" t="s">
        <v>349</v>
      </c>
      <c s="34" t="s">
        <v>350</v>
      </c>
      <c s="35" t="s">
        <v>5</v>
      </c>
      <c s="6" t="s">
        <v>351</v>
      </c>
      <c s="36" t="s">
        <v>62</v>
      </c>
      <c s="37">
        <v>4</v>
      </c>
      <c s="36">
        <v>0</v>
      </c>
      <c s="36">
        <f>ROUND(G199*H199,6)</f>
      </c>
      <c r="L199" s="38">
        <v>0</v>
      </c>
      <c s="32">
        <f>ROUND(ROUND(L199,2)*ROUND(G199,3),2)</f>
      </c>
      <c s="36" t="s">
        <v>52</v>
      </c>
      <c>
        <f>(M199*21)/100</f>
      </c>
      <c t="s">
        <v>27</v>
      </c>
    </row>
    <row r="200" spans="1:5" ht="12.75">
      <c r="A200" s="35" t="s">
        <v>53</v>
      </c>
      <c r="E200" s="39" t="s">
        <v>5</v>
      </c>
    </row>
    <row r="201" spans="1:5" ht="25.5">
      <c r="A201" s="35" t="s">
        <v>54</v>
      </c>
      <c r="E201" s="40" t="s">
        <v>324</v>
      </c>
    </row>
    <row r="202" spans="1:5" ht="153">
      <c r="A202" t="s">
        <v>55</v>
      </c>
      <c r="E202" s="39" t="s">
        <v>352</v>
      </c>
    </row>
    <row r="203" spans="1:16" ht="12.75">
      <c r="A203" t="s">
        <v>48</v>
      </c>
      <c s="34" t="s">
        <v>353</v>
      </c>
      <c s="34" t="s">
        <v>354</v>
      </c>
      <c s="35" t="s">
        <v>5</v>
      </c>
      <c s="6" t="s">
        <v>355</v>
      </c>
      <c s="36" t="s">
        <v>62</v>
      </c>
      <c s="37">
        <v>4</v>
      </c>
      <c s="36">
        <v>0</v>
      </c>
      <c s="36">
        <f>ROUND(G203*H203,6)</f>
      </c>
      <c r="L203" s="38">
        <v>0</v>
      </c>
      <c s="32">
        <f>ROUND(ROUND(L203,2)*ROUND(G203,3),2)</f>
      </c>
      <c s="36" t="s">
        <v>52</v>
      </c>
      <c>
        <f>(M203*21)/100</f>
      </c>
      <c t="s">
        <v>27</v>
      </c>
    </row>
    <row r="204" spans="1:5" ht="12.75">
      <c r="A204" s="35" t="s">
        <v>53</v>
      </c>
      <c r="E204" s="39" t="s">
        <v>5</v>
      </c>
    </row>
    <row r="205" spans="1:5" ht="25.5">
      <c r="A205" s="35" t="s">
        <v>54</v>
      </c>
      <c r="E205" s="40" t="s">
        <v>324</v>
      </c>
    </row>
    <row r="206" spans="1:5" ht="127.5">
      <c r="A206" t="s">
        <v>55</v>
      </c>
      <c r="E206" s="39" t="s">
        <v>356</v>
      </c>
    </row>
    <row r="207" spans="1:16" ht="12.75">
      <c r="A207" t="s">
        <v>48</v>
      </c>
      <c s="34" t="s">
        <v>357</v>
      </c>
      <c s="34" t="s">
        <v>358</v>
      </c>
      <c s="35" t="s">
        <v>5</v>
      </c>
      <c s="6" t="s">
        <v>359</v>
      </c>
      <c s="36" t="s">
        <v>62</v>
      </c>
      <c s="37">
        <v>4</v>
      </c>
      <c s="36">
        <v>0</v>
      </c>
      <c s="36">
        <f>ROUND(G207*H207,6)</f>
      </c>
      <c r="L207" s="38">
        <v>0</v>
      </c>
      <c s="32">
        <f>ROUND(ROUND(L207,2)*ROUND(G207,3),2)</f>
      </c>
      <c s="36" t="s">
        <v>52</v>
      </c>
      <c>
        <f>(M207*21)/100</f>
      </c>
      <c t="s">
        <v>27</v>
      </c>
    </row>
    <row r="208" spans="1:5" ht="12.75">
      <c r="A208" s="35" t="s">
        <v>53</v>
      </c>
      <c r="E208" s="39" t="s">
        <v>5</v>
      </c>
    </row>
    <row r="209" spans="1:5" ht="25.5">
      <c r="A209" s="35" t="s">
        <v>54</v>
      </c>
      <c r="E209" s="40" t="s">
        <v>324</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48</v>
      </c>
      <c s="34" t="s">
        <v>362</v>
      </c>
      <c s="34" t="s">
        <v>363</v>
      </c>
      <c s="35" t="s">
        <v>5</v>
      </c>
      <c s="6" t="s">
        <v>364</v>
      </c>
      <c s="36" t="s">
        <v>62</v>
      </c>
      <c s="37">
        <v>21</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21</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21</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40.25">
      <c r="A227" t="s">
        <v>55</v>
      </c>
      <c r="E227" s="39" t="s">
        <v>378</v>
      </c>
    </row>
    <row r="228" spans="1:16" ht="12.75">
      <c r="A228" t="s">
        <v>48</v>
      </c>
      <c s="34" t="s">
        <v>379</v>
      </c>
      <c s="34" t="s">
        <v>380</v>
      </c>
      <c s="35" t="s">
        <v>5</v>
      </c>
      <c s="6" t="s">
        <v>381</v>
      </c>
      <c s="36" t="s">
        <v>62</v>
      </c>
      <c s="37">
        <v>21</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40.25">
      <c r="A231" t="s">
        <v>55</v>
      </c>
      <c r="E231" s="39" t="s">
        <v>382</v>
      </c>
    </row>
    <row r="232" spans="1:16" ht="25.5">
      <c r="A232" t="s">
        <v>48</v>
      </c>
      <c s="34" t="s">
        <v>383</v>
      </c>
      <c s="34" t="s">
        <v>384</v>
      </c>
      <c s="35" t="s">
        <v>5</v>
      </c>
      <c s="6" t="s">
        <v>385</v>
      </c>
      <c s="36" t="s">
        <v>62</v>
      </c>
      <c s="37">
        <v>4</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4</v>
      </c>
      <c s="36">
        <v>0</v>
      </c>
      <c s="36">
        <f>ROUND(G236*H236,6)</f>
      </c>
      <c r="L236" s="38">
        <v>0</v>
      </c>
      <c s="32">
        <f>ROUND(ROUND(L236,2)*ROUND(G236,3),2)</f>
      </c>
      <c s="36" t="s">
        <v>52</v>
      </c>
      <c>
        <f>(M236*21)/100</f>
      </c>
      <c t="s">
        <v>27</v>
      </c>
    </row>
    <row r="237" spans="1:5" ht="12.75">
      <c r="A237" s="35" t="s">
        <v>53</v>
      </c>
      <c r="E237" s="39" t="s">
        <v>5</v>
      </c>
    </row>
    <row r="238" spans="1:5" ht="25.5">
      <c r="A238" s="35" t="s">
        <v>54</v>
      </c>
      <c r="E238" s="40" t="s">
        <v>324</v>
      </c>
    </row>
    <row r="239" spans="1:5" ht="216.75">
      <c r="A239" t="s">
        <v>55</v>
      </c>
      <c r="E239" s="39" t="s">
        <v>390</v>
      </c>
    </row>
    <row r="240" spans="1:16" ht="12.75">
      <c r="A240" t="s">
        <v>48</v>
      </c>
      <c s="34" t="s">
        <v>391</v>
      </c>
      <c s="34" t="s">
        <v>392</v>
      </c>
      <c s="35" t="s">
        <v>5</v>
      </c>
      <c s="6" t="s">
        <v>393</v>
      </c>
      <c s="36" t="s">
        <v>62</v>
      </c>
      <c s="37">
        <v>6</v>
      </c>
      <c s="36">
        <v>0</v>
      </c>
      <c s="36">
        <f>ROUND(G240*H240,6)</f>
      </c>
      <c r="L240" s="38">
        <v>0</v>
      </c>
      <c s="32">
        <f>ROUND(ROUND(L240,2)*ROUND(G240,3),2)</f>
      </c>
      <c s="36" t="s">
        <v>52</v>
      </c>
      <c>
        <f>(M240*21)/100</f>
      </c>
      <c t="s">
        <v>27</v>
      </c>
    </row>
    <row r="241" spans="1:5" ht="12.75">
      <c r="A241" s="35" t="s">
        <v>53</v>
      </c>
      <c r="E241" s="39" t="s">
        <v>5</v>
      </c>
    </row>
    <row r="242" spans="1:5" ht="25.5">
      <c r="A242" s="35" t="s">
        <v>54</v>
      </c>
      <c r="E242" s="40" t="s">
        <v>394</v>
      </c>
    </row>
    <row r="243" spans="1:5" ht="127.5">
      <c r="A243" t="s">
        <v>55</v>
      </c>
      <c r="E243" s="39" t="s">
        <v>395</v>
      </c>
    </row>
    <row r="244" spans="1:16" ht="12.75">
      <c r="A244" t="s">
        <v>48</v>
      </c>
      <c s="34" t="s">
        <v>396</v>
      </c>
      <c s="34" t="s">
        <v>397</v>
      </c>
      <c s="35" t="s">
        <v>5</v>
      </c>
      <c s="6" t="s">
        <v>398</v>
      </c>
      <c s="36" t="s">
        <v>62</v>
      </c>
      <c s="37">
        <v>6</v>
      </c>
      <c s="36">
        <v>0</v>
      </c>
      <c s="36">
        <f>ROUND(G244*H244,6)</f>
      </c>
      <c r="L244" s="38">
        <v>0</v>
      </c>
      <c s="32">
        <f>ROUND(ROUND(L244,2)*ROUND(G244,3),2)</f>
      </c>
      <c s="36" t="s">
        <v>52</v>
      </c>
      <c>
        <f>(M244*21)/100</f>
      </c>
      <c t="s">
        <v>27</v>
      </c>
    </row>
    <row r="245" spans="1:5" ht="12.75">
      <c r="A245" s="35" t="s">
        <v>53</v>
      </c>
      <c r="E245" s="39" t="s">
        <v>5</v>
      </c>
    </row>
    <row r="246" spans="1:5" ht="25.5">
      <c r="A246" s="35" t="s">
        <v>54</v>
      </c>
      <c r="E246" s="40" t="s">
        <v>394</v>
      </c>
    </row>
    <row r="247" spans="1:5" ht="165.75">
      <c r="A247" t="s">
        <v>55</v>
      </c>
      <c r="E247" s="39" t="s">
        <v>399</v>
      </c>
    </row>
    <row r="248" spans="1:16" ht="12.75">
      <c r="A248" t="s">
        <v>48</v>
      </c>
      <c s="34" t="s">
        <v>400</v>
      </c>
      <c s="34" t="s">
        <v>401</v>
      </c>
      <c s="35" t="s">
        <v>5</v>
      </c>
      <c s="6" t="s">
        <v>402</v>
      </c>
      <c s="36" t="s">
        <v>62</v>
      </c>
      <c s="37">
        <v>3</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27.5">
      <c r="A251" t="s">
        <v>55</v>
      </c>
      <c r="E251" s="39" t="s">
        <v>403</v>
      </c>
    </row>
    <row r="252" spans="1:16" ht="12.75">
      <c r="A252" t="s">
        <v>48</v>
      </c>
      <c s="34" t="s">
        <v>404</v>
      </c>
      <c s="34" t="s">
        <v>405</v>
      </c>
      <c s="35" t="s">
        <v>5</v>
      </c>
      <c s="6" t="s">
        <v>406</v>
      </c>
      <c s="36" t="s">
        <v>62</v>
      </c>
      <c s="37">
        <v>3</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65.75">
      <c r="A255" t="s">
        <v>55</v>
      </c>
      <c r="E255" s="39" t="s">
        <v>407</v>
      </c>
    </row>
    <row r="256" spans="1:16" ht="12.75">
      <c r="A256" t="s">
        <v>48</v>
      </c>
      <c s="34" t="s">
        <v>408</v>
      </c>
      <c s="34" t="s">
        <v>409</v>
      </c>
      <c s="35" t="s">
        <v>5</v>
      </c>
      <c s="6" t="s">
        <v>410</v>
      </c>
      <c s="36" t="s">
        <v>62</v>
      </c>
      <c s="37">
        <v>2</v>
      </c>
      <c s="36">
        <v>0</v>
      </c>
      <c s="36">
        <f>ROUND(G256*H256,6)</f>
      </c>
      <c r="L256" s="38">
        <v>0</v>
      </c>
      <c s="32">
        <f>ROUND(ROUND(L256,2)*ROUND(G256,3),2)</f>
      </c>
      <c s="36" t="s">
        <v>52</v>
      </c>
      <c>
        <f>(M256*21)/100</f>
      </c>
      <c t="s">
        <v>27</v>
      </c>
    </row>
    <row r="257" spans="1:5" ht="12.75">
      <c r="A257" s="35" t="s">
        <v>53</v>
      </c>
      <c r="E257" s="39" t="s">
        <v>5</v>
      </c>
    </row>
    <row r="258" spans="1:5" ht="25.5">
      <c r="A258" s="35" t="s">
        <v>54</v>
      </c>
      <c r="E258" s="40" t="s">
        <v>70</v>
      </c>
    </row>
    <row r="259" spans="1:5" ht="140.25">
      <c r="A259" t="s">
        <v>55</v>
      </c>
      <c r="E259" s="39" t="s">
        <v>411</v>
      </c>
    </row>
    <row r="260" spans="1:16" ht="12.75">
      <c r="A260" t="s">
        <v>48</v>
      </c>
      <c s="34" t="s">
        <v>412</v>
      </c>
      <c s="34" t="s">
        <v>413</v>
      </c>
      <c s="35" t="s">
        <v>5</v>
      </c>
      <c s="6" t="s">
        <v>414</v>
      </c>
      <c s="36" t="s">
        <v>62</v>
      </c>
      <c s="37">
        <v>2</v>
      </c>
      <c s="36">
        <v>0</v>
      </c>
      <c s="36">
        <f>ROUND(G260*H260,6)</f>
      </c>
      <c r="L260" s="38">
        <v>0</v>
      </c>
      <c s="32">
        <f>ROUND(ROUND(L260,2)*ROUND(G260,3),2)</f>
      </c>
      <c s="36" t="s">
        <v>52</v>
      </c>
      <c>
        <f>(M260*21)/100</f>
      </c>
      <c t="s">
        <v>27</v>
      </c>
    </row>
    <row r="261" spans="1:5" ht="12.75">
      <c r="A261" s="35" t="s">
        <v>53</v>
      </c>
      <c r="E261" s="39" t="s">
        <v>5</v>
      </c>
    </row>
    <row r="262" spans="1:5" ht="25.5">
      <c r="A262" s="35" t="s">
        <v>54</v>
      </c>
      <c r="E262" s="40" t="s">
        <v>70</v>
      </c>
    </row>
    <row r="263" spans="1:5" ht="127.5">
      <c r="A263" t="s">
        <v>55</v>
      </c>
      <c r="E263" s="39" t="s">
        <v>415</v>
      </c>
    </row>
    <row r="264" spans="1:16" ht="12.75">
      <c r="A264" t="s">
        <v>48</v>
      </c>
      <c s="34" t="s">
        <v>416</v>
      </c>
      <c s="34" t="s">
        <v>103</v>
      </c>
      <c s="35" t="s">
        <v>5</v>
      </c>
      <c s="6" t="s">
        <v>104</v>
      </c>
      <c s="36" t="s">
        <v>105</v>
      </c>
      <c s="37">
        <v>864</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288</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12</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14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288</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6</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6" ht="12.75">
      <c r="A292" t="s">
        <v>48</v>
      </c>
      <c s="34" t="s">
        <v>426</v>
      </c>
      <c s="34" t="s">
        <v>427</v>
      </c>
      <c s="35" t="s">
        <v>5</v>
      </c>
      <c s="6" t="s">
        <v>428</v>
      </c>
      <c s="36" t="s">
        <v>62</v>
      </c>
      <c s="37">
        <v>4</v>
      </c>
      <c s="36">
        <v>0</v>
      </c>
      <c s="36">
        <f>ROUND(G292*H292,6)</f>
      </c>
      <c r="L292" s="38">
        <v>0</v>
      </c>
      <c s="32">
        <f>ROUND(ROUND(L292,2)*ROUND(G292,3),2)</f>
      </c>
      <c s="36" t="s">
        <v>52</v>
      </c>
      <c>
        <f>(M292*21)/100</f>
      </c>
      <c t="s">
        <v>27</v>
      </c>
    </row>
    <row r="293" spans="1:5" ht="12.75">
      <c r="A293" s="35" t="s">
        <v>53</v>
      </c>
      <c r="E293" s="39" t="s">
        <v>5</v>
      </c>
    </row>
    <row r="294" spans="1:5" ht="25.5">
      <c r="A294" s="35" t="s">
        <v>54</v>
      </c>
      <c r="E294" s="40" t="s">
        <v>324</v>
      </c>
    </row>
    <row r="295" spans="1:5" ht="114.75">
      <c r="A295" t="s">
        <v>55</v>
      </c>
      <c r="E295" s="39" t="s">
        <v>429</v>
      </c>
    </row>
    <row r="296" spans="1:16" ht="12.75">
      <c r="A296" t="s">
        <v>48</v>
      </c>
      <c s="34" t="s">
        <v>430</v>
      </c>
      <c s="34" t="s">
        <v>431</v>
      </c>
      <c s="35" t="s">
        <v>5</v>
      </c>
      <c s="6" t="s">
        <v>432</v>
      </c>
      <c s="36" t="s">
        <v>62</v>
      </c>
      <c s="37">
        <v>4</v>
      </c>
      <c s="36">
        <v>0</v>
      </c>
      <c s="36">
        <f>ROUND(G296*H296,6)</f>
      </c>
      <c r="L296" s="38">
        <v>0</v>
      </c>
      <c s="32">
        <f>ROUND(ROUND(L296,2)*ROUND(G296,3),2)</f>
      </c>
      <c s="36" t="s">
        <v>52</v>
      </c>
      <c>
        <f>(M296*21)/100</f>
      </c>
      <c t="s">
        <v>27</v>
      </c>
    </row>
    <row r="297" spans="1:5" ht="12.75">
      <c r="A297" s="35" t="s">
        <v>53</v>
      </c>
      <c r="E297" s="39" t="s">
        <v>5</v>
      </c>
    </row>
    <row r="298" spans="1:5" ht="25.5">
      <c r="A298" s="35" t="s">
        <v>54</v>
      </c>
      <c r="E298" s="40" t="s">
        <v>324</v>
      </c>
    </row>
    <row r="299" spans="1:5" ht="127.5">
      <c r="A299" t="s">
        <v>55</v>
      </c>
      <c r="E299" s="39" t="s">
        <v>433</v>
      </c>
    </row>
    <row r="300" spans="1:16" ht="12.75">
      <c r="A300" t="s">
        <v>48</v>
      </c>
      <c s="34" t="s">
        <v>434</v>
      </c>
      <c s="34" t="s">
        <v>435</v>
      </c>
      <c s="35" t="s">
        <v>5</v>
      </c>
      <c s="6" t="s">
        <v>436</v>
      </c>
      <c s="36" t="s">
        <v>62</v>
      </c>
      <c s="37">
        <v>4</v>
      </c>
      <c s="36">
        <v>0</v>
      </c>
      <c s="36">
        <f>ROUND(G300*H300,6)</f>
      </c>
      <c r="L300" s="38">
        <v>0</v>
      </c>
      <c s="32">
        <f>ROUND(ROUND(L300,2)*ROUND(G300,3),2)</f>
      </c>
      <c s="36" t="s">
        <v>52</v>
      </c>
      <c>
        <f>(M300*21)/100</f>
      </c>
      <c t="s">
        <v>27</v>
      </c>
    </row>
    <row r="301" spans="1:5" ht="12.75">
      <c r="A301" s="35" t="s">
        <v>53</v>
      </c>
      <c r="E301" s="39" t="s">
        <v>5</v>
      </c>
    </row>
    <row r="302" spans="1:5" ht="25.5">
      <c r="A302" s="35" t="s">
        <v>54</v>
      </c>
      <c r="E302" s="40" t="s">
        <v>324</v>
      </c>
    </row>
    <row r="303" spans="1:5" ht="153">
      <c r="A303" t="s">
        <v>55</v>
      </c>
      <c r="E303" s="39" t="s">
        <v>437</v>
      </c>
    </row>
    <row r="304" spans="1:16" ht="12.75">
      <c r="A304" t="s">
        <v>48</v>
      </c>
      <c s="34" t="s">
        <v>438</v>
      </c>
      <c s="34" t="s">
        <v>439</v>
      </c>
      <c s="35" t="s">
        <v>5</v>
      </c>
      <c s="6" t="s">
        <v>440</v>
      </c>
      <c s="36" t="s">
        <v>62</v>
      </c>
      <c s="37">
        <v>4</v>
      </c>
      <c s="36">
        <v>0</v>
      </c>
      <c s="36">
        <f>ROUND(G304*H304,6)</f>
      </c>
      <c r="L304" s="38">
        <v>0</v>
      </c>
      <c s="32">
        <f>ROUND(ROUND(L304,2)*ROUND(G304,3),2)</f>
      </c>
      <c s="36" t="s">
        <v>441</v>
      </c>
      <c>
        <f>(M304*21)/100</f>
      </c>
      <c t="s">
        <v>27</v>
      </c>
    </row>
    <row r="305" spans="1:5" ht="12.75">
      <c r="A305" s="35" t="s">
        <v>53</v>
      </c>
      <c r="E305" s="39" t="s">
        <v>5</v>
      </c>
    </row>
    <row r="306" spans="1:5" ht="25.5">
      <c r="A306" s="35" t="s">
        <v>54</v>
      </c>
      <c r="E306" s="40" t="s">
        <v>324</v>
      </c>
    </row>
    <row r="307" spans="1:5" ht="12.75">
      <c r="A307" t="s">
        <v>55</v>
      </c>
      <c r="E307" s="39" t="s">
        <v>5</v>
      </c>
    </row>
    <row r="308" spans="1:16" ht="12.75">
      <c r="A308" t="s">
        <v>48</v>
      </c>
      <c s="34" t="s">
        <v>442</v>
      </c>
      <c s="34" t="s">
        <v>443</v>
      </c>
      <c s="35" t="s">
        <v>5</v>
      </c>
      <c s="6" t="s">
        <v>444</v>
      </c>
      <c s="36" t="s">
        <v>62</v>
      </c>
      <c s="37">
        <v>2</v>
      </c>
      <c s="36">
        <v>0</v>
      </c>
      <c s="36">
        <f>ROUND(G308*H308,6)</f>
      </c>
      <c r="L308" s="38">
        <v>0</v>
      </c>
      <c s="32">
        <f>ROUND(ROUND(L308,2)*ROUND(G308,3),2)</f>
      </c>
      <c s="36" t="s">
        <v>441</v>
      </c>
      <c>
        <f>(M308*21)/100</f>
      </c>
      <c t="s">
        <v>27</v>
      </c>
    </row>
    <row r="309" spans="1:5" ht="12.75">
      <c r="A309" s="35" t="s">
        <v>53</v>
      </c>
      <c r="E309" s="39" t="s">
        <v>5</v>
      </c>
    </row>
    <row r="310" spans="1:5" ht="25.5">
      <c r="A310" s="35" t="s">
        <v>54</v>
      </c>
      <c r="E310" s="40" t="s">
        <v>70</v>
      </c>
    </row>
    <row r="311" spans="1:5" ht="12.75">
      <c r="A311" t="s">
        <v>55</v>
      </c>
      <c r="E311" s="39" t="s">
        <v>5</v>
      </c>
    </row>
    <row r="312" spans="1:13" ht="12.75">
      <c r="A312" t="s">
        <v>46</v>
      </c>
      <c r="C312" s="31" t="s">
        <v>123</v>
      </c>
      <c r="E312" s="33" t="s">
        <v>445</v>
      </c>
      <c r="J312" s="32">
        <f>0</f>
      </c>
      <c s="32">
        <f>0</f>
      </c>
      <c s="32">
        <f>0+L313+L317+L321+L325+L329+L333+L337</f>
      </c>
      <c s="32">
        <f>0+M313+M317+M321+M325+M329+M333+M337</f>
      </c>
    </row>
    <row r="313" spans="1:16" ht="25.5">
      <c r="A313" t="s">
        <v>48</v>
      </c>
      <c s="34" t="s">
        <v>446</v>
      </c>
      <c s="34" t="s">
        <v>447</v>
      </c>
      <c s="35" t="s">
        <v>448</v>
      </c>
      <c s="6" t="s">
        <v>449</v>
      </c>
      <c s="36" t="s">
        <v>450</v>
      </c>
      <c s="37">
        <v>8.01</v>
      </c>
      <c s="36">
        <v>0</v>
      </c>
      <c s="36">
        <f>ROUND(G313*H313,6)</f>
      </c>
      <c r="L313" s="38">
        <v>0</v>
      </c>
      <c s="32">
        <f>ROUND(ROUND(L313,2)*ROUND(G313,3),2)</f>
      </c>
      <c s="36" t="s">
        <v>451</v>
      </c>
      <c>
        <f>(M313*21)/100</f>
      </c>
      <c t="s">
        <v>27</v>
      </c>
    </row>
    <row r="314" spans="1:5" ht="12.75">
      <c r="A314" s="35" t="s">
        <v>53</v>
      </c>
      <c r="E314" s="39" t="s">
        <v>452</v>
      </c>
    </row>
    <row r="315" spans="1:5" ht="12.75">
      <c r="A315" s="35" t="s">
        <v>54</v>
      </c>
      <c r="E315" s="40" t="s">
        <v>5</v>
      </c>
    </row>
    <row r="316" spans="1:5" ht="12.75">
      <c r="A316" t="s">
        <v>55</v>
      </c>
      <c r="E316" s="39" t="s">
        <v>5</v>
      </c>
    </row>
    <row r="317" spans="1:16" ht="25.5">
      <c r="A317" t="s">
        <v>48</v>
      </c>
      <c s="34" t="s">
        <v>453</v>
      </c>
      <c s="34" t="s">
        <v>454</v>
      </c>
      <c s="35" t="s">
        <v>455</v>
      </c>
      <c s="6" t="s">
        <v>456</v>
      </c>
      <c s="36" t="s">
        <v>450</v>
      </c>
      <c s="37">
        <v>10</v>
      </c>
      <c s="36">
        <v>0</v>
      </c>
      <c s="36">
        <f>ROUND(G317*H317,6)</f>
      </c>
      <c r="L317" s="38">
        <v>0</v>
      </c>
      <c s="32">
        <f>ROUND(ROUND(L317,2)*ROUND(G317,3),2)</f>
      </c>
      <c s="36" t="s">
        <v>451</v>
      </c>
      <c>
        <f>(M317*21)/100</f>
      </c>
      <c t="s">
        <v>27</v>
      </c>
    </row>
    <row r="318" spans="1:5" ht="12.75">
      <c r="A318" s="35" t="s">
        <v>53</v>
      </c>
      <c r="E318" s="39" t="s">
        <v>452</v>
      </c>
    </row>
    <row r="319" spans="1:5" ht="25.5">
      <c r="A319" s="35" t="s">
        <v>54</v>
      </c>
      <c r="E319" s="40" t="s">
        <v>457</v>
      </c>
    </row>
    <row r="320" spans="1:5" ht="12.75">
      <c r="A320" t="s">
        <v>55</v>
      </c>
      <c r="E320" s="39" t="s">
        <v>5</v>
      </c>
    </row>
    <row r="321" spans="1:16" ht="38.25">
      <c r="A321" t="s">
        <v>48</v>
      </c>
      <c s="34" t="s">
        <v>458</v>
      </c>
      <c s="34" t="s">
        <v>459</v>
      </c>
      <c s="35" t="s">
        <v>460</v>
      </c>
      <c s="6" t="s">
        <v>461</v>
      </c>
      <c s="36" t="s">
        <v>450</v>
      </c>
      <c s="37">
        <v>1.2</v>
      </c>
      <c s="36">
        <v>0</v>
      </c>
      <c s="36">
        <f>ROUND(G321*H321,6)</f>
      </c>
      <c r="L321" s="38">
        <v>0</v>
      </c>
      <c s="32">
        <f>ROUND(ROUND(L321,2)*ROUND(G321,3),2)</f>
      </c>
      <c s="36" t="s">
        <v>451</v>
      </c>
      <c>
        <f>(M321*21)/100</f>
      </c>
      <c t="s">
        <v>27</v>
      </c>
    </row>
    <row r="322" spans="1:5" ht="12.75">
      <c r="A322" s="35" t="s">
        <v>53</v>
      </c>
      <c r="E322" s="39" t="s">
        <v>452</v>
      </c>
    </row>
    <row r="323" spans="1:5" ht="12.75">
      <c r="A323" s="35" t="s">
        <v>54</v>
      </c>
      <c r="E323" s="40" t="s">
        <v>5</v>
      </c>
    </row>
    <row r="324" spans="1:5" ht="12.75">
      <c r="A324" t="s">
        <v>55</v>
      </c>
      <c r="E324" s="39" t="s">
        <v>5</v>
      </c>
    </row>
    <row r="325" spans="1:16" ht="25.5">
      <c r="A325" t="s">
        <v>48</v>
      </c>
      <c s="34" t="s">
        <v>462</v>
      </c>
      <c s="34" t="s">
        <v>463</v>
      </c>
      <c s="35" t="s">
        <v>5</v>
      </c>
      <c s="6" t="s">
        <v>464</v>
      </c>
      <c s="36" t="s">
        <v>62</v>
      </c>
      <c s="37">
        <v>4</v>
      </c>
      <c s="36">
        <v>0</v>
      </c>
      <c s="36">
        <f>ROUND(G325*H325,6)</f>
      </c>
      <c r="L325" s="38">
        <v>0</v>
      </c>
      <c s="32">
        <f>ROUND(ROUND(L325,2)*ROUND(G325,3),2)</f>
      </c>
      <c s="36" t="s">
        <v>52</v>
      </c>
      <c>
        <f>(M325*21)/100</f>
      </c>
      <c t="s">
        <v>27</v>
      </c>
    </row>
    <row r="326" spans="1:5" ht="12.75">
      <c r="A326" s="35" t="s">
        <v>53</v>
      </c>
      <c r="E326" s="39" t="s">
        <v>5</v>
      </c>
    </row>
    <row r="327" spans="1:5" ht="25.5">
      <c r="A327" s="35" t="s">
        <v>54</v>
      </c>
      <c r="E327" s="40" t="s">
        <v>324</v>
      </c>
    </row>
    <row r="328" spans="1:5" ht="114.75">
      <c r="A328" t="s">
        <v>55</v>
      </c>
      <c r="E328" s="39" t="s">
        <v>465</v>
      </c>
    </row>
    <row r="329" spans="1:16" ht="25.5">
      <c r="A329" t="s">
        <v>48</v>
      </c>
      <c s="34" t="s">
        <v>466</v>
      </c>
      <c s="34" t="s">
        <v>467</v>
      </c>
      <c s="35" t="s">
        <v>5</v>
      </c>
      <c s="6" t="s">
        <v>468</v>
      </c>
      <c s="36" t="s">
        <v>62</v>
      </c>
      <c s="37">
        <v>4</v>
      </c>
      <c s="36">
        <v>0</v>
      </c>
      <c s="36">
        <f>ROUND(G329*H329,6)</f>
      </c>
      <c r="L329" s="38">
        <v>0</v>
      </c>
      <c s="32">
        <f>ROUND(ROUND(L329,2)*ROUND(G329,3),2)</f>
      </c>
      <c s="36" t="s">
        <v>52</v>
      </c>
      <c>
        <f>(M329*21)/100</f>
      </c>
      <c t="s">
        <v>27</v>
      </c>
    </row>
    <row r="330" spans="1:5" ht="12.75">
      <c r="A330" s="35" t="s">
        <v>53</v>
      </c>
      <c r="E330" s="39" t="s">
        <v>5</v>
      </c>
    </row>
    <row r="331" spans="1:5" ht="25.5">
      <c r="A331" s="35" t="s">
        <v>54</v>
      </c>
      <c r="E331" s="40" t="s">
        <v>324</v>
      </c>
    </row>
    <row r="332" spans="1:5" ht="140.25">
      <c r="A332" t="s">
        <v>55</v>
      </c>
      <c r="E332" s="39" t="s">
        <v>469</v>
      </c>
    </row>
    <row r="333" spans="1:16" ht="25.5">
      <c r="A333" t="s">
        <v>48</v>
      </c>
      <c s="34" t="s">
        <v>470</v>
      </c>
      <c s="34" t="s">
        <v>471</v>
      </c>
      <c s="35" t="s">
        <v>472</v>
      </c>
      <c s="6" t="s">
        <v>473</v>
      </c>
      <c s="36" t="s">
        <v>450</v>
      </c>
      <c s="37">
        <v>0.5</v>
      </c>
      <c s="36">
        <v>0</v>
      </c>
      <c s="36">
        <f>ROUND(G333*H333,6)</f>
      </c>
      <c r="L333" s="38">
        <v>0</v>
      </c>
      <c s="32">
        <f>ROUND(ROUND(L333,2)*ROUND(G333,3),2)</f>
      </c>
      <c s="36" t="s">
        <v>441</v>
      </c>
      <c>
        <f>(M333*21)/100</f>
      </c>
      <c t="s">
        <v>27</v>
      </c>
    </row>
    <row r="334" spans="1:5" ht="12.75">
      <c r="A334" s="35" t="s">
        <v>53</v>
      </c>
      <c r="E334" s="39" t="s">
        <v>452</v>
      </c>
    </row>
    <row r="335" spans="1:5" ht="25.5">
      <c r="A335" s="35" t="s">
        <v>54</v>
      </c>
      <c r="E335" s="40" t="s">
        <v>474</v>
      </c>
    </row>
    <row r="336" spans="1:5" ht="12.75">
      <c r="A336" t="s">
        <v>55</v>
      </c>
      <c r="E336" s="39" t="s">
        <v>5</v>
      </c>
    </row>
    <row r="337" spans="1:16" ht="25.5">
      <c r="A337" t="s">
        <v>48</v>
      </c>
      <c s="34" t="s">
        <v>475</v>
      </c>
      <c s="34" t="s">
        <v>476</v>
      </c>
      <c s="35" t="s">
        <v>477</v>
      </c>
      <c s="6" t="s">
        <v>478</v>
      </c>
      <c s="36" t="s">
        <v>450</v>
      </c>
      <c s="37">
        <v>3</v>
      </c>
      <c s="36">
        <v>0</v>
      </c>
      <c s="36">
        <f>ROUND(G337*H337,6)</f>
      </c>
      <c r="L337" s="38">
        <v>0</v>
      </c>
      <c s="32">
        <f>ROUND(ROUND(L337,2)*ROUND(G337,3),2)</f>
      </c>
      <c s="36" t="s">
        <v>441</v>
      </c>
      <c>
        <f>(M337*21)/100</f>
      </c>
      <c t="s">
        <v>27</v>
      </c>
    </row>
    <row r="338" spans="1:5" ht="12.75">
      <c r="A338" s="35" t="s">
        <v>53</v>
      </c>
      <c r="E338" s="39" t="s">
        <v>452</v>
      </c>
    </row>
    <row r="339" spans="1:5" ht="25.5">
      <c r="A339" s="35" t="s">
        <v>54</v>
      </c>
      <c r="E339" s="40" t="s">
        <v>479</v>
      </c>
    </row>
    <row r="340" spans="1:5" ht="12.75">
      <c r="A340" t="s">
        <v>55</v>
      </c>
      <c r="E340" s="39" t="s">
        <v>5</v>
      </c>
    </row>
    <row r="341" spans="1:13" ht="12.75">
      <c r="A341" t="s">
        <v>46</v>
      </c>
      <c r="C341" s="31" t="s">
        <v>163</v>
      </c>
      <c r="E341" s="33" t="s">
        <v>480</v>
      </c>
      <c r="J341" s="32">
        <f>0</f>
      </c>
      <c s="32">
        <f>0</f>
      </c>
      <c s="32">
        <f>0+L342</f>
      </c>
      <c s="32">
        <f>0+M342</f>
      </c>
    </row>
    <row r="342" spans="1:16" ht="25.5">
      <c r="A342" t="s">
        <v>48</v>
      </c>
      <c s="34" t="s">
        <v>481</v>
      </c>
      <c s="34" t="s">
        <v>482</v>
      </c>
      <c s="35" t="s">
        <v>5</v>
      </c>
      <c s="6" t="s">
        <v>483</v>
      </c>
      <c s="36" t="s">
        <v>62</v>
      </c>
      <c s="37">
        <v>4</v>
      </c>
      <c s="36">
        <v>0</v>
      </c>
      <c s="36">
        <f>ROUND(G342*H342,6)</f>
      </c>
      <c r="L342" s="38">
        <v>0</v>
      </c>
      <c s="32">
        <f>ROUND(ROUND(L342,2)*ROUND(G342,3),2)</f>
      </c>
      <c s="36" t="s">
        <v>451</v>
      </c>
      <c>
        <f>(M342*21)/100</f>
      </c>
      <c t="s">
        <v>27</v>
      </c>
    </row>
    <row r="343" spans="1:5" ht="12.75">
      <c r="A343" s="35" t="s">
        <v>53</v>
      </c>
      <c r="E343" s="39" t="s">
        <v>5</v>
      </c>
    </row>
    <row r="344" spans="1:5" ht="25.5">
      <c r="A344" s="35" t="s">
        <v>54</v>
      </c>
      <c r="E344" s="40" t="s">
        <v>324</v>
      </c>
    </row>
    <row r="345" spans="1:5" ht="12.75">
      <c r="A345" t="s">
        <v>55</v>
      </c>
      <c r="E3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3144</v>
      </c>
      <c r="E8" s="30" t="s">
        <v>3143</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279.72</v>
      </c>
      <c s="36">
        <v>0</v>
      </c>
      <c s="36">
        <f>ROUND(G10*H10,6)</f>
      </c>
      <c r="L10" s="38">
        <v>0</v>
      </c>
      <c s="32">
        <f>ROUND(ROUND(L10,2)*ROUND(G10,3),2)</f>
      </c>
      <c s="36" t="s">
        <v>441</v>
      </c>
      <c>
        <f>(M10*21)/100</f>
      </c>
      <c t="s">
        <v>27</v>
      </c>
    </row>
    <row r="11" spans="1:5" ht="12.75">
      <c r="A11" s="35" t="s">
        <v>53</v>
      </c>
      <c r="E11" s="39" t="s">
        <v>452</v>
      </c>
    </row>
    <row r="12" spans="1:5" ht="25.5">
      <c r="A12" s="35" t="s">
        <v>54</v>
      </c>
      <c r="E12" s="40" t="s">
        <v>3145</v>
      </c>
    </row>
    <row r="13" spans="1:5" ht="25.5">
      <c r="A13" t="s">
        <v>55</v>
      </c>
      <c r="E13" s="39" t="s">
        <v>2932</v>
      </c>
    </row>
    <row r="14" spans="1:16" ht="25.5">
      <c r="A14" t="s">
        <v>48</v>
      </c>
      <c s="34" t="s">
        <v>27</v>
      </c>
      <c s="34" t="s">
        <v>454</v>
      </c>
      <c s="35" t="s">
        <v>455</v>
      </c>
      <c s="6" t="s">
        <v>2933</v>
      </c>
      <c s="36" t="s">
        <v>450</v>
      </c>
      <c s="37">
        <v>282.21</v>
      </c>
      <c s="36">
        <v>0</v>
      </c>
      <c s="36">
        <f>ROUND(G14*H14,6)</f>
      </c>
      <c r="L14" s="38">
        <v>0</v>
      </c>
      <c s="32">
        <f>ROUND(ROUND(L14,2)*ROUND(G14,3),2)</f>
      </c>
      <c s="36" t="s">
        <v>52</v>
      </c>
      <c>
        <f>(M14*21)/100</f>
      </c>
      <c t="s">
        <v>27</v>
      </c>
    </row>
    <row r="15" spans="1:5" ht="12.75">
      <c r="A15" s="35" t="s">
        <v>53</v>
      </c>
      <c r="E15" s="39" t="s">
        <v>452</v>
      </c>
    </row>
    <row r="16" spans="1:5" ht="76.5">
      <c r="A16" s="35" t="s">
        <v>54</v>
      </c>
      <c r="E16" s="40" t="s">
        <v>3146</v>
      </c>
    </row>
    <row r="17" spans="1:5" ht="140.25">
      <c r="A17" t="s">
        <v>55</v>
      </c>
      <c r="E17" s="39" t="s">
        <v>2935</v>
      </c>
    </row>
    <row r="18" spans="1:16" ht="25.5">
      <c r="A18" t="s">
        <v>48</v>
      </c>
      <c s="34" t="s">
        <v>26</v>
      </c>
      <c s="34" t="s">
        <v>2845</v>
      </c>
      <c s="35" t="s">
        <v>2846</v>
      </c>
      <c s="6" t="s">
        <v>2936</v>
      </c>
      <c s="36" t="s">
        <v>450</v>
      </c>
      <c s="37">
        <v>143</v>
      </c>
      <c s="36">
        <v>0</v>
      </c>
      <c s="36">
        <f>ROUND(G18*H18,6)</f>
      </c>
      <c r="L18" s="38">
        <v>0</v>
      </c>
      <c s="32">
        <f>ROUND(ROUND(L18,2)*ROUND(G18,3),2)</f>
      </c>
      <c s="36" t="s">
        <v>52</v>
      </c>
      <c>
        <f>(M18*21)/100</f>
      </c>
      <c t="s">
        <v>27</v>
      </c>
    </row>
    <row r="19" spans="1:5" ht="12.75">
      <c r="A19" s="35" t="s">
        <v>53</v>
      </c>
      <c r="E19" s="39" t="s">
        <v>452</v>
      </c>
    </row>
    <row r="20" spans="1:5" ht="63.75">
      <c r="A20" s="35" t="s">
        <v>54</v>
      </c>
      <c r="E20" s="40" t="s">
        <v>3147</v>
      </c>
    </row>
    <row r="21" spans="1:5" ht="140.25">
      <c r="A21" t="s">
        <v>55</v>
      </c>
      <c r="E21" s="39" t="s">
        <v>2935</v>
      </c>
    </row>
    <row r="22" spans="1:13" ht="12.75">
      <c r="A22" t="s">
        <v>46</v>
      </c>
      <c r="C22" s="31" t="s">
        <v>4</v>
      </c>
      <c r="E22" s="33" t="s">
        <v>1303</v>
      </c>
      <c r="J22" s="32">
        <f>0</f>
      </c>
      <c s="32">
        <f>0</f>
      </c>
      <c s="32">
        <f>0+L23+L27+L31</f>
      </c>
      <c s="32">
        <f>0+M23+M27+M31</f>
      </c>
    </row>
    <row r="23" spans="1:16" ht="12.75">
      <c r="A23" t="s">
        <v>48</v>
      </c>
      <c s="34" t="s">
        <v>63</v>
      </c>
      <c s="34" t="s">
        <v>2938</v>
      </c>
      <c s="35" t="s">
        <v>4</v>
      </c>
      <c s="6" t="s">
        <v>2939</v>
      </c>
      <c s="36" t="s">
        <v>190</v>
      </c>
      <c s="37">
        <v>63.05</v>
      </c>
      <c s="36">
        <v>0</v>
      </c>
      <c s="36">
        <f>ROUND(G23*H23,6)</f>
      </c>
      <c r="L23" s="38">
        <v>0</v>
      </c>
      <c s="32">
        <f>ROUND(ROUND(L23,2)*ROUND(G23,3),2)</f>
      </c>
      <c s="36" t="s">
        <v>52</v>
      </c>
      <c>
        <f>(M23*21)/100</f>
      </c>
      <c t="s">
        <v>27</v>
      </c>
    </row>
    <row r="24" spans="1:5" ht="12.75">
      <c r="A24" s="35" t="s">
        <v>53</v>
      </c>
      <c r="E24" s="39" t="s">
        <v>2940</v>
      </c>
    </row>
    <row r="25" spans="1:5" ht="38.25">
      <c r="A25" s="35" t="s">
        <v>54</v>
      </c>
      <c r="E25" s="40" t="s">
        <v>3148</v>
      </c>
    </row>
    <row r="26" spans="1:5" ht="12.75">
      <c r="A26" t="s">
        <v>55</v>
      </c>
      <c r="E26" s="39" t="s">
        <v>5</v>
      </c>
    </row>
    <row r="27" spans="1:16" ht="12.75">
      <c r="A27" t="s">
        <v>48</v>
      </c>
      <c s="34" t="s">
        <v>67</v>
      </c>
      <c s="34" t="s">
        <v>2942</v>
      </c>
      <c s="35" t="s">
        <v>4</v>
      </c>
      <c s="6" t="s">
        <v>2943</v>
      </c>
      <c s="36" t="s">
        <v>190</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3149</v>
      </c>
    </row>
    <row r="30" spans="1:5" ht="318.75">
      <c r="A30" t="s">
        <v>55</v>
      </c>
      <c r="E30" s="39" t="s">
        <v>2945</v>
      </c>
    </row>
    <row r="31" spans="1:16" ht="12.75">
      <c r="A31" t="s">
        <v>48</v>
      </c>
      <c s="34" t="s">
        <v>72</v>
      </c>
      <c s="34" t="s">
        <v>2946</v>
      </c>
      <c s="35" t="s">
        <v>4</v>
      </c>
      <c s="6" t="s">
        <v>2947</v>
      </c>
      <c s="36" t="s">
        <v>190</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3150</v>
      </c>
    </row>
    <row r="34" spans="1:5" ht="191.25">
      <c r="A34" t="s">
        <v>55</v>
      </c>
      <c r="E34" s="39" t="s">
        <v>2949</v>
      </c>
    </row>
    <row r="35" spans="1:13" ht="12.75">
      <c r="A35" t="s">
        <v>46</v>
      </c>
      <c r="C35" s="31" t="s">
        <v>63</v>
      </c>
      <c r="E35" s="33" t="s">
        <v>2449</v>
      </c>
      <c r="J35" s="32">
        <f>0</f>
      </c>
      <c s="32">
        <f>0</f>
      </c>
      <c s="32">
        <f>0+L36</f>
      </c>
      <c s="32">
        <f>0+M36</f>
      </c>
    </row>
    <row r="36" spans="1:16" ht="12.75">
      <c r="A36" t="s">
        <v>48</v>
      </c>
      <c s="34" t="s">
        <v>123</v>
      </c>
      <c s="34" t="s">
        <v>2950</v>
      </c>
      <c s="35" t="s">
        <v>4</v>
      </c>
      <c s="6" t="s">
        <v>2951</v>
      </c>
      <c s="36" t="s">
        <v>190</v>
      </c>
      <c s="37">
        <v>96.36</v>
      </c>
      <c s="36">
        <v>0</v>
      </c>
      <c s="36">
        <f>ROUND(G36*H36,6)</f>
      </c>
      <c r="L36" s="38">
        <v>0</v>
      </c>
      <c s="32">
        <f>ROUND(ROUND(L36,2)*ROUND(G36,3),2)</f>
      </c>
      <c s="36" t="s">
        <v>52</v>
      </c>
      <c>
        <f>(M36*21)/100</f>
      </c>
      <c t="s">
        <v>27</v>
      </c>
    </row>
    <row r="37" spans="1:5" ht="12.75">
      <c r="A37" s="35" t="s">
        <v>53</v>
      </c>
      <c r="E37" s="39" t="s">
        <v>2952</v>
      </c>
    </row>
    <row r="38" spans="1:5" ht="38.25">
      <c r="A38" s="35" t="s">
        <v>54</v>
      </c>
      <c r="E38" s="40" t="s">
        <v>3151</v>
      </c>
    </row>
    <row r="39" spans="1:5" ht="12.75">
      <c r="A39" t="s">
        <v>55</v>
      </c>
      <c r="E39" s="39" t="s">
        <v>2954</v>
      </c>
    </row>
    <row r="40" spans="1:13" ht="12.75">
      <c r="A40" t="s">
        <v>46</v>
      </c>
      <c r="C40" s="31" t="s">
        <v>76</v>
      </c>
      <c r="E40" s="33" t="s">
        <v>2827</v>
      </c>
      <c r="J40" s="32">
        <f>0</f>
      </c>
      <c s="32">
        <f>0</f>
      </c>
      <c s="32">
        <f>0+L41+L45+L49+L53</f>
      </c>
      <c s="32">
        <f>0+M41+M45+M49+M53</f>
      </c>
    </row>
    <row r="41" spans="1:16" ht="12.75">
      <c r="A41" t="s">
        <v>48</v>
      </c>
      <c s="34" t="s">
        <v>163</v>
      </c>
      <c s="34" t="s">
        <v>2955</v>
      </c>
      <c s="35" t="s">
        <v>4</v>
      </c>
      <c s="6" t="s">
        <v>2956</v>
      </c>
      <c s="36" t="s">
        <v>190</v>
      </c>
      <c s="37">
        <v>57.2</v>
      </c>
      <c s="36">
        <v>0</v>
      </c>
      <c s="36">
        <f>ROUND(G41*H41,6)</f>
      </c>
      <c r="L41" s="38">
        <v>0</v>
      </c>
      <c s="32">
        <f>ROUND(ROUND(L41,2)*ROUND(G41,3),2)</f>
      </c>
      <c s="36" t="s">
        <v>52</v>
      </c>
      <c>
        <f>(M41*21)/100</f>
      </c>
      <c t="s">
        <v>27</v>
      </c>
    </row>
    <row r="42" spans="1:5" ht="12.75">
      <c r="A42" s="35" t="s">
        <v>53</v>
      </c>
      <c r="E42" s="39" t="s">
        <v>2957</v>
      </c>
    </row>
    <row r="43" spans="1:5" ht="51">
      <c r="A43" s="35" t="s">
        <v>54</v>
      </c>
      <c r="E43" s="40" t="s">
        <v>3152</v>
      </c>
    </row>
    <row r="44" spans="1:5" ht="114.75">
      <c r="A44" t="s">
        <v>55</v>
      </c>
      <c r="E44" s="39" t="s">
        <v>2959</v>
      </c>
    </row>
    <row r="45" spans="1:16" ht="12.75">
      <c r="A45" t="s">
        <v>48</v>
      </c>
      <c s="34" t="s">
        <v>76</v>
      </c>
      <c s="34" t="s">
        <v>2960</v>
      </c>
      <c s="35" t="s">
        <v>4</v>
      </c>
      <c s="6" t="s">
        <v>2961</v>
      </c>
      <c s="36" t="s">
        <v>190</v>
      </c>
      <c s="37">
        <v>200.95</v>
      </c>
      <c s="36">
        <v>0</v>
      </c>
      <c s="36">
        <f>ROUND(G45*H45,6)</f>
      </c>
      <c r="L45" s="38">
        <v>0</v>
      </c>
      <c s="32">
        <f>ROUND(ROUND(L45,2)*ROUND(G45,3),2)</f>
      </c>
      <c s="36" t="s">
        <v>52</v>
      </c>
      <c>
        <f>(M45*21)/100</f>
      </c>
      <c t="s">
        <v>27</v>
      </c>
    </row>
    <row r="46" spans="1:5" ht="12.75">
      <c r="A46" s="35" t="s">
        <v>53</v>
      </c>
      <c r="E46" s="39" t="s">
        <v>2962</v>
      </c>
    </row>
    <row r="47" spans="1:5" ht="76.5">
      <c r="A47" s="35" t="s">
        <v>54</v>
      </c>
      <c r="E47" s="40" t="s">
        <v>3153</v>
      </c>
    </row>
    <row r="48" spans="1:5" ht="114.75">
      <c r="A48" t="s">
        <v>55</v>
      </c>
      <c r="E48" s="39" t="s">
        <v>2959</v>
      </c>
    </row>
    <row r="49" spans="1:16" ht="12.75">
      <c r="A49" t="s">
        <v>48</v>
      </c>
      <c s="34" t="s">
        <v>82</v>
      </c>
      <c s="34" t="s">
        <v>3154</v>
      </c>
      <c s="35" t="s">
        <v>4</v>
      </c>
      <c s="6" t="s">
        <v>3155</v>
      </c>
      <c s="36" t="s">
        <v>190</v>
      </c>
      <c s="37">
        <v>2.4</v>
      </c>
      <c s="36">
        <v>0</v>
      </c>
      <c s="36">
        <f>ROUND(G49*H49,6)</f>
      </c>
      <c r="L49" s="38">
        <v>0</v>
      </c>
      <c s="32">
        <f>ROUND(ROUND(L49,2)*ROUND(G49,3),2)</f>
      </c>
      <c s="36" t="s">
        <v>52</v>
      </c>
      <c>
        <f>(M49*21)/100</f>
      </c>
      <c t="s">
        <v>27</v>
      </c>
    </row>
    <row r="50" spans="1:5" ht="12.75">
      <c r="A50" s="35" t="s">
        <v>53</v>
      </c>
      <c r="E50" s="39" t="s">
        <v>3156</v>
      </c>
    </row>
    <row r="51" spans="1:5" ht="102">
      <c r="A51" s="35" t="s">
        <v>54</v>
      </c>
      <c r="E51" s="40" t="s">
        <v>3157</v>
      </c>
    </row>
    <row r="52" spans="1:5" ht="114.75">
      <c r="A52" t="s">
        <v>55</v>
      </c>
      <c r="E52" s="39" t="s">
        <v>2968</v>
      </c>
    </row>
    <row r="53" spans="1:16" ht="12.75">
      <c r="A53" t="s">
        <v>48</v>
      </c>
      <c s="34" t="s">
        <v>86</v>
      </c>
      <c s="34" t="s">
        <v>2964</v>
      </c>
      <c s="35" t="s">
        <v>4</v>
      </c>
      <c s="6" t="s">
        <v>2965</v>
      </c>
      <c s="36" t="s">
        <v>450</v>
      </c>
      <c s="37">
        <v>3.23</v>
      </c>
      <c s="36">
        <v>0</v>
      </c>
      <c s="36">
        <f>ROUND(G53*H53,6)</f>
      </c>
      <c r="L53" s="38">
        <v>0</v>
      </c>
      <c s="32">
        <f>ROUND(ROUND(L53,2)*ROUND(G53,3),2)</f>
      </c>
      <c s="36" t="s">
        <v>52</v>
      </c>
      <c>
        <f>(M53*21)/100</f>
      </c>
      <c t="s">
        <v>27</v>
      </c>
    </row>
    <row r="54" spans="1:5" ht="12.75">
      <c r="A54" s="35" t="s">
        <v>53</v>
      </c>
      <c r="E54" s="39" t="s">
        <v>2966</v>
      </c>
    </row>
    <row r="55" spans="1:5" ht="140.25">
      <c r="A55" s="35" t="s">
        <v>54</v>
      </c>
      <c r="E55" s="40" t="s">
        <v>3158</v>
      </c>
    </row>
    <row r="56" spans="1:5" ht="114.75">
      <c r="A56" t="s">
        <v>55</v>
      </c>
      <c r="E56"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3161</v>
      </c>
      <c r="E8" s="30" t="s">
        <v>3160</v>
      </c>
      <c r="J8" s="29">
        <f>0+J9+J14+J31+J44+J57+J78+J83+J88+J153+J178</f>
      </c>
      <c s="29">
        <f>0+K9+K14+K31+K44+K57+K78+K83+K88+K153+K178</f>
      </c>
      <c s="29">
        <f>0+L9+L14+L31+L44+L57+L78+L83+L88+L153+L178</f>
      </c>
      <c s="29">
        <f>0+M9+M14+M31+M44+M57+M78+M83+M88+M153+M178</f>
      </c>
    </row>
    <row r="9" spans="1:13" ht="12.75">
      <c r="A9" t="s">
        <v>46</v>
      </c>
      <c r="C9" s="31" t="s">
        <v>179</v>
      </c>
      <c r="E9" s="33" t="s">
        <v>180</v>
      </c>
      <c r="J9" s="32">
        <f>0</f>
      </c>
      <c s="32">
        <f>0</f>
      </c>
      <c s="32">
        <f>0+L10</f>
      </c>
      <c s="32">
        <f>0+M10</f>
      </c>
    </row>
    <row r="10" spans="1:16" ht="25.5">
      <c r="A10" t="s">
        <v>48</v>
      </c>
      <c s="34" t="s">
        <v>4</v>
      </c>
      <c s="34" t="s">
        <v>863</v>
      </c>
      <c s="35" t="s">
        <v>864</v>
      </c>
      <c s="6" t="s">
        <v>3162</v>
      </c>
      <c s="36" t="s">
        <v>450</v>
      </c>
      <c s="37">
        <v>6195</v>
      </c>
      <c s="36">
        <v>0</v>
      </c>
      <c s="36">
        <f>ROUND(G10*H10,6)</f>
      </c>
      <c r="L10" s="38">
        <v>0</v>
      </c>
      <c s="32">
        <f>ROUND(ROUND(L10,2)*ROUND(G10,3),2)</f>
      </c>
      <c s="36" t="s">
        <v>52</v>
      </c>
      <c>
        <f>(M10*21)/100</f>
      </c>
      <c t="s">
        <v>27</v>
      </c>
    </row>
    <row r="11" spans="1:5" ht="25.5">
      <c r="A11" s="35" t="s">
        <v>53</v>
      </c>
      <c r="E11" s="39" t="s">
        <v>3163</v>
      </c>
    </row>
    <row r="12" spans="1:5" ht="63.75">
      <c r="A12" s="35" t="s">
        <v>54</v>
      </c>
      <c r="E12" s="40" t="s">
        <v>3164</v>
      </c>
    </row>
    <row r="13" spans="1:5" ht="12.75">
      <c r="A13" t="s">
        <v>55</v>
      </c>
      <c r="E13" s="39" t="s">
        <v>2954</v>
      </c>
    </row>
    <row r="14" spans="1:13" ht="12.75">
      <c r="A14" t="s">
        <v>46</v>
      </c>
      <c r="C14" s="31" t="s">
        <v>4</v>
      </c>
      <c r="E14" s="33" t="s">
        <v>1303</v>
      </c>
      <c r="J14" s="32">
        <f>0</f>
      </c>
      <c s="32">
        <f>0</f>
      </c>
      <c s="32">
        <f>0+L15+L19+L23+L27</f>
      </c>
      <c s="32">
        <f>0+M15+M19+M23+M27</f>
      </c>
    </row>
    <row r="15" spans="1:16" ht="12.75">
      <c r="A15" t="s">
        <v>48</v>
      </c>
      <c s="34" t="s">
        <v>27</v>
      </c>
      <c s="34" t="s">
        <v>3165</v>
      </c>
      <c s="35" t="s">
        <v>4</v>
      </c>
      <c s="6" t="s">
        <v>3166</v>
      </c>
      <c s="36" t="s">
        <v>105</v>
      </c>
      <c s="37">
        <v>240</v>
      </c>
      <c s="36">
        <v>0</v>
      </c>
      <c s="36">
        <f>ROUND(G15*H15,6)</f>
      </c>
      <c r="L15" s="38">
        <v>0</v>
      </c>
      <c s="32">
        <f>ROUND(ROUND(L15,2)*ROUND(G15,3),2)</f>
      </c>
      <c s="36" t="s">
        <v>52</v>
      </c>
      <c>
        <f>(M15*21)/100</f>
      </c>
      <c t="s">
        <v>27</v>
      </c>
    </row>
    <row r="16" spans="1:5" ht="12.75">
      <c r="A16" s="35" t="s">
        <v>53</v>
      </c>
      <c r="E16" s="39" t="s">
        <v>5</v>
      </c>
    </row>
    <row r="17" spans="1:5" ht="25.5">
      <c r="A17" s="35" t="s">
        <v>54</v>
      </c>
      <c r="E17" s="40" t="s">
        <v>3167</v>
      </c>
    </row>
    <row r="18" spans="1:5" ht="12.75">
      <c r="A18" t="s">
        <v>55</v>
      </c>
      <c r="E18" s="39" t="s">
        <v>2954</v>
      </c>
    </row>
    <row r="19" spans="1:16" ht="12.75">
      <c r="A19" t="s">
        <v>48</v>
      </c>
      <c s="34" t="s">
        <v>26</v>
      </c>
      <c s="34" t="s">
        <v>2942</v>
      </c>
      <c s="35" t="s">
        <v>4</v>
      </c>
      <c s="6" t="s">
        <v>2943</v>
      </c>
      <c s="36" t="s">
        <v>190</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3168</v>
      </c>
    </row>
    <row r="22" spans="1:5" ht="12.75">
      <c r="A22" t="s">
        <v>55</v>
      </c>
      <c r="E22" s="39" t="s">
        <v>2954</v>
      </c>
    </row>
    <row r="23" spans="1:16" ht="12.75">
      <c r="A23" t="s">
        <v>48</v>
      </c>
      <c s="34" t="s">
        <v>63</v>
      </c>
      <c s="34" t="s">
        <v>2986</v>
      </c>
      <c s="35" t="s">
        <v>4</v>
      </c>
      <c s="6" t="s">
        <v>2987</v>
      </c>
      <c s="36" t="s">
        <v>190</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3169</v>
      </c>
    </row>
    <row r="26" spans="1:5" ht="12.75">
      <c r="A26" t="s">
        <v>55</v>
      </c>
      <c r="E26" s="39" t="s">
        <v>2954</v>
      </c>
    </row>
    <row r="27" spans="1:16" ht="12.75">
      <c r="A27" t="s">
        <v>48</v>
      </c>
      <c s="34" t="s">
        <v>67</v>
      </c>
      <c s="34" t="s">
        <v>2989</v>
      </c>
      <c s="35" t="s">
        <v>4</v>
      </c>
      <c s="6" t="s">
        <v>2990</v>
      </c>
      <c s="36" t="s">
        <v>190</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3170</v>
      </c>
    </row>
    <row r="30" spans="1:5" ht="12.75">
      <c r="A30" t="s">
        <v>55</v>
      </c>
      <c r="E30" s="39" t="s">
        <v>2954</v>
      </c>
    </row>
    <row r="31" spans="1:13" ht="12.75">
      <c r="A31" t="s">
        <v>46</v>
      </c>
      <c r="C31" s="31" t="s">
        <v>27</v>
      </c>
      <c r="E31" s="33" t="s">
        <v>1307</v>
      </c>
      <c r="J31" s="32">
        <f>0</f>
      </c>
      <c s="32">
        <f>0</f>
      </c>
      <c s="32">
        <f>0+L32+L36+L40</f>
      </c>
      <c s="32">
        <f>0+M32+M36+M40</f>
      </c>
    </row>
    <row r="32" spans="1:16" ht="12.75">
      <c r="A32" t="s">
        <v>48</v>
      </c>
      <c s="34" t="s">
        <v>72</v>
      </c>
      <c s="34" t="s">
        <v>3010</v>
      </c>
      <c s="35" t="s">
        <v>4</v>
      </c>
      <c s="6" t="s">
        <v>3171</v>
      </c>
      <c s="36" t="s">
        <v>190</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3172</v>
      </c>
    </row>
    <row r="35" spans="1:5" ht="12.75">
      <c r="A35" t="s">
        <v>55</v>
      </c>
      <c r="E35" s="39" t="s">
        <v>2954</v>
      </c>
    </row>
    <row r="36" spans="1:16" ht="12.75">
      <c r="A36" t="s">
        <v>48</v>
      </c>
      <c s="34" t="s">
        <v>123</v>
      </c>
      <c s="34" t="s">
        <v>2869</v>
      </c>
      <c s="35" t="s">
        <v>4</v>
      </c>
      <c s="6" t="s">
        <v>3173</v>
      </c>
      <c s="36" t="s">
        <v>450</v>
      </c>
      <c s="37">
        <v>1.23</v>
      </c>
      <c s="36">
        <v>0</v>
      </c>
      <c s="36">
        <f>ROUND(G36*H36,6)</f>
      </c>
      <c r="L36" s="38">
        <v>0</v>
      </c>
      <c s="32">
        <f>ROUND(ROUND(L36,2)*ROUND(G36,3),2)</f>
      </c>
      <c s="36" t="s">
        <v>52</v>
      </c>
      <c>
        <f>(M36*21)/100</f>
      </c>
      <c t="s">
        <v>27</v>
      </c>
    </row>
    <row r="37" spans="1:5" ht="12.75">
      <c r="A37" s="35" t="s">
        <v>53</v>
      </c>
      <c r="E37" s="39" t="s">
        <v>5</v>
      </c>
    </row>
    <row r="38" spans="1:5" ht="25.5">
      <c r="A38" s="35" t="s">
        <v>54</v>
      </c>
      <c r="E38" s="40" t="s">
        <v>3174</v>
      </c>
    </row>
    <row r="39" spans="1:5" ht="12.75">
      <c r="A39" t="s">
        <v>55</v>
      </c>
      <c r="E39" s="39" t="s">
        <v>2954</v>
      </c>
    </row>
    <row r="40" spans="1:16" ht="12.75">
      <c r="A40" t="s">
        <v>48</v>
      </c>
      <c s="34" t="s">
        <v>163</v>
      </c>
      <c s="34" t="s">
        <v>2872</v>
      </c>
      <c s="35" t="s">
        <v>4</v>
      </c>
      <c s="6" t="s">
        <v>3175</v>
      </c>
      <c s="36" t="s">
        <v>450</v>
      </c>
      <c s="37">
        <v>4.53</v>
      </c>
      <c s="36">
        <v>0</v>
      </c>
      <c s="36">
        <f>ROUND(G40*H40,6)</f>
      </c>
      <c r="L40" s="38">
        <v>0</v>
      </c>
      <c s="32">
        <f>ROUND(ROUND(L40,2)*ROUND(G40,3),2)</f>
      </c>
      <c s="36" t="s">
        <v>52</v>
      </c>
      <c>
        <f>(M40*21)/100</f>
      </c>
      <c t="s">
        <v>27</v>
      </c>
    </row>
    <row r="41" spans="1:5" ht="12.75">
      <c r="A41" s="35" t="s">
        <v>53</v>
      </c>
      <c r="E41" s="39" t="s">
        <v>5</v>
      </c>
    </row>
    <row r="42" spans="1:5" ht="25.5">
      <c r="A42" s="35" t="s">
        <v>54</v>
      </c>
      <c r="E42" s="40" t="s">
        <v>3176</v>
      </c>
    </row>
    <row r="43" spans="1:5" ht="12.75">
      <c r="A43" t="s">
        <v>55</v>
      </c>
      <c r="E43" s="39" t="s">
        <v>2954</v>
      </c>
    </row>
    <row r="44" spans="1:13" ht="12.75">
      <c r="A44" t="s">
        <v>46</v>
      </c>
      <c r="C44" s="31" t="s">
        <v>26</v>
      </c>
      <c r="E44" s="33" t="s">
        <v>3177</v>
      </c>
      <c r="J44" s="32">
        <f>0</f>
      </c>
      <c s="32">
        <f>0</f>
      </c>
      <c s="32">
        <f>0+L45+L49+L53</f>
      </c>
      <c s="32">
        <f>0+M45+M49+M53</f>
      </c>
    </row>
    <row r="45" spans="1:16" ht="12.75">
      <c r="A45" t="s">
        <v>48</v>
      </c>
      <c s="34" t="s">
        <v>76</v>
      </c>
      <c s="34" t="s">
        <v>3178</v>
      </c>
      <c s="35" t="s">
        <v>4</v>
      </c>
      <c s="6" t="s">
        <v>3179</v>
      </c>
      <c s="36" t="s">
        <v>450</v>
      </c>
      <c s="37">
        <v>2.23</v>
      </c>
      <c s="36">
        <v>0</v>
      </c>
      <c s="36">
        <f>ROUND(G45*H45,6)</f>
      </c>
      <c r="L45" s="38">
        <v>0</v>
      </c>
      <c s="32">
        <f>ROUND(ROUND(L45,2)*ROUND(G45,3),2)</f>
      </c>
      <c s="36" t="s">
        <v>52</v>
      </c>
      <c>
        <f>(M45*21)/100</f>
      </c>
      <c t="s">
        <v>27</v>
      </c>
    </row>
    <row r="46" spans="1:5" ht="12.75">
      <c r="A46" s="35" t="s">
        <v>53</v>
      </c>
      <c r="E46" s="39" t="s">
        <v>5</v>
      </c>
    </row>
    <row r="47" spans="1:5" ht="51">
      <c r="A47" s="35" t="s">
        <v>54</v>
      </c>
      <c r="E47" s="40" t="s">
        <v>3180</v>
      </c>
    </row>
    <row r="48" spans="1:5" ht="12.75">
      <c r="A48" t="s">
        <v>55</v>
      </c>
      <c r="E48" s="39" t="s">
        <v>2954</v>
      </c>
    </row>
    <row r="49" spans="1:16" ht="12.75">
      <c r="A49" t="s">
        <v>48</v>
      </c>
      <c s="34" t="s">
        <v>82</v>
      </c>
      <c s="34" t="s">
        <v>3181</v>
      </c>
      <c s="35" t="s">
        <v>4</v>
      </c>
      <c s="6" t="s">
        <v>3182</v>
      </c>
      <c s="36" t="s">
        <v>190</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3183</v>
      </c>
    </row>
    <row r="52" spans="1:5" ht="12.75">
      <c r="A52" t="s">
        <v>55</v>
      </c>
      <c r="E52" s="39" t="s">
        <v>2954</v>
      </c>
    </row>
    <row r="53" spans="1:16" ht="12.75">
      <c r="A53" t="s">
        <v>48</v>
      </c>
      <c s="34" t="s">
        <v>86</v>
      </c>
      <c s="34" t="s">
        <v>3184</v>
      </c>
      <c s="35" t="s">
        <v>4</v>
      </c>
      <c s="6" t="s">
        <v>3185</v>
      </c>
      <c s="36" t="s">
        <v>450</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3186</v>
      </c>
    </row>
    <row r="56" spans="1:5" ht="12.75">
      <c r="A56" t="s">
        <v>55</v>
      </c>
      <c r="E56" s="39" t="s">
        <v>2954</v>
      </c>
    </row>
    <row r="57" spans="1:13" ht="12.75">
      <c r="A57" t="s">
        <v>46</v>
      </c>
      <c r="C57" s="31" t="s">
        <v>63</v>
      </c>
      <c r="E57" s="33" t="s">
        <v>3187</v>
      </c>
      <c r="J57" s="32">
        <f>0</f>
      </c>
      <c s="32">
        <f>0</f>
      </c>
      <c s="32">
        <f>0+L58+L62+L66+L70+L74</f>
      </c>
      <c s="32">
        <f>0+M58+M62+M66+M70+M74</f>
      </c>
    </row>
    <row r="58" spans="1:16" ht="12.75">
      <c r="A58" t="s">
        <v>48</v>
      </c>
      <c s="34" t="s">
        <v>90</v>
      </c>
      <c s="34" t="s">
        <v>3188</v>
      </c>
      <c s="35" t="s">
        <v>4</v>
      </c>
      <c s="6" t="s">
        <v>3189</v>
      </c>
      <c s="36" t="s">
        <v>190</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3190</v>
      </c>
    </row>
    <row r="61" spans="1:5" ht="12.75">
      <c r="A61" t="s">
        <v>55</v>
      </c>
      <c r="E61" s="39" t="s">
        <v>2954</v>
      </c>
    </row>
    <row r="62" spans="1:16" ht="12.75">
      <c r="A62" t="s">
        <v>48</v>
      </c>
      <c s="34" t="s">
        <v>94</v>
      </c>
      <c s="34" t="s">
        <v>3049</v>
      </c>
      <c s="35" t="s">
        <v>4</v>
      </c>
      <c s="6" t="s">
        <v>3191</v>
      </c>
      <c s="36" t="s">
        <v>190</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3192</v>
      </c>
    </row>
    <row r="65" spans="1:5" ht="12.75">
      <c r="A65" t="s">
        <v>55</v>
      </c>
      <c r="E65" s="39" t="s">
        <v>2954</v>
      </c>
    </row>
    <row r="66" spans="1:16" ht="12.75">
      <c r="A66" t="s">
        <v>48</v>
      </c>
      <c s="34" t="s">
        <v>98</v>
      </c>
      <c s="34" t="s">
        <v>3193</v>
      </c>
      <c s="35" t="s">
        <v>4</v>
      </c>
      <c s="6" t="s">
        <v>3194</v>
      </c>
      <c s="36" t="s">
        <v>190</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3195</v>
      </c>
    </row>
    <row r="69" spans="1:5" ht="12.75">
      <c r="A69" t="s">
        <v>55</v>
      </c>
      <c r="E69" s="39" t="s">
        <v>2954</v>
      </c>
    </row>
    <row r="70" spans="1:16" ht="12.75">
      <c r="A70" t="s">
        <v>48</v>
      </c>
      <c s="34" t="s">
        <v>102</v>
      </c>
      <c s="34" t="s">
        <v>3196</v>
      </c>
      <c s="35" t="s">
        <v>4</v>
      </c>
      <c s="6" t="s">
        <v>3197</v>
      </c>
      <c s="36" t="s">
        <v>450</v>
      </c>
      <c s="37">
        <v>0.48</v>
      </c>
      <c s="36">
        <v>0</v>
      </c>
      <c s="36">
        <f>ROUND(G70*H70,6)</f>
      </c>
      <c r="L70" s="38">
        <v>0</v>
      </c>
      <c s="32">
        <f>ROUND(ROUND(L70,2)*ROUND(G70,3),2)</f>
      </c>
      <c s="36" t="s">
        <v>52</v>
      </c>
      <c>
        <f>(M70*21)/100</f>
      </c>
      <c t="s">
        <v>27</v>
      </c>
    </row>
    <row r="71" spans="1:5" ht="12.75">
      <c r="A71" s="35" t="s">
        <v>53</v>
      </c>
      <c r="E71" s="39" t="s">
        <v>5</v>
      </c>
    </row>
    <row r="72" spans="1:5" ht="51">
      <c r="A72" s="35" t="s">
        <v>54</v>
      </c>
      <c r="E72" s="40" t="s">
        <v>3198</v>
      </c>
    </row>
    <row r="73" spans="1:5" ht="12.75">
      <c r="A73" t="s">
        <v>55</v>
      </c>
      <c r="E73" s="39" t="s">
        <v>2954</v>
      </c>
    </row>
    <row r="74" spans="1:16" ht="12.75">
      <c r="A74" t="s">
        <v>48</v>
      </c>
      <c s="34" t="s">
        <v>107</v>
      </c>
      <c s="34" t="s">
        <v>2753</v>
      </c>
      <c s="35" t="s">
        <v>4</v>
      </c>
      <c s="6" t="s">
        <v>2754</v>
      </c>
      <c s="36" t="s">
        <v>190</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3199</v>
      </c>
    </row>
    <row r="77" spans="1:5" ht="12.75">
      <c r="A77" t="s">
        <v>55</v>
      </c>
      <c r="E77" s="39" t="s">
        <v>2954</v>
      </c>
    </row>
    <row r="78" spans="1:13" ht="12.75">
      <c r="A78" t="s">
        <v>46</v>
      </c>
      <c r="C78" s="31" t="s">
        <v>67</v>
      </c>
      <c r="E78" s="33" t="s">
        <v>3200</v>
      </c>
      <c r="J78" s="32">
        <f>0</f>
      </c>
      <c s="32">
        <f>0</f>
      </c>
      <c s="32">
        <f>0+L79</f>
      </c>
      <c s="32">
        <f>0+M79</f>
      </c>
    </row>
    <row r="79" spans="1:16" ht="12.75">
      <c r="A79" t="s">
        <v>48</v>
      </c>
      <c s="34" t="s">
        <v>111</v>
      </c>
      <c s="34" t="s">
        <v>3201</v>
      </c>
      <c s="35" t="s">
        <v>4</v>
      </c>
      <c s="6" t="s">
        <v>3202</v>
      </c>
      <c s="36" t="s">
        <v>205</v>
      </c>
      <c s="37">
        <v>145.2</v>
      </c>
      <c s="36">
        <v>0</v>
      </c>
      <c s="36">
        <f>ROUND(G79*H79,6)</f>
      </c>
      <c r="L79" s="38">
        <v>0</v>
      </c>
      <c s="32">
        <f>ROUND(ROUND(L79,2)*ROUND(G79,3),2)</f>
      </c>
      <c s="36" t="s">
        <v>52</v>
      </c>
      <c>
        <f>(M79*21)/100</f>
      </c>
      <c t="s">
        <v>27</v>
      </c>
    </row>
    <row r="80" spans="1:5" ht="12.75">
      <c r="A80" s="35" t="s">
        <v>53</v>
      </c>
      <c r="E80" s="39" t="s">
        <v>5</v>
      </c>
    </row>
    <row r="81" spans="1:5" ht="51">
      <c r="A81" s="35" t="s">
        <v>54</v>
      </c>
      <c r="E81" s="40" t="s">
        <v>3203</v>
      </c>
    </row>
    <row r="82" spans="1:5" ht="12.75">
      <c r="A82" t="s">
        <v>55</v>
      </c>
      <c r="E82" s="39" t="s">
        <v>2954</v>
      </c>
    </row>
    <row r="83" spans="1:13" ht="12.75">
      <c r="A83" t="s">
        <v>46</v>
      </c>
      <c r="C83" s="31" t="s">
        <v>72</v>
      </c>
      <c r="E83" s="33" t="s">
        <v>3204</v>
      </c>
      <c r="J83" s="32">
        <f>0</f>
      </c>
      <c s="32">
        <f>0</f>
      </c>
      <c s="32">
        <f>0+L84</f>
      </c>
      <c s="32">
        <f>0+M84</f>
      </c>
    </row>
    <row r="84" spans="1:16" ht="12.75">
      <c r="A84" t="s">
        <v>48</v>
      </c>
      <c s="34" t="s">
        <v>115</v>
      </c>
      <c s="34" t="s">
        <v>3205</v>
      </c>
      <c s="35" t="s">
        <v>4</v>
      </c>
      <c s="6" t="s">
        <v>3073</v>
      </c>
      <c s="36" t="s">
        <v>190</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3206</v>
      </c>
    </row>
    <row r="87" spans="1:5" ht="12.75">
      <c r="A87" t="s">
        <v>55</v>
      </c>
      <c r="E87" s="39" t="s">
        <v>2954</v>
      </c>
    </row>
    <row r="88" spans="1:13" ht="12.75">
      <c r="A88" t="s">
        <v>46</v>
      </c>
      <c r="C88" s="31" t="s">
        <v>123</v>
      </c>
      <c r="E88" s="33" t="s">
        <v>3207</v>
      </c>
      <c r="J88" s="32">
        <f>0</f>
      </c>
      <c s="32">
        <f>0</f>
      </c>
      <c s="32">
        <f>0+L89+L93+L97+L101+L105+L109+L113+L117+L121+L125+L129+L133+L137+L141+L145+L149</f>
      </c>
      <c s="32">
        <f>0+M89+M93+M97+M101+M105+M109+M113+M117+M121+M125+M129+M133+M137+M141+M145+M149</f>
      </c>
    </row>
    <row r="89" spans="1:16" ht="25.5">
      <c r="A89" t="s">
        <v>48</v>
      </c>
      <c s="34" t="s">
        <v>119</v>
      </c>
      <c s="34" t="s">
        <v>3208</v>
      </c>
      <c s="35" t="s">
        <v>4</v>
      </c>
      <c s="6" t="s">
        <v>3209</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3210</v>
      </c>
    </row>
    <row r="92" spans="1:5" ht="12.75">
      <c r="A92" t="s">
        <v>55</v>
      </c>
      <c r="E92" s="39" t="s">
        <v>2954</v>
      </c>
    </row>
    <row r="93" spans="1:16" ht="25.5">
      <c r="A93" t="s">
        <v>48</v>
      </c>
      <c s="34" t="s">
        <v>125</v>
      </c>
      <c s="34" t="s">
        <v>3211</v>
      </c>
      <c s="35" t="s">
        <v>4</v>
      </c>
      <c s="6" t="s">
        <v>3212</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3213</v>
      </c>
    </row>
    <row r="96" spans="1:5" ht="12.75">
      <c r="A96" t="s">
        <v>55</v>
      </c>
      <c r="E96" s="39" t="s">
        <v>2954</v>
      </c>
    </row>
    <row r="97" spans="1:16" ht="12.75">
      <c r="A97" t="s">
        <v>48</v>
      </c>
      <c s="34" t="s">
        <v>129</v>
      </c>
      <c s="34" t="s">
        <v>3214</v>
      </c>
      <c s="35" t="s">
        <v>4</v>
      </c>
      <c s="6" t="s">
        <v>3215</v>
      </c>
      <c s="36" t="s">
        <v>205</v>
      </c>
      <c s="37">
        <v>51</v>
      </c>
      <c s="36">
        <v>0</v>
      </c>
      <c s="36">
        <f>ROUND(G97*H97,6)</f>
      </c>
      <c r="L97" s="38">
        <v>0</v>
      </c>
      <c s="32">
        <f>ROUND(ROUND(L97,2)*ROUND(G97,3),2)</f>
      </c>
      <c s="36" t="s">
        <v>52</v>
      </c>
      <c>
        <f>(M97*21)/100</f>
      </c>
      <c t="s">
        <v>27</v>
      </c>
    </row>
    <row r="98" spans="1:5" ht="12.75">
      <c r="A98" s="35" t="s">
        <v>53</v>
      </c>
      <c r="E98" s="39" t="s">
        <v>5</v>
      </c>
    </row>
    <row r="99" spans="1:5" ht="25.5">
      <c r="A99" s="35" t="s">
        <v>54</v>
      </c>
      <c r="E99" s="40" t="s">
        <v>3216</v>
      </c>
    </row>
    <row r="100" spans="1:5" ht="12.75">
      <c r="A100" t="s">
        <v>55</v>
      </c>
      <c r="E100" s="39" t="s">
        <v>2954</v>
      </c>
    </row>
    <row r="101" spans="1:16" ht="12.75">
      <c r="A101" t="s">
        <v>48</v>
      </c>
      <c s="34" t="s">
        <v>133</v>
      </c>
      <c s="34" t="s">
        <v>3217</v>
      </c>
      <c s="35" t="s">
        <v>4</v>
      </c>
      <c s="6" t="s">
        <v>3218</v>
      </c>
      <c s="36" t="s">
        <v>205</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3219</v>
      </c>
    </row>
    <row r="104" spans="1:5" ht="12.75">
      <c r="A104" t="s">
        <v>55</v>
      </c>
      <c r="E104" s="39" t="s">
        <v>2954</v>
      </c>
    </row>
    <row r="105" spans="1:16" ht="12.75">
      <c r="A105" t="s">
        <v>48</v>
      </c>
      <c s="34" t="s">
        <v>138</v>
      </c>
      <c s="34" t="s">
        <v>3084</v>
      </c>
      <c s="35" t="s">
        <v>4</v>
      </c>
      <c s="6" t="s">
        <v>3085</v>
      </c>
      <c s="36" t="s">
        <v>205</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3220</v>
      </c>
    </row>
    <row r="108" spans="1:5" ht="12.75">
      <c r="A108" t="s">
        <v>55</v>
      </c>
      <c r="E108" s="39" t="s">
        <v>2954</v>
      </c>
    </row>
    <row r="109" spans="1:16" ht="12.75">
      <c r="A109" t="s">
        <v>48</v>
      </c>
      <c s="34" t="s">
        <v>257</v>
      </c>
      <c s="34" t="s">
        <v>3221</v>
      </c>
      <c s="35" t="s">
        <v>4</v>
      </c>
      <c s="6" t="s">
        <v>3222</v>
      </c>
      <c s="36" t="s">
        <v>205</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3223</v>
      </c>
    </row>
    <row r="112" spans="1:5" ht="12.75">
      <c r="A112" t="s">
        <v>55</v>
      </c>
      <c r="E112" s="39" t="s">
        <v>2954</v>
      </c>
    </row>
    <row r="113" spans="1:16" ht="12.75">
      <c r="A113" t="s">
        <v>48</v>
      </c>
      <c s="34" t="s">
        <v>261</v>
      </c>
      <c s="34" t="s">
        <v>3224</v>
      </c>
      <c s="35" t="s">
        <v>4</v>
      </c>
      <c s="6" t="s">
        <v>3225</v>
      </c>
      <c s="36" t="s">
        <v>205</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3226</v>
      </c>
    </row>
    <row r="116" spans="1:5" ht="12.75">
      <c r="A116" t="s">
        <v>55</v>
      </c>
      <c r="E116" s="39" t="s">
        <v>2954</v>
      </c>
    </row>
    <row r="117" spans="1:16" ht="12.75">
      <c r="A117" t="s">
        <v>48</v>
      </c>
      <c s="34" t="s">
        <v>1030</v>
      </c>
      <c s="34" t="s">
        <v>3227</v>
      </c>
      <c s="35" t="s">
        <v>4</v>
      </c>
      <c s="6" t="s">
        <v>3228</v>
      </c>
      <c s="36" t="s">
        <v>205</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3229</v>
      </c>
    </row>
    <row r="120" spans="1:5" ht="12.75">
      <c r="A120" t="s">
        <v>55</v>
      </c>
      <c r="E120" s="39" t="s">
        <v>2954</v>
      </c>
    </row>
    <row r="121" spans="1:16" ht="12.75">
      <c r="A121" t="s">
        <v>48</v>
      </c>
      <c s="34" t="s">
        <v>264</v>
      </c>
      <c s="34" t="s">
        <v>3230</v>
      </c>
      <c s="35" t="s">
        <v>4</v>
      </c>
      <c s="6" t="s">
        <v>3231</v>
      </c>
      <c s="36" t="s">
        <v>205</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3232</v>
      </c>
    </row>
    <row r="124" spans="1:5" ht="12.75">
      <c r="A124" t="s">
        <v>55</v>
      </c>
      <c r="E124" s="39" t="s">
        <v>2954</v>
      </c>
    </row>
    <row r="125" spans="1:16" ht="25.5">
      <c r="A125" t="s">
        <v>48</v>
      </c>
      <c s="34" t="s">
        <v>268</v>
      </c>
      <c s="34" t="s">
        <v>3233</v>
      </c>
      <c s="35" t="s">
        <v>4</v>
      </c>
      <c s="6" t="s">
        <v>3234</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3235</v>
      </c>
    </row>
    <row r="128" spans="1:5" ht="12.75">
      <c r="A128" t="s">
        <v>55</v>
      </c>
      <c r="E128" s="39" t="s">
        <v>2954</v>
      </c>
    </row>
    <row r="129" spans="1:16" ht="12.75">
      <c r="A129" t="s">
        <v>48</v>
      </c>
      <c s="34" t="s">
        <v>272</v>
      </c>
      <c s="34" t="s">
        <v>3088</v>
      </c>
      <c s="35" t="s">
        <v>4</v>
      </c>
      <c s="6" t="s">
        <v>3089</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3236</v>
      </c>
    </row>
    <row r="132" spans="1:5" ht="12.75">
      <c r="A132" t="s">
        <v>55</v>
      </c>
      <c r="E132" s="39" t="s">
        <v>2954</v>
      </c>
    </row>
    <row r="133" spans="1:16" ht="12.75">
      <c r="A133" t="s">
        <v>48</v>
      </c>
      <c s="34" t="s">
        <v>291</v>
      </c>
      <c s="34" t="s">
        <v>3237</v>
      </c>
      <c s="35" t="s">
        <v>4</v>
      </c>
      <c s="6" t="s">
        <v>3238</v>
      </c>
      <c s="36" t="s">
        <v>205</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3239</v>
      </c>
    </row>
    <row r="136" spans="1:5" ht="12.75">
      <c r="A136" t="s">
        <v>55</v>
      </c>
      <c r="E136" s="39" t="s">
        <v>2954</v>
      </c>
    </row>
    <row r="137" spans="1:16" ht="12.75">
      <c r="A137" t="s">
        <v>48</v>
      </c>
      <c s="34" t="s">
        <v>295</v>
      </c>
      <c s="34" t="s">
        <v>3240</v>
      </c>
      <c s="35" t="s">
        <v>4</v>
      </c>
      <c s="6" t="s">
        <v>3241</v>
      </c>
      <c s="36" t="s">
        <v>205</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3242</v>
      </c>
    </row>
    <row r="140" spans="1:5" ht="12.75">
      <c r="A140" t="s">
        <v>55</v>
      </c>
      <c r="E140" s="39" t="s">
        <v>2954</v>
      </c>
    </row>
    <row r="141" spans="1:16" ht="12.75">
      <c r="A141" t="s">
        <v>48</v>
      </c>
      <c s="34" t="s">
        <v>299</v>
      </c>
      <c s="34" t="s">
        <v>3243</v>
      </c>
      <c s="35" t="s">
        <v>4</v>
      </c>
      <c s="6" t="s">
        <v>3244</v>
      </c>
      <c s="36" t="s">
        <v>205</v>
      </c>
      <c s="37">
        <v>145.2</v>
      </c>
      <c s="36">
        <v>0</v>
      </c>
      <c s="36">
        <f>ROUND(G141*H141,6)</f>
      </c>
      <c r="L141" s="38">
        <v>0</v>
      </c>
      <c s="32">
        <f>ROUND(ROUND(L141,2)*ROUND(G141,3),2)</f>
      </c>
      <c s="36" t="s">
        <v>52</v>
      </c>
      <c>
        <f>(M141*21)/100</f>
      </c>
      <c t="s">
        <v>27</v>
      </c>
    </row>
    <row r="142" spans="1:5" ht="12.75">
      <c r="A142" s="35" t="s">
        <v>53</v>
      </c>
      <c r="E142" s="39" t="s">
        <v>3245</v>
      </c>
    </row>
    <row r="143" spans="1:5" ht="25.5">
      <c r="A143" s="35" t="s">
        <v>54</v>
      </c>
      <c r="E143" s="40" t="s">
        <v>3246</v>
      </c>
    </row>
    <row r="144" spans="1:5" ht="12.75">
      <c r="A144" t="s">
        <v>55</v>
      </c>
      <c r="E144" s="39" t="s">
        <v>2954</v>
      </c>
    </row>
    <row r="145" spans="1:16" ht="12.75">
      <c r="A145" t="s">
        <v>48</v>
      </c>
      <c s="34" t="s">
        <v>303</v>
      </c>
      <c s="34" t="s">
        <v>3247</v>
      </c>
      <c s="35" t="s">
        <v>4</v>
      </c>
      <c s="6" t="s">
        <v>3248</v>
      </c>
      <c s="36" t="s">
        <v>205</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3249</v>
      </c>
    </row>
    <row r="148" spans="1:5" ht="12.75">
      <c r="A148" t="s">
        <v>55</v>
      </c>
      <c r="E148" s="39" t="s">
        <v>2954</v>
      </c>
    </row>
    <row r="149" spans="1:16" ht="12.75">
      <c r="A149" t="s">
        <v>48</v>
      </c>
      <c s="34" t="s">
        <v>349</v>
      </c>
      <c s="34" t="s">
        <v>3250</v>
      </c>
      <c s="35" t="s">
        <v>5</v>
      </c>
      <c s="6" t="s">
        <v>3251</v>
      </c>
      <c s="36" t="s">
        <v>205</v>
      </c>
      <c s="37">
        <v>10.7</v>
      </c>
      <c s="36">
        <v>0</v>
      </c>
      <c s="36">
        <f>ROUND(G149*H149,6)</f>
      </c>
      <c r="L149" s="38">
        <v>0</v>
      </c>
      <c s="32">
        <f>ROUND(ROUND(L149,2)*ROUND(G149,3),2)</f>
      </c>
      <c s="36" t="s">
        <v>52</v>
      </c>
      <c>
        <f>(M149*21)/100</f>
      </c>
      <c t="s">
        <v>27</v>
      </c>
    </row>
    <row r="150" spans="1:5" ht="12.75">
      <c r="A150" s="35" t="s">
        <v>53</v>
      </c>
      <c r="E150" s="39" t="s">
        <v>5</v>
      </c>
    </row>
    <row r="151" spans="1:5" ht="25.5">
      <c r="A151" s="35" t="s">
        <v>54</v>
      </c>
      <c r="E151" s="40" t="s">
        <v>3252</v>
      </c>
    </row>
    <row r="152" spans="1:5" ht="38.25">
      <c r="A152" t="s">
        <v>55</v>
      </c>
      <c r="E152" s="39" t="s">
        <v>3253</v>
      </c>
    </row>
    <row r="153" spans="1:13" ht="12.75">
      <c r="A153" t="s">
        <v>46</v>
      </c>
      <c r="C153" s="31" t="s">
        <v>163</v>
      </c>
      <c r="E153" s="33" t="s">
        <v>3254</v>
      </c>
      <c r="J153" s="32">
        <f>0</f>
      </c>
      <c s="32">
        <f>0</f>
      </c>
      <c s="32">
        <f>0+L154+L158+L162+L166+L170+L174</f>
      </c>
      <c s="32">
        <f>0+M154+M158+M162+M166+M170+M174</f>
      </c>
    </row>
    <row r="154" spans="1:16" ht="12.75">
      <c r="A154" t="s">
        <v>48</v>
      </c>
      <c s="34" t="s">
        <v>545</v>
      </c>
      <c s="34" t="s">
        <v>3255</v>
      </c>
      <c s="35" t="s">
        <v>4</v>
      </c>
      <c s="6" t="s">
        <v>3256</v>
      </c>
      <c s="36" t="s">
        <v>51</v>
      </c>
      <c s="37">
        <v>1</v>
      </c>
      <c s="36">
        <v>0</v>
      </c>
      <c s="36">
        <f>ROUND(G154*H154,6)</f>
      </c>
      <c r="L154" s="38">
        <v>0</v>
      </c>
      <c s="32">
        <f>ROUND(ROUND(L154,2)*ROUND(G154,3),2)</f>
      </c>
      <c s="36" t="s">
        <v>52</v>
      </c>
      <c>
        <f>(M154*21)/100</f>
      </c>
      <c t="s">
        <v>27</v>
      </c>
    </row>
    <row r="155" spans="1:5" ht="12.75">
      <c r="A155" s="35" t="s">
        <v>53</v>
      </c>
      <c r="E155" s="39" t="s">
        <v>5</v>
      </c>
    </row>
    <row r="156" spans="1:5" ht="25.5">
      <c r="A156" s="35" t="s">
        <v>54</v>
      </c>
      <c r="E156" s="40" t="s">
        <v>3257</v>
      </c>
    </row>
    <row r="157" spans="1:5" ht="12.75">
      <c r="A157" t="s">
        <v>55</v>
      </c>
      <c r="E157" s="39" t="s">
        <v>2954</v>
      </c>
    </row>
    <row r="158" spans="1:16" ht="12.75">
      <c r="A158" t="s">
        <v>48</v>
      </c>
      <c s="34" t="s">
        <v>307</v>
      </c>
      <c s="34" t="s">
        <v>3258</v>
      </c>
      <c s="35" t="s">
        <v>4</v>
      </c>
      <c s="6" t="s">
        <v>3259</v>
      </c>
      <c s="36" t="s">
        <v>51</v>
      </c>
      <c s="37">
        <v>6.6</v>
      </c>
      <c s="36">
        <v>0</v>
      </c>
      <c s="36">
        <f>ROUND(G158*H158,6)</f>
      </c>
      <c r="L158" s="38">
        <v>0</v>
      </c>
      <c s="32">
        <f>ROUND(ROUND(L158,2)*ROUND(G158,3),2)</f>
      </c>
      <c s="36" t="s">
        <v>52</v>
      </c>
      <c>
        <f>(M158*21)/100</f>
      </c>
      <c t="s">
        <v>27</v>
      </c>
    </row>
    <row r="159" spans="1:5" ht="12.75">
      <c r="A159" s="35" t="s">
        <v>53</v>
      </c>
      <c r="E159" s="39" t="s">
        <v>5</v>
      </c>
    </row>
    <row r="160" spans="1:5" ht="25.5">
      <c r="A160" s="35" t="s">
        <v>54</v>
      </c>
      <c r="E160" s="40" t="s">
        <v>3260</v>
      </c>
    </row>
    <row r="161" spans="1:5" ht="12.75">
      <c r="A161" t="s">
        <v>55</v>
      </c>
      <c r="E161" s="39" t="s">
        <v>2954</v>
      </c>
    </row>
    <row r="162" spans="1:16" ht="12.75">
      <c r="A162" t="s">
        <v>48</v>
      </c>
      <c s="34" t="s">
        <v>552</v>
      </c>
      <c s="34" t="s">
        <v>2799</v>
      </c>
      <c s="35" t="s">
        <v>4</v>
      </c>
      <c s="6" t="s">
        <v>2800</v>
      </c>
      <c s="36" t="s">
        <v>51</v>
      </c>
      <c s="37">
        <v>24.8</v>
      </c>
      <c s="36">
        <v>0</v>
      </c>
      <c s="36">
        <f>ROUND(G162*H162,6)</f>
      </c>
      <c r="L162" s="38">
        <v>0</v>
      </c>
      <c s="32">
        <f>ROUND(ROUND(L162,2)*ROUND(G162,3),2)</f>
      </c>
      <c s="36" t="s">
        <v>52</v>
      </c>
      <c>
        <f>(M162*21)/100</f>
      </c>
      <c t="s">
        <v>27</v>
      </c>
    </row>
    <row r="163" spans="1:5" ht="12.75">
      <c r="A163" s="35" t="s">
        <v>53</v>
      </c>
      <c r="E163" s="39" t="s">
        <v>5</v>
      </c>
    </row>
    <row r="164" spans="1:5" ht="25.5">
      <c r="A164" s="35" t="s">
        <v>54</v>
      </c>
      <c r="E164" s="40" t="s">
        <v>3261</v>
      </c>
    </row>
    <row r="165" spans="1:5" ht="12.75">
      <c r="A165" t="s">
        <v>55</v>
      </c>
      <c r="E165" s="39" t="s">
        <v>2954</v>
      </c>
    </row>
    <row r="166" spans="1:16" ht="12.75">
      <c r="A166" t="s">
        <v>48</v>
      </c>
      <c s="34" t="s">
        <v>312</v>
      </c>
      <c s="34" t="s">
        <v>3103</v>
      </c>
      <c s="35" t="s">
        <v>4</v>
      </c>
      <c s="6" t="s">
        <v>3104</v>
      </c>
      <c s="36" t="s">
        <v>51</v>
      </c>
      <c s="37">
        <v>1.4</v>
      </c>
      <c s="36">
        <v>0</v>
      </c>
      <c s="36">
        <f>ROUND(G166*H166,6)</f>
      </c>
      <c r="L166" s="38">
        <v>0</v>
      </c>
      <c s="32">
        <f>ROUND(ROUND(L166,2)*ROUND(G166,3),2)</f>
      </c>
      <c s="36" t="s">
        <v>52</v>
      </c>
      <c>
        <f>(M166*21)/100</f>
      </c>
      <c t="s">
        <v>27</v>
      </c>
    </row>
    <row r="167" spans="1:5" ht="12.75">
      <c r="A167" s="35" t="s">
        <v>53</v>
      </c>
      <c r="E167" s="39" t="s">
        <v>5</v>
      </c>
    </row>
    <row r="168" spans="1:5" ht="25.5">
      <c r="A168" s="35" t="s">
        <v>54</v>
      </c>
      <c r="E168" s="40" t="s">
        <v>3262</v>
      </c>
    </row>
    <row r="169" spans="1:5" ht="12.75">
      <c r="A169" t="s">
        <v>55</v>
      </c>
      <c r="E169" s="39" t="s">
        <v>2954</v>
      </c>
    </row>
    <row r="170" spans="1:16" ht="12.75">
      <c r="A170" t="s">
        <v>48</v>
      </c>
      <c s="34" t="s">
        <v>318</v>
      </c>
      <c s="34" t="s">
        <v>3263</v>
      </c>
      <c s="35" t="s">
        <v>4</v>
      </c>
      <c s="6" t="s">
        <v>3264</v>
      </c>
      <c s="36" t="s">
        <v>62</v>
      </c>
      <c s="37">
        <v>2</v>
      </c>
      <c s="36">
        <v>0</v>
      </c>
      <c s="36">
        <f>ROUND(G170*H170,6)</f>
      </c>
      <c r="L170" s="38">
        <v>0</v>
      </c>
      <c s="32">
        <f>ROUND(ROUND(L170,2)*ROUND(G170,3),2)</f>
      </c>
      <c s="36" t="s">
        <v>52</v>
      </c>
      <c>
        <f>(M170*21)/100</f>
      </c>
      <c t="s">
        <v>27</v>
      </c>
    </row>
    <row r="171" spans="1:5" ht="12.75">
      <c r="A171" s="35" t="s">
        <v>53</v>
      </c>
      <c r="E171" s="39" t="s">
        <v>5</v>
      </c>
    </row>
    <row r="172" spans="1:5" ht="25.5">
      <c r="A172" s="35" t="s">
        <v>54</v>
      </c>
      <c r="E172" s="40" t="s">
        <v>3265</v>
      </c>
    </row>
    <row r="173" spans="1:5" ht="12.75">
      <c r="A173" t="s">
        <v>55</v>
      </c>
      <c r="E173" s="39" t="s">
        <v>2954</v>
      </c>
    </row>
    <row r="174" spans="1:16" ht="12.75">
      <c r="A174" t="s">
        <v>48</v>
      </c>
      <c s="34" t="s">
        <v>319</v>
      </c>
      <c s="34" t="s">
        <v>3266</v>
      </c>
      <c s="35" t="s">
        <v>4</v>
      </c>
      <c s="6" t="s">
        <v>3267</v>
      </c>
      <c s="36" t="s">
        <v>62</v>
      </c>
      <c s="37">
        <v>12</v>
      </c>
      <c s="36">
        <v>0</v>
      </c>
      <c s="36">
        <f>ROUND(G174*H174,6)</f>
      </c>
      <c r="L174" s="38">
        <v>0</v>
      </c>
      <c s="32">
        <f>ROUND(ROUND(L174,2)*ROUND(G174,3),2)</f>
      </c>
      <c s="36" t="s">
        <v>52</v>
      </c>
      <c>
        <f>(M174*21)/100</f>
      </c>
      <c t="s">
        <v>27</v>
      </c>
    </row>
    <row r="175" spans="1:5" ht="12.75">
      <c r="A175" s="35" t="s">
        <v>53</v>
      </c>
      <c r="E175" s="39" t="s">
        <v>5</v>
      </c>
    </row>
    <row r="176" spans="1:5" ht="25.5">
      <c r="A176" s="35" t="s">
        <v>54</v>
      </c>
      <c r="E176" s="40" t="s">
        <v>3268</v>
      </c>
    </row>
    <row r="177" spans="1:5" ht="12.75">
      <c r="A177" t="s">
        <v>55</v>
      </c>
      <c r="E177" s="39" t="s">
        <v>2954</v>
      </c>
    </row>
    <row r="178" spans="1:13" ht="12.75">
      <c r="A178" t="s">
        <v>46</v>
      </c>
      <c r="C178" s="31" t="s">
        <v>76</v>
      </c>
      <c r="E178" s="33" t="s">
        <v>3269</v>
      </c>
      <c r="J178" s="32">
        <f>0</f>
      </c>
      <c s="32">
        <f>0</f>
      </c>
      <c s="32">
        <f>0+L179+L183+L187+L191+L195+L199+L203+L207+L211</f>
      </c>
      <c s="32">
        <f>0+M179+M183+M187+M191+M195+M199+M203+M207+M211</f>
      </c>
    </row>
    <row r="179" spans="1:16" ht="12.75">
      <c r="A179" t="s">
        <v>48</v>
      </c>
      <c s="34" t="s">
        <v>321</v>
      </c>
      <c s="34" t="s">
        <v>3270</v>
      </c>
      <c s="35" t="s">
        <v>4</v>
      </c>
      <c s="6" t="s">
        <v>3271</v>
      </c>
      <c s="36" t="s">
        <v>205</v>
      </c>
      <c s="37">
        <v>0.72</v>
      </c>
      <c s="36">
        <v>0</v>
      </c>
      <c s="36">
        <f>ROUND(G179*H179,6)</f>
      </c>
      <c r="L179" s="38">
        <v>0</v>
      </c>
      <c s="32">
        <f>ROUND(ROUND(L179,2)*ROUND(G179,3),2)</f>
      </c>
      <c s="36" t="s">
        <v>52</v>
      </c>
      <c>
        <f>(M179*21)/100</f>
      </c>
      <c t="s">
        <v>27</v>
      </c>
    </row>
    <row r="180" spans="1:5" ht="12.75">
      <c r="A180" s="35" t="s">
        <v>53</v>
      </c>
      <c r="E180" s="39" t="s">
        <v>5</v>
      </c>
    </row>
    <row r="181" spans="1:5" ht="25.5">
      <c r="A181" s="35" t="s">
        <v>54</v>
      </c>
      <c r="E181" s="40" t="s">
        <v>3272</v>
      </c>
    </row>
    <row r="182" spans="1:5" ht="12.75">
      <c r="A182" t="s">
        <v>55</v>
      </c>
      <c r="E182" s="39" t="s">
        <v>2954</v>
      </c>
    </row>
    <row r="183" spans="1:16" ht="25.5">
      <c r="A183" t="s">
        <v>48</v>
      </c>
      <c s="34" t="s">
        <v>326</v>
      </c>
      <c s="34" t="s">
        <v>3273</v>
      </c>
      <c s="35" t="s">
        <v>4</v>
      </c>
      <c s="6" t="s">
        <v>3274</v>
      </c>
      <c s="36" t="s">
        <v>51</v>
      </c>
      <c s="37">
        <v>3.6</v>
      </c>
      <c s="36">
        <v>0</v>
      </c>
      <c s="36">
        <f>ROUND(G183*H183,6)</f>
      </c>
      <c r="L183" s="38">
        <v>0</v>
      </c>
      <c s="32">
        <f>ROUND(ROUND(L183,2)*ROUND(G183,3),2)</f>
      </c>
      <c s="36" t="s">
        <v>52</v>
      </c>
      <c>
        <f>(M183*21)/100</f>
      </c>
      <c t="s">
        <v>27</v>
      </c>
    </row>
    <row r="184" spans="1:5" ht="12.75">
      <c r="A184" s="35" t="s">
        <v>53</v>
      </c>
      <c r="E184" s="39" t="s">
        <v>5</v>
      </c>
    </row>
    <row r="185" spans="1:5" ht="25.5">
      <c r="A185" s="35" t="s">
        <v>54</v>
      </c>
      <c r="E185" s="40" t="s">
        <v>3275</v>
      </c>
    </row>
    <row r="186" spans="1:5" ht="12.75">
      <c r="A186" t="s">
        <v>55</v>
      </c>
      <c r="E186" s="39" t="s">
        <v>2954</v>
      </c>
    </row>
    <row r="187" spans="1:16" ht="12.75">
      <c r="A187" t="s">
        <v>48</v>
      </c>
      <c s="34" t="s">
        <v>330</v>
      </c>
      <c s="34" t="s">
        <v>3111</v>
      </c>
      <c s="35" t="s">
        <v>4</v>
      </c>
      <c s="6" t="s">
        <v>3112</v>
      </c>
      <c s="36" t="s">
        <v>205</v>
      </c>
      <c s="37">
        <v>10.2</v>
      </c>
      <c s="36">
        <v>0</v>
      </c>
      <c s="36">
        <f>ROUND(G187*H187,6)</f>
      </c>
      <c r="L187" s="38">
        <v>0</v>
      </c>
      <c s="32">
        <f>ROUND(ROUND(L187,2)*ROUND(G187,3),2)</f>
      </c>
      <c s="36" t="s">
        <v>52</v>
      </c>
      <c>
        <f>(M187*21)/100</f>
      </c>
      <c t="s">
        <v>27</v>
      </c>
    </row>
    <row r="188" spans="1:5" ht="12.75">
      <c r="A188" s="35" t="s">
        <v>53</v>
      </c>
      <c r="E188" s="39" t="s">
        <v>5</v>
      </c>
    </row>
    <row r="189" spans="1:5" ht="25.5">
      <c r="A189" s="35" t="s">
        <v>54</v>
      </c>
      <c r="E189" s="40" t="s">
        <v>3276</v>
      </c>
    </row>
    <row r="190" spans="1:5" ht="12.75">
      <c r="A190" t="s">
        <v>55</v>
      </c>
      <c r="E190" s="39" t="s">
        <v>2954</v>
      </c>
    </row>
    <row r="191" spans="1:16" ht="12.75">
      <c r="A191" t="s">
        <v>48</v>
      </c>
      <c s="34" t="s">
        <v>334</v>
      </c>
      <c s="34" t="s">
        <v>3277</v>
      </c>
      <c s="35" t="s">
        <v>4</v>
      </c>
      <c s="6" t="s">
        <v>3278</v>
      </c>
      <c s="36" t="s">
        <v>51</v>
      </c>
      <c s="37">
        <v>25.5</v>
      </c>
      <c s="36">
        <v>0</v>
      </c>
      <c s="36">
        <f>ROUND(G191*H191,6)</f>
      </c>
      <c r="L191" s="38">
        <v>0</v>
      </c>
      <c s="32">
        <f>ROUND(ROUND(L191,2)*ROUND(G191,3),2)</f>
      </c>
      <c s="36" t="s">
        <v>52</v>
      </c>
      <c>
        <f>(M191*21)/100</f>
      </c>
      <c t="s">
        <v>27</v>
      </c>
    </row>
    <row r="192" spans="1:5" ht="12.75">
      <c r="A192" s="35" t="s">
        <v>53</v>
      </c>
      <c r="E192" s="39" t="s">
        <v>5</v>
      </c>
    </row>
    <row r="193" spans="1:5" ht="25.5">
      <c r="A193" s="35" t="s">
        <v>54</v>
      </c>
      <c r="E193" s="40" t="s">
        <v>3279</v>
      </c>
    </row>
    <row r="194" spans="1:5" ht="12.75">
      <c r="A194" t="s">
        <v>55</v>
      </c>
      <c r="E194" s="39" t="s">
        <v>2954</v>
      </c>
    </row>
    <row r="195" spans="1:16" ht="12.75">
      <c r="A195" t="s">
        <v>48</v>
      </c>
      <c s="34" t="s">
        <v>337</v>
      </c>
      <c s="34" t="s">
        <v>3280</v>
      </c>
      <c s="35" t="s">
        <v>4</v>
      </c>
      <c s="6" t="s">
        <v>3281</v>
      </c>
      <c s="36" t="s">
        <v>51</v>
      </c>
      <c s="37">
        <v>28.5</v>
      </c>
      <c s="36">
        <v>0</v>
      </c>
      <c s="36">
        <f>ROUND(G195*H195,6)</f>
      </c>
      <c r="L195" s="38">
        <v>0</v>
      </c>
      <c s="32">
        <f>ROUND(ROUND(L195,2)*ROUND(G195,3),2)</f>
      </c>
      <c s="36" t="s">
        <v>52</v>
      </c>
      <c>
        <f>(M195*21)/100</f>
      </c>
      <c t="s">
        <v>27</v>
      </c>
    </row>
    <row r="196" spans="1:5" ht="12.75">
      <c r="A196" s="35" t="s">
        <v>53</v>
      </c>
      <c r="E196" s="39" t="s">
        <v>5</v>
      </c>
    </row>
    <row r="197" spans="1:5" ht="25.5">
      <c r="A197" s="35" t="s">
        <v>54</v>
      </c>
      <c r="E197" s="40" t="s">
        <v>3282</v>
      </c>
    </row>
    <row r="198" spans="1:5" ht="12.75">
      <c r="A198" t="s">
        <v>55</v>
      </c>
      <c r="E198" s="39" t="s">
        <v>2954</v>
      </c>
    </row>
    <row r="199" spans="1:16" ht="12.75">
      <c r="A199" t="s">
        <v>48</v>
      </c>
      <c s="34" t="s">
        <v>341</v>
      </c>
      <c s="34" t="s">
        <v>3283</v>
      </c>
      <c s="35" t="s">
        <v>4</v>
      </c>
      <c s="6" t="s">
        <v>3284</v>
      </c>
      <c s="36" t="s">
        <v>51</v>
      </c>
      <c s="37">
        <v>22.3</v>
      </c>
      <c s="36">
        <v>0</v>
      </c>
      <c s="36">
        <f>ROUND(G199*H199,6)</f>
      </c>
      <c r="L199" s="38">
        <v>0</v>
      </c>
      <c s="32">
        <f>ROUND(ROUND(L199,2)*ROUND(G199,3),2)</f>
      </c>
      <c s="36" t="s">
        <v>52</v>
      </c>
      <c>
        <f>(M199*21)/100</f>
      </c>
      <c t="s">
        <v>27</v>
      </c>
    </row>
    <row r="200" spans="1:5" ht="12.75">
      <c r="A200" s="35" t="s">
        <v>53</v>
      </c>
      <c r="E200" s="39" t="s">
        <v>5</v>
      </c>
    </row>
    <row r="201" spans="1:5" ht="25.5">
      <c r="A201" s="35" t="s">
        <v>54</v>
      </c>
      <c r="E201" s="40" t="s">
        <v>3285</v>
      </c>
    </row>
    <row r="202" spans="1:5" ht="12.75">
      <c r="A202" t="s">
        <v>55</v>
      </c>
      <c r="E202" s="39" t="s">
        <v>2954</v>
      </c>
    </row>
    <row r="203" spans="1:16" ht="12.75">
      <c r="A203" t="s">
        <v>48</v>
      </c>
      <c s="34" t="s">
        <v>577</v>
      </c>
      <c s="34" t="s">
        <v>3286</v>
      </c>
      <c s="35" t="s">
        <v>4</v>
      </c>
      <c s="6" t="s">
        <v>3287</v>
      </c>
      <c s="36" t="s">
        <v>51</v>
      </c>
      <c s="37">
        <v>27.2</v>
      </c>
      <c s="36">
        <v>0</v>
      </c>
      <c s="36">
        <f>ROUND(G203*H203,6)</f>
      </c>
      <c r="L203" s="38">
        <v>0</v>
      </c>
      <c s="32">
        <f>ROUND(ROUND(L203,2)*ROUND(G203,3),2)</f>
      </c>
      <c s="36" t="s">
        <v>52</v>
      </c>
      <c>
        <f>(M203*21)/100</f>
      </c>
      <c t="s">
        <v>27</v>
      </c>
    </row>
    <row r="204" spans="1:5" ht="12.75">
      <c r="A204" s="35" t="s">
        <v>53</v>
      </c>
      <c r="E204" s="39" t="s">
        <v>5</v>
      </c>
    </row>
    <row r="205" spans="1:5" ht="25.5">
      <c r="A205" s="35" t="s">
        <v>54</v>
      </c>
      <c r="E205" s="40" t="s">
        <v>3288</v>
      </c>
    </row>
    <row r="206" spans="1:5" ht="12.75">
      <c r="A206" t="s">
        <v>55</v>
      </c>
      <c r="E206" s="39" t="s">
        <v>2954</v>
      </c>
    </row>
    <row r="207" spans="1:16" ht="12.75">
      <c r="A207" t="s">
        <v>48</v>
      </c>
      <c s="34" t="s">
        <v>581</v>
      </c>
      <c s="34" t="s">
        <v>3289</v>
      </c>
      <c s="35" t="s">
        <v>4</v>
      </c>
      <c s="6" t="s">
        <v>3290</v>
      </c>
      <c s="36" t="s">
        <v>2877</v>
      </c>
      <c s="37">
        <v>325</v>
      </c>
      <c s="36">
        <v>0</v>
      </c>
      <c s="36">
        <f>ROUND(G207*H207,6)</f>
      </c>
      <c r="L207" s="38">
        <v>0</v>
      </c>
      <c s="32">
        <f>ROUND(ROUND(L207,2)*ROUND(G207,3),2)</f>
      </c>
      <c s="36" t="s">
        <v>52</v>
      </c>
      <c>
        <f>(M207*21)/100</f>
      </c>
      <c t="s">
        <v>27</v>
      </c>
    </row>
    <row r="208" spans="1:5" ht="12.75">
      <c r="A208" s="35" t="s">
        <v>53</v>
      </c>
      <c r="E208" s="39" t="s">
        <v>5</v>
      </c>
    </row>
    <row r="209" spans="1:5" ht="63.75">
      <c r="A209" s="35" t="s">
        <v>54</v>
      </c>
      <c r="E209" s="40" t="s">
        <v>3291</v>
      </c>
    </row>
    <row r="210" spans="1:5" ht="12.75">
      <c r="A210" t="s">
        <v>55</v>
      </c>
      <c r="E210" s="39" t="s">
        <v>2954</v>
      </c>
    </row>
    <row r="211" spans="1:16" ht="12.75">
      <c r="A211" t="s">
        <v>48</v>
      </c>
      <c s="34" t="s">
        <v>345</v>
      </c>
      <c s="34" t="s">
        <v>3139</v>
      </c>
      <c s="35" t="s">
        <v>4</v>
      </c>
      <c s="6" t="s">
        <v>3292</v>
      </c>
      <c s="36" t="s">
        <v>62</v>
      </c>
      <c s="37">
        <v>2</v>
      </c>
      <c s="36">
        <v>0</v>
      </c>
      <c s="36">
        <f>ROUND(G211*H211,6)</f>
      </c>
      <c r="L211" s="38">
        <v>0</v>
      </c>
      <c s="32">
        <f>ROUND(ROUND(L211,2)*ROUND(G211,3),2)</f>
      </c>
      <c s="36" t="s">
        <v>3022</v>
      </c>
      <c>
        <f>(M211*21)/100</f>
      </c>
      <c t="s">
        <v>27</v>
      </c>
    </row>
    <row r="212" spans="1:5" ht="12.75">
      <c r="A212" s="35" t="s">
        <v>53</v>
      </c>
      <c r="E212" s="39" t="s">
        <v>5</v>
      </c>
    </row>
    <row r="213" spans="1:5" ht="12.75">
      <c r="A213" s="35" t="s">
        <v>54</v>
      </c>
      <c r="E213" s="40" t="s">
        <v>5</v>
      </c>
    </row>
    <row r="214" spans="1:5" ht="369.75">
      <c r="A214" t="s">
        <v>55</v>
      </c>
      <c r="E214" s="39" t="s">
        <v>2891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3295</v>
      </c>
      <c r="E8" s="30" t="s">
        <v>3294</v>
      </c>
      <c r="J8" s="29">
        <f>0+J9+J22+J31+J44+J49+J62+J75</f>
      </c>
      <c s="29">
        <f>0+K9+K22+K31+K44+K49+K62+K75</f>
      </c>
      <c s="29">
        <f>0+L9+L22+L31+L44+L49+L62+L75</f>
      </c>
      <c s="29">
        <f>0+M9+M22+M31+M44+M49+M62+M75</f>
      </c>
    </row>
    <row r="9" spans="1:13" ht="12.75">
      <c r="A9" t="s">
        <v>46</v>
      </c>
      <c r="C9" s="31" t="s">
        <v>179</v>
      </c>
      <c r="E9" s="33" t="s">
        <v>180</v>
      </c>
      <c r="J9" s="32">
        <f>0</f>
      </c>
      <c s="32">
        <f>0</f>
      </c>
      <c s="32">
        <f>0+L10+L14+L18</f>
      </c>
      <c s="32">
        <f>0+M10+M14+M18</f>
      </c>
    </row>
    <row r="10" spans="1:16" ht="25.5">
      <c r="A10" t="s">
        <v>48</v>
      </c>
      <c s="34" t="s">
        <v>4</v>
      </c>
      <c s="34" t="s">
        <v>863</v>
      </c>
      <c s="35" t="s">
        <v>864</v>
      </c>
      <c s="6" t="s">
        <v>2430</v>
      </c>
      <c s="36" t="s">
        <v>450</v>
      </c>
      <c s="37">
        <v>161.058</v>
      </c>
      <c s="36">
        <v>0</v>
      </c>
      <c s="36">
        <f>ROUND(G10*H10,6)</f>
      </c>
      <c r="L10" s="38">
        <v>0</v>
      </c>
      <c s="32">
        <f>ROUND(ROUND(L10,2)*ROUND(G10,3),2)</f>
      </c>
      <c s="36" t="s">
        <v>52</v>
      </c>
      <c>
        <f>(M10*21)/100</f>
      </c>
      <c t="s">
        <v>27</v>
      </c>
    </row>
    <row r="11" spans="1:5" ht="12.75">
      <c r="A11" s="35" t="s">
        <v>53</v>
      </c>
      <c r="E11" s="39" t="s">
        <v>452</v>
      </c>
    </row>
    <row r="12" spans="1:5" ht="25.5">
      <c r="A12" s="35" t="s">
        <v>54</v>
      </c>
      <c r="E12" s="40" t="s">
        <v>3296</v>
      </c>
    </row>
    <row r="13" spans="1:5" ht="140.25">
      <c r="A13" t="s">
        <v>55</v>
      </c>
      <c r="E13" s="39" t="s">
        <v>2935</v>
      </c>
    </row>
    <row r="14" spans="1:16" ht="25.5">
      <c r="A14" t="s">
        <v>48</v>
      </c>
      <c s="34" t="s">
        <v>27</v>
      </c>
      <c s="34" t="s">
        <v>454</v>
      </c>
      <c s="35" t="s">
        <v>455</v>
      </c>
      <c s="6" t="s">
        <v>2933</v>
      </c>
      <c s="36" t="s">
        <v>450</v>
      </c>
      <c s="37">
        <v>190.613</v>
      </c>
      <c s="36">
        <v>0</v>
      </c>
      <c s="36">
        <f>ROUND(G14*H14,6)</f>
      </c>
      <c r="L14" s="38">
        <v>0</v>
      </c>
      <c s="32">
        <f>ROUND(ROUND(L14,2)*ROUND(G14,3),2)</f>
      </c>
      <c s="36" t="s">
        <v>52</v>
      </c>
      <c>
        <f>(M14*21)/100</f>
      </c>
      <c t="s">
        <v>27</v>
      </c>
    </row>
    <row r="15" spans="1:5" ht="12.75">
      <c r="A15" s="35" t="s">
        <v>53</v>
      </c>
      <c r="E15" s="39" t="s">
        <v>452</v>
      </c>
    </row>
    <row r="16" spans="1:5" ht="25.5">
      <c r="A16" s="35" t="s">
        <v>54</v>
      </c>
      <c r="E16" s="40" t="s">
        <v>3297</v>
      </c>
    </row>
    <row r="17" spans="1:5" ht="140.25">
      <c r="A17" t="s">
        <v>55</v>
      </c>
      <c r="E17" s="39" t="s">
        <v>2935</v>
      </c>
    </row>
    <row r="18" spans="1:16" ht="25.5">
      <c r="A18" t="s">
        <v>48</v>
      </c>
      <c s="34" t="s">
        <v>26</v>
      </c>
      <c s="34" t="s">
        <v>2845</v>
      </c>
      <c s="35" t="s">
        <v>2846</v>
      </c>
      <c s="6" t="s">
        <v>2936</v>
      </c>
      <c s="36" t="s">
        <v>450</v>
      </c>
      <c s="37">
        <v>57.855</v>
      </c>
      <c s="36">
        <v>0</v>
      </c>
      <c s="36">
        <f>ROUND(G18*H18,6)</f>
      </c>
      <c r="L18" s="38">
        <v>0</v>
      </c>
      <c s="32">
        <f>ROUND(ROUND(L18,2)*ROUND(G18,3),2)</f>
      </c>
      <c s="36" t="s">
        <v>52</v>
      </c>
      <c>
        <f>(M18*21)/100</f>
      </c>
      <c t="s">
        <v>27</v>
      </c>
    </row>
    <row r="19" spans="1:5" ht="12.75">
      <c r="A19" s="35" t="s">
        <v>53</v>
      </c>
      <c r="E19" s="39" t="s">
        <v>452</v>
      </c>
    </row>
    <row r="20" spans="1:5" ht="25.5">
      <c r="A20" s="35" t="s">
        <v>54</v>
      </c>
      <c r="E20" s="40" t="s">
        <v>3298</v>
      </c>
    </row>
    <row r="21" spans="1:5" ht="140.25">
      <c r="A21" t="s">
        <v>55</v>
      </c>
      <c r="E21" s="39" t="s">
        <v>2935</v>
      </c>
    </row>
    <row r="22" spans="1:13" ht="12.75">
      <c r="A22" t="s">
        <v>46</v>
      </c>
      <c r="C22" s="31" t="s">
        <v>4</v>
      </c>
      <c r="E22" s="33" t="s">
        <v>1303</v>
      </c>
      <c r="J22" s="32">
        <f>0</f>
      </c>
      <c s="32">
        <f>0</f>
      </c>
      <c s="32">
        <f>0+L23+L27</f>
      </c>
      <c s="32">
        <f>0+M23+M27</f>
      </c>
    </row>
    <row r="23" spans="1:16" ht="12.75">
      <c r="A23" t="s">
        <v>48</v>
      </c>
      <c s="34" t="s">
        <v>63</v>
      </c>
      <c s="34" t="s">
        <v>2942</v>
      </c>
      <c s="35" t="s">
        <v>5</v>
      </c>
      <c s="6" t="s">
        <v>2943</v>
      </c>
      <c s="36" t="s">
        <v>190</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3299</v>
      </c>
    </row>
    <row r="26" spans="1:5" ht="318.75">
      <c r="A26" t="s">
        <v>55</v>
      </c>
      <c r="E26" s="39" t="s">
        <v>1430</v>
      </c>
    </row>
    <row r="27" spans="1:16" ht="12.75">
      <c r="A27" t="s">
        <v>48</v>
      </c>
      <c s="34" t="s">
        <v>67</v>
      </c>
      <c s="34" t="s">
        <v>2986</v>
      </c>
      <c s="35" t="s">
        <v>5</v>
      </c>
      <c s="6" t="s">
        <v>2987</v>
      </c>
      <c s="36" t="s">
        <v>190</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3300</v>
      </c>
    </row>
    <row r="30" spans="1:5" ht="191.25">
      <c r="A30" t="s">
        <v>55</v>
      </c>
      <c r="E30" s="39" t="s">
        <v>3301</v>
      </c>
    </row>
    <row r="31" spans="1:13" ht="12.75">
      <c r="A31" t="s">
        <v>46</v>
      </c>
      <c r="C31" s="31" t="s">
        <v>27</v>
      </c>
      <c r="E31" s="33" t="s">
        <v>1307</v>
      </c>
      <c r="J31" s="32">
        <f>0</f>
      </c>
      <c s="32">
        <f>0</f>
      </c>
      <c s="32">
        <f>0+L32+L36+L40</f>
      </c>
      <c s="32">
        <f>0+M32+M36+M40</f>
      </c>
    </row>
    <row r="32" spans="1:16" ht="12.75">
      <c r="A32" t="s">
        <v>48</v>
      </c>
      <c s="34" t="s">
        <v>72</v>
      </c>
      <c s="34" t="s">
        <v>519</v>
      </c>
      <c s="35" t="s">
        <v>5</v>
      </c>
      <c s="6" t="s">
        <v>520</v>
      </c>
      <c s="36" t="s">
        <v>205</v>
      </c>
      <c s="37">
        <v>80</v>
      </c>
      <c s="36">
        <v>0</v>
      </c>
      <c s="36">
        <f>ROUND(G32*H32,6)</f>
      </c>
      <c r="L32" s="38">
        <v>0</v>
      </c>
      <c s="32">
        <f>ROUND(ROUND(L32,2)*ROUND(G32,3),2)</f>
      </c>
      <c s="36" t="s">
        <v>52</v>
      </c>
      <c>
        <f>(M32*21)/100</f>
      </c>
      <c t="s">
        <v>27</v>
      </c>
    </row>
    <row r="33" spans="1:5" ht="12.75">
      <c r="A33" s="35" t="s">
        <v>53</v>
      </c>
      <c r="E33" s="39" t="s">
        <v>5</v>
      </c>
    </row>
    <row r="34" spans="1:5" ht="25.5">
      <c r="A34" s="35" t="s">
        <v>54</v>
      </c>
      <c r="E34" s="40" t="s">
        <v>3302</v>
      </c>
    </row>
    <row r="35" spans="1:5" ht="102">
      <c r="A35" t="s">
        <v>55</v>
      </c>
      <c r="E35" s="39" t="s">
        <v>3303</v>
      </c>
    </row>
    <row r="36" spans="1:16" ht="12.75">
      <c r="A36" t="s">
        <v>48</v>
      </c>
      <c s="34" t="s">
        <v>123</v>
      </c>
      <c s="34" t="s">
        <v>2998</v>
      </c>
      <c s="35" t="s">
        <v>5</v>
      </c>
      <c s="6" t="s">
        <v>2999</v>
      </c>
      <c s="36" t="s">
        <v>205</v>
      </c>
      <c s="37">
        <v>25</v>
      </c>
      <c s="36">
        <v>0</v>
      </c>
      <c s="36">
        <f>ROUND(G36*H36,6)</f>
      </c>
      <c r="L36" s="38">
        <v>0</v>
      </c>
      <c s="32">
        <f>ROUND(ROUND(L36,2)*ROUND(G36,3),2)</f>
      </c>
      <c s="36" t="s">
        <v>52</v>
      </c>
      <c>
        <f>(M36*21)/100</f>
      </c>
      <c t="s">
        <v>27</v>
      </c>
    </row>
    <row r="37" spans="1:5" ht="12.75">
      <c r="A37" s="35" t="s">
        <v>53</v>
      </c>
      <c r="E37" s="39" t="s">
        <v>5</v>
      </c>
    </row>
    <row r="38" spans="1:5" ht="25.5">
      <c r="A38" s="35" t="s">
        <v>54</v>
      </c>
      <c r="E38" s="40" t="s">
        <v>3304</v>
      </c>
    </row>
    <row r="39" spans="1:5" ht="102">
      <c r="A39" t="s">
        <v>55</v>
      </c>
      <c r="E39" s="39" t="s">
        <v>3303</v>
      </c>
    </row>
    <row r="40" spans="1:16" ht="12.75">
      <c r="A40" t="s">
        <v>48</v>
      </c>
      <c s="34" t="s">
        <v>163</v>
      </c>
      <c s="34" t="s">
        <v>3305</v>
      </c>
      <c s="35" t="s">
        <v>5</v>
      </c>
      <c s="6" t="s">
        <v>3306</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3307</v>
      </c>
    </row>
    <row r="43" spans="1:5" ht="191.25">
      <c r="A43" t="s">
        <v>55</v>
      </c>
      <c r="E43" s="39" t="s">
        <v>3308</v>
      </c>
    </row>
    <row r="44" spans="1:13" ht="12.75">
      <c r="A44" t="s">
        <v>46</v>
      </c>
      <c r="C44" s="31" t="s">
        <v>26</v>
      </c>
      <c r="E44" s="33" t="s">
        <v>2743</v>
      </c>
      <c r="J44" s="32">
        <f>0</f>
      </c>
      <c s="32">
        <f>0</f>
      </c>
      <c s="32">
        <f>0+L45</f>
      </c>
      <c s="32">
        <f>0+M45</f>
      </c>
    </row>
    <row r="45" spans="1:16" ht="12.75">
      <c r="A45" t="s">
        <v>48</v>
      </c>
      <c s="34" t="s">
        <v>76</v>
      </c>
      <c s="34" t="s">
        <v>3309</v>
      </c>
      <c s="35" t="s">
        <v>5</v>
      </c>
      <c s="6" t="s">
        <v>3310</v>
      </c>
      <c s="36" t="s">
        <v>190</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3311</v>
      </c>
    </row>
    <row r="48" spans="1:5" ht="229.5">
      <c r="A48" t="s">
        <v>55</v>
      </c>
      <c r="E48" s="39" t="s">
        <v>3312</v>
      </c>
    </row>
    <row r="49" spans="1:13" ht="12.75">
      <c r="A49" t="s">
        <v>46</v>
      </c>
      <c r="C49" s="31" t="s">
        <v>63</v>
      </c>
      <c r="E49" s="33" t="s">
        <v>2449</v>
      </c>
      <c r="J49" s="32">
        <f>0</f>
      </c>
      <c s="32">
        <f>0</f>
      </c>
      <c s="32">
        <f>0+L50+L54+L58</f>
      </c>
      <c s="32">
        <f>0+M50+M54+M58</f>
      </c>
    </row>
    <row r="50" spans="1:16" ht="12.75">
      <c r="A50" t="s">
        <v>48</v>
      </c>
      <c s="34" t="s">
        <v>82</v>
      </c>
      <c s="34" t="s">
        <v>2950</v>
      </c>
      <c s="35" t="s">
        <v>5</v>
      </c>
      <c s="6" t="s">
        <v>2951</v>
      </c>
      <c s="36" t="s">
        <v>190</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3313</v>
      </c>
    </row>
    <row r="53" spans="1:5" ht="369.75">
      <c r="A53" t="s">
        <v>55</v>
      </c>
      <c r="E53" s="39" t="s">
        <v>1660</v>
      </c>
    </row>
    <row r="54" spans="1:16" ht="12.75">
      <c r="A54" t="s">
        <v>48</v>
      </c>
      <c s="34" t="s">
        <v>86</v>
      </c>
      <c s="34" t="s">
        <v>3314</v>
      </c>
      <c s="35" t="s">
        <v>5</v>
      </c>
      <c s="6" t="s">
        <v>3315</v>
      </c>
      <c s="36" t="s">
        <v>190</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3316</v>
      </c>
    </row>
    <row r="57" spans="1:5" ht="38.25">
      <c r="A57" t="s">
        <v>55</v>
      </c>
      <c r="E57" s="39" t="s">
        <v>3317</v>
      </c>
    </row>
    <row r="58" spans="1:16" ht="12.75">
      <c r="A58" t="s">
        <v>48</v>
      </c>
      <c s="34" t="s">
        <v>90</v>
      </c>
      <c s="34" t="s">
        <v>3318</v>
      </c>
      <c s="35" t="s">
        <v>5</v>
      </c>
      <c s="6" t="s">
        <v>3319</v>
      </c>
      <c s="36" t="s">
        <v>190</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3320</v>
      </c>
    </row>
    <row r="61" spans="1:5" ht="38.25">
      <c r="A61" t="s">
        <v>55</v>
      </c>
      <c r="E61" s="39" t="s">
        <v>3317</v>
      </c>
    </row>
    <row r="62" spans="1:13" ht="12.75">
      <c r="A62" t="s">
        <v>46</v>
      </c>
      <c r="C62" s="31" t="s">
        <v>123</v>
      </c>
      <c r="E62" s="33" t="s">
        <v>3321</v>
      </c>
      <c r="J62" s="32">
        <f>0</f>
      </c>
      <c s="32">
        <f>0</f>
      </c>
      <c s="32">
        <f>0+L63+L67+L71</f>
      </c>
      <c s="32">
        <f>0+M63+M67+M71</f>
      </c>
    </row>
    <row r="63" spans="1:16" ht="25.5">
      <c r="A63" t="s">
        <v>48</v>
      </c>
      <c s="34" t="s">
        <v>94</v>
      </c>
      <c s="34" t="s">
        <v>3322</v>
      </c>
      <c s="35" t="s">
        <v>5</v>
      </c>
      <c s="6" t="s">
        <v>3323</v>
      </c>
      <c s="36" t="s">
        <v>205</v>
      </c>
      <c s="37">
        <v>25</v>
      </c>
      <c s="36">
        <v>0</v>
      </c>
      <c s="36">
        <f>ROUND(G63*H63,6)</f>
      </c>
      <c r="L63" s="38">
        <v>0</v>
      </c>
      <c s="32">
        <f>ROUND(ROUND(L63,2)*ROUND(G63,3),2)</f>
      </c>
      <c s="36" t="s">
        <v>52</v>
      </c>
      <c>
        <f>(M63*21)/100</f>
      </c>
      <c t="s">
        <v>27</v>
      </c>
    </row>
    <row r="64" spans="1:5" ht="12.75">
      <c r="A64" s="35" t="s">
        <v>53</v>
      </c>
      <c r="E64" s="39" t="s">
        <v>5</v>
      </c>
    </row>
    <row r="65" spans="1:5" ht="38.25">
      <c r="A65" s="35" t="s">
        <v>54</v>
      </c>
      <c r="E65" s="40" t="s">
        <v>3324</v>
      </c>
    </row>
    <row r="66" spans="1:5" ht="191.25">
      <c r="A66" t="s">
        <v>55</v>
      </c>
      <c r="E66" s="39" t="s">
        <v>3325</v>
      </c>
    </row>
    <row r="67" spans="1:16" ht="12.75">
      <c r="A67" t="s">
        <v>48</v>
      </c>
      <c s="34" t="s">
        <v>98</v>
      </c>
      <c s="34" t="s">
        <v>3084</v>
      </c>
      <c s="35" t="s">
        <v>5</v>
      </c>
      <c s="6" t="s">
        <v>3085</v>
      </c>
      <c s="36" t="s">
        <v>205</v>
      </c>
      <c s="37">
        <v>25</v>
      </c>
      <c s="36">
        <v>0</v>
      </c>
      <c s="36">
        <f>ROUND(G67*H67,6)</f>
      </c>
      <c r="L67" s="38">
        <v>0</v>
      </c>
      <c s="32">
        <f>ROUND(ROUND(L67,2)*ROUND(G67,3),2)</f>
      </c>
      <c s="36" t="s">
        <v>52</v>
      </c>
      <c>
        <f>(M67*21)/100</f>
      </c>
      <c t="s">
        <v>27</v>
      </c>
    </row>
    <row r="68" spans="1:5" ht="12.75">
      <c r="A68" s="35" t="s">
        <v>53</v>
      </c>
      <c r="E68" s="39" t="s">
        <v>5</v>
      </c>
    </row>
    <row r="69" spans="1:5" ht="25.5">
      <c r="A69" s="35" t="s">
        <v>54</v>
      </c>
      <c r="E69" s="40" t="s">
        <v>3326</v>
      </c>
    </row>
    <row r="70" spans="1:5" ht="38.25">
      <c r="A70" t="s">
        <v>55</v>
      </c>
      <c r="E70" s="39" t="s">
        <v>3327</v>
      </c>
    </row>
    <row r="71" spans="1:16" ht="12.75">
      <c r="A71" t="s">
        <v>48</v>
      </c>
      <c s="34" t="s">
        <v>102</v>
      </c>
      <c s="34" t="s">
        <v>3221</v>
      </c>
      <c s="35" t="s">
        <v>5</v>
      </c>
      <c s="6" t="s">
        <v>3222</v>
      </c>
      <c s="36" t="s">
        <v>205</v>
      </c>
      <c s="37">
        <v>25</v>
      </c>
      <c s="36">
        <v>0</v>
      </c>
      <c s="36">
        <f>ROUND(G71*H71,6)</f>
      </c>
      <c r="L71" s="38">
        <v>0</v>
      </c>
      <c s="32">
        <f>ROUND(ROUND(L71,2)*ROUND(G71,3),2)</f>
      </c>
      <c s="36" t="s">
        <v>52</v>
      </c>
      <c>
        <f>(M71*21)/100</f>
      </c>
      <c t="s">
        <v>27</v>
      </c>
    </row>
    <row r="72" spans="1:5" ht="12.75">
      <c r="A72" s="35" t="s">
        <v>53</v>
      </c>
      <c r="E72" s="39" t="s">
        <v>5</v>
      </c>
    </row>
    <row r="73" spans="1:5" ht="25.5">
      <c r="A73" s="35" t="s">
        <v>54</v>
      </c>
      <c r="E73" s="40" t="s">
        <v>3328</v>
      </c>
    </row>
    <row r="74" spans="1:5" ht="38.25">
      <c r="A74" t="s">
        <v>55</v>
      </c>
      <c r="E74" s="39" t="s">
        <v>3327</v>
      </c>
    </row>
    <row r="75" spans="1:13" ht="12.75">
      <c r="A75" t="s">
        <v>46</v>
      </c>
      <c r="C75" s="31" t="s">
        <v>76</v>
      </c>
      <c r="E75" s="33" t="s">
        <v>2606</v>
      </c>
      <c r="J75" s="32">
        <f>0</f>
      </c>
      <c s="32">
        <f>0</f>
      </c>
      <c s="32">
        <f>0+L76+L80+L84</f>
      </c>
      <c s="32">
        <f>0+M76+M80+M84</f>
      </c>
    </row>
    <row r="76" spans="1:16" ht="12.75">
      <c r="A76" t="s">
        <v>48</v>
      </c>
      <c s="34" t="s">
        <v>107</v>
      </c>
      <c s="34" t="s">
        <v>2955</v>
      </c>
      <c s="35" t="s">
        <v>5</v>
      </c>
      <c s="6" t="s">
        <v>2956</v>
      </c>
      <c s="36" t="s">
        <v>190</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3329</v>
      </c>
    </row>
    <row r="79" spans="1:5" ht="114.75">
      <c r="A79" t="s">
        <v>55</v>
      </c>
      <c r="E79" s="39" t="s">
        <v>3330</v>
      </c>
    </row>
    <row r="80" spans="1:16" ht="12.75">
      <c r="A80" t="s">
        <v>48</v>
      </c>
      <c s="34" t="s">
        <v>111</v>
      </c>
      <c s="34" t="s">
        <v>2960</v>
      </c>
      <c s="35" t="s">
        <v>5</v>
      </c>
      <c s="6" t="s">
        <v>2961</v>
      </c>
      <c s="36" t="s">
        <v>190</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3331</v>
      </c>
    </row>
    <row r="83" spans="1:5" ht="114.75">
      <c r="A83" t="s">
        <v>55</v>
      </c>
      <c r="E83" s="39" t="s">
        <v>3330</v>
      </c>
    </row>
    <row r="84" spans="1:16" ht="12.75">
      <c r="A84" t="s">
        <v>48</v>
      </c>
      <c s="34" t="s">
        <v>115</v>
      </c>
      <c s="34" t="s">
        <v>2964</v>
      </c>
      <c s="35" t="s">
        <v>5</v>
      </c>
      <c s="6" t="s">
        <v>2965</v>
      </c>
      <c s="36" t="s">
        <v>450</v>
      </c>
      <c s="37">
        <v>0.2</v>
      </c>
      <c s="36">
        <v>0</v>
      </c>
      <c s="36">
        <f>ROUND(G84*H84,6)</f>
      </c>
      <c r="L84" s="38">
        <v>0</v>
      </c>
      <c s="32">
        <f>ROUND(ROUND(L84,2)*ROUND(G84,3),2)</f>
      </c>
      <c s="36" t="s">
        <v>52</v>
      </c>
      <c>
        <f>(M84*21)/100</f>
      </c>
      <c t="s">
        <v>27</v>
      </c>
    </row>
    <row r="85" spans="1:5" ht="12.75">
      <c r="A85" s="35" t="s">
        <v>53</v>
      </c>
      <c r="E85" s="39" t="s">
        <v>5</v>
      </c>
    </row>
    <row r="86" spans="1:5" ht="25.5">
      <c r="A86" s="35" t="s">
        <v>54</v>
      </c>
      <c r="E86" s="40" t="s">
        <v>3332</v>
      </c>
    </row>
    <row r="87" spans="1:5" ht="114.75">
      <c r="A87" t="s">
        <v>55</v>
      </c>
      <c r="E87" s="39" t="s">
        <v>3333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12.75">
      <c r="A8" t="s">
        <v>44</v>
      </c>
      <c r="C8" s="28" t="s">
        <v>3336</v>
      </c>
      <c r="E8" s="30" t="s">
        <v>3335</v>
      </c>
      <c r="J8" s="29">
        <f>0+J9+J26+J63+J80+J105+J142+J159+J176</f>
      </c>
      <c s="29">
        <f>0+K9+K26+K63+K80+K105+K142+K159+K176</f>
      </c>
      <c s="29">
        <f>0+L9+L26+L63+L80+L105+L142+L159+L176</f>
      </c>
      <c s="29">
        <f>0+M9+M26+M63+M80+M105+M142+M159+M176</f>
      </c>
    </row>
    <row r="9" spans="1:13" ht="12.75">
      <c r="A9" t="s">
        <v>46</v>
      </c>
      <c r="C9" s="31" t="s">
        <v>179</v>
      </c>
      <c r="E9" s="33" t="s">
        <v>180</v>
      </c>
      <c r="J9" s="32">
        <f>0</f>
      </c>
      <c s="32">
        <f>0</f>
      </c>
      <c s="32">
        <f>0+L10+L14+L18+L22</f>
      </c>
      <c s="32">
        <f>0+M10+M14+M18+M22</f>
      </c>
    </row>
    <row r="10" spans="1:16" ht="25.5">
      <c r="A10" t="s">
        <v>48</v>
      </c>
      <c s="34" t="s">
        <v>27</v>
      </c>
      <c s="34" t="s">
        <v>863</v>
      </c>
      <c s="35" t="s">
        <v>864</v>
      </c>
      <c s="6" t="s">
        <v>2430</v>
      </c>
      <c s="36" t="s">
        <v>450</v>
      </c>
      <c s="37">
        <v>6535.5</v>
      </c>
      <c s="36">
        <v>0</v>
      </c>
      <c s="36">
        <f>ROUND(G10*H10,6)</f>
      </c>
      <c r="L10" s="38">
        <v>0</v>
      </c>
      <c s="32">
        <f>ROUND(ROUND(L10,2)*ROUND(G10,3),2)</f>
      </c>
      <c s="36" t="s">
        <v>52</v>
      </c>
      <c>
        <f>(M10*21)/100</f>
      </c>
      <c t="s">
        <v>27</v>
      </c>
    </row>
    <row r="11" spans="1:5" ht="25.5">
      <c r="A11" s="35" t="s">
        <v>53</v>
      </c>
      <c r="E11" s="39" t="s">
        <v>3337</v>
      </c>
    </row>
    <row r="12" spans="1:5" ht="25.5">
      <c r="A12" s="35" t="s">
        <v>54</v>
      </c>
      <c r="E12" s="40" t="s">
        <v>3338</v>
      </c>
    </row>
    <row r="13" spans="1:5" ht="12.75">
      <c r="A13" t="s">
        <v>55</v>
      </c>
      <c r="E13" s="39" t="s">
        <v>2954</v>
      </c>
    </row>
    <row r="14" spans="1:16" ht="25.5">
      <c r="A14" t="s">
        <v>48</v>
      </c>
      <c s="34" t="s">
        <v>26</v>
      </c>
      <c s="34" t="s">
        <v>454</v>
      </c>
      <c s="35" t="s">
        <v>455</v>
      </c>
      <c s="6" t="s">
        <v>3339</v>
      </c>
      <c s="36" t="s">
        <v>450</v>
      </c>
      <c s="37">
        <v>636</v>
      </c>
      <c s="36">
        <v>0</v>
      </c>
      <c s="36">
        <f>ROUND(G14*H14,6)</f>
      </c>
      <c r="L14" s="38">
        <v>0</v>
      </c>
      <c s="32">
        <f>ROUND(ROUND(L14,2)*ROUND(G14,3),2)</f>
      </c>
      <c s="36" t="s">
        <v>52</v>
      </c>
      <c>
        <f>(M14*21)/100</f>
      </c>
      <c t="s">
        <v>27</v>
      </c>
    </row>
    <row r="15" spans="1:5" ht="12.75">
      <c r="A15" s="35" t="s">
        <v>53</v>
      </c>
      <c r="E15" s="39" t="s">
        <v>452</v>
      </c>
    </row>
    <row r="16" spans="1:5" ht="25.5">
      <c r="A16" s="35" t="s">
        <v>54</v>
      </c>
      <c r="E16" s="40" t="s">
        <v>3340</v>
      </c>
    </row>
    <row r="17" spans="1:5" ht="12.75">
      <c r="A17" t="s">
        <v>55</v>
      </c>
      <c r="E17" s="39" t="s">
        <v>2954</v>
      </c>
    </row>
    <row r="18" spans="1:16" ht="25.5">
      <c r="A18" t="s">
        <v>48</v>
      </c>
      <c s="34" t="s">
        <v>63</v>
      </c>
      <c s="34" t="s">
        <v>459</v>
      </c>
      <c s="35" t="s">
        <v>460</v>
      </c>
      <c s="6" t="s">
        <v>3341</v>
      </c>
      <c s="36" t="s">
        <v>450</v>
      </c>
      <c s="37">
        <v>1764</v>
      </c>
      <c s="36">
        <v>0</v>
      </c>
      <c s="36">
        <f>ROUND(G18*H18,6)</f>
      </c>
      <c r="L18" s="38">
        <v>0</v>
      </c>
      <c s="32">
        <f>ROUND(ROUND(L18,2)*ROUND(G18,3),2)</f>
      </c>
      <c s="36" t="s">
        <v>52</v>
      </c>
      <c>
        <f>(M18*21)/100</f>
      </c>
      <c t="s">
        <v>27</v>
      </c>
    </row>
    <row r="19" spans="1:5" ht="25.5">
      <c r="A19" s="35" t="s">
        <v>53</v>
      </c>
      <c r="E19" s="39" t="s">
        <v>3342</v>
      </c>
    </row>
    <row r="20" spans="1:5" ht="38.25">
      <c r="A20" s="35" t="s">
        <v>54</v>
      </c>
      <c r="E20" s="40" t="s">
        <v>3343</v>
      </c>
    </row>
    <row r="21" spans="1:5" ht="12.75">
      <c r="A21" t="s">
        <v>55</v>
      </c>
      <c r="E21" s="39" t="s">
        <v>2954</v>
      </c>
    </row>
    <row r="22" spans="1:16" ht="25.5">
      <c r="A22" t="s">
        <v>48</v>
      </c>
      <c s="34" t="s">
        <v>67</v>
      </c>
      <c s="34" t="s">
        <v>3344</v>
      </c>
      <c s="35" t="s">
        <v>3345</v>
      </c>
      <c s="6" t="s">
        <v>3346</v>
      </c>
      <c s="36" t="s">
        <v>450</v>
      </c>
      <c s="37">
        <v>0.578</v>
      </c>
      <c s="36">
        <v>0</v>
      </c>
      <c s="36">
        <f>ROUND(G22*H22,6)</f>
      </c>
      <c r="L22" s="38">
        <v>0</v>
      </c>
      <c s="32">
        <f>ROUND(ROUND(L22,2)*ROUND(G22,3),2)</f>
      </c>
      <c s="36" t="s">
        <v>52</v>
      </c>
      <c>
        <f>(M22*21)/100</f>
      </c>
      <c t="s">
        <v>27</v>
      </c>
    </row>
    <row r="23" spans="1:5" ht="12.75">
      <c r="A23" s="35" t="s">
        <v>53</v>
      </c>
      <c r="E23" s="39" t="s">
        <v>452</v>
      </c>
    </row>
    <row r="24" spans="1:5" ht="25.5">
      <c r="A24" s="35" t="s">
        <v>54</v>
      </c>
      <c r="E24" s="40" t="s">
        <v>3347</v>
      </c>
    </row>
    <row r="25" spans="1:5" ht="12.75">
      <c r="A25" t="s">
        <v>55</v>
      </c>
      <c r="E25" s="39" t="s">
        <v>2954</v>
      </c>
    </row>
    <row r="26" spans="1:13" ht="12.75">
      <c r="A26" t="s">
        <v>46</v>
      </c>
      <c r="C26" s="31" t="s">
        <v>4</v>
      </c>
      <c r="E26" s="33" t="s">
        <v>1303</v>
      </c>
      <c r="J26" s="32">
        <f>0</f>
      </c>
      <c s="32">
        <f>0</f>
      </c>
      <c s="32">
        <f>0+L27+L31+L35+L39+L43+L47+L51+L55+L59</f>
      </c>
      <c s="32">
        <f>0+M27+M31+M35+M39+M43+M47+M51+M55+M59</f>
      </c>
    </row>
    <row r="27" spans="1:16" ht="12.75">
      <c r="A27" t="s">
        <v>48</v>
      </c>
      <c s="34" t="s">
        <v>72</v>
      </c>
      <c s="34" t="s">
        <v>3348</v>
      </c>
      <c s="35" t="s">
        <v>5</v>
      </c>
      <c s="6" t="s">
        <v>3349</v>
      </c>
      <c s="36" t="s">
        <v>51</v>
      </c>
      <c s="37">
        <v>78.32</v>
      </c>
      <c s="36">
        <v>0</v>
      </c>
      <c s="36">
        <f>ROUND(G27*H27,6)</f>
      </c>
      <c r="L27" s="38">
        <v>0</v>
      </c>
      <c s="32">
        <f>ROUND(ROUND(L27,2)*ROUND(G27,3),2)</f>
      </c>
      <c s="36" t="s">
        <v>52</v>
      </c>
      <c>
        <f>(M27*21)/100</f>
      </c>
      <c t="s">
        <v>27</v>
      </c>
    </row>
    <row r="28" spans="1:5" ht="12.75">
      <c r="A28" s="35" t="s">
        <v>53</v>
      </c>
      <c r="E28" s="39" t="s">
        <v>5</v>
      </c>
    </row>
    <row r="29" spans="1:5" ht="25.5">
      <c r="A29" s="35" t="s">
        <v>54</v>
      </c>
      <c r="E29" s="40" t="s">
        <v>3350</v>
      </c>
    </row>
    <row r="30" spans="1:5" ht="12.75">
      <c r="A30" t="s">
        <v>55</v>
      </c>
      <c r="E30" s="39" t="s">
        <v>2954</v>
      </c>
    </row>
    <row r="31" spans="1:16" ht="12.75">
      <c r="A31" t="s">
        <v>48</v>
      </c>
      <c s="34" t="s">
        <v>123</v>
      </c>
      <c s="34" t="s">
        <v>3351</v>
      </c>
      <c s="35" t="s">
        <v>5</v>
      </c>
      <c s="6" t="s">
        <v>3352</v>
      </c>
      <c s="36" t="s">
        <v>190</v>
      </c>
      <c s="37">
        <v>53.376</v>
      </c>
      <c s="36">
        <v>0</v>
      </c>
      <c s="36">
        <f>ROUND(G31*H31,6)</f>
      </c>
      <c r="L31" s="38">
        <v>0</v>
      </c>
      <c s="32">
        <f>ROUND(ROUND(L31,2)*ROUND(G31,3),2)</f>
      </c>
      <c s="36" t="s">
        <v>52</v>
      </c>
      <c>
        <f>(M31*21)/100</f>
      </c>
      <c t="s">
        <v>27</v>
      </c>
    </row>
    <row r="32" spans="1:5" ht="12.75">
      <c r="A32" s="35" t="s">
        <v>53</v>
      </c>
      <c r="E32" s="39" t="s">
        <v>3353</v>
      </c>
    </row>
    <row r="33" spans="1:5" ht="25.5">
      <c r="A33" s="35" t="s">
        <v>54</v>
      </c>
      <c r="E33" s="40" t="s">
        <v>3354</v>
      </c>
    </row>
    <row r="34" spans="1:5" ht="12.75">
      <c r="A34" t="s">
        <v>55</v>
      </c>
      <c r="E34" s="39" t="s">
        <v>2954</v>
      </c>
    </row>
    <row r="35" spans="1:16" ht="12.75">
      <c r="A35" t="s">
        <v>48</v>
      </c>
      <c s="34" t="s">
        <v>163</v>
      </c>
      <c s="34" t="s">
        <v>3355</v>
      </c>
      <c s="35" t="s">
        <v>5</v>
      </c>
      <c s="6" t="s">
        <v>3356</v>
      </c>
      <c s="36" t="s">
        <v>190</v>
      </c>
      <c s="37">
        <v>53.376</v>
      </c>
      <c s="36">
        <v>0</v>
      </c>
      <c s="36">
        <f>ROUND(G35*H35,6)</f>
      </c>
      <c r="L35" s="38">
        <v>0</v>
      </c>
      <c s="32">
        <f>ROUND(ROUND(L35,2)*ROUND(G35,3),2)</f>
      </c>
      <c s="36" t="s">
        <v>52</v>
      </c>
      <c>
        <f>(M35*21)/100</f>
      </c>
      <c t="s">
        <v>27</v>
      </c>
    </row>
    <row r="36" spans="1:5" ht="12.75">
      <c r="A36" s="35" t="s">
        <v>53</v>
      </c>
      <c r="E36" s="39" t="s">
        <v>3357</v>
      </c>
    </row>
    <row r="37" spans="1:5" ht="12.75">
      <c r="A37" s="35" t="s">
        <v>54</v>
      </c>
      <c r="E37" s="40" t="s">
        <v>5</v>
      </c>
    </row>
    <row r="38" spans="1:5" ht="12.75">
      <c r="A38" t="s">
        <v>55</v>
      </c>
      <c r="E38" s="39" t="s">
        <v>2954</v>
      </c>
    </row>
    <row r="39" spans="1:16" ht="12.75">
      <c r="A39" t="s">
        <v>48</v>
      </c>
      <c s="34" t="s">
        <v>76</v>
      </c>
      <c s="34" t="s">
        <v>2978</v>
      </c>
      <c s="35" t="s">
        <v>5</v>
      </c>
      <c s="6" t="s">
        <v>2979</v>
      </c>
      <c s="36" t="s">
        <v>190</v>
      </c>
      <c s="37">
        <v>4650</v>
      </c>
      <c s="36">
        <v>0</v>
      </c>
      <c s="36">
        <f>ROUND(G39*H39,6)</f>
      </c>
      <c r="L39" s="38">
        <v>0</v>
      </c>
      <c s="32">
        <f>ROUND(ROUND(L39,2)*ROUND(G39,3),2)</f>
      </c>
      <c s="36" t="s">
        <v>912</v>
      </c>
      <c>
        <f>(M39*21)/100</f>
      </c>
      <c t="s">
        <v>27</v>
      </c>
    </row>
    <row r="40" spans="1:5" ht="12.75">
      <c r="A40" s="35" t="s">
        <v>53</v>
      </c>
      <c r="E40" s="39" t="s">
        <v>5</v>
      </c>
    </row>
    <row r="41" spans="1:5" ht="38.25">
      <c r="A41" s="35" t="s">
        <v>54</v>
      </c>
      <c r="E41" s="40" t="s">
        <v>3358</v>
      </c>
    </row>
    <row r="42" spans="1:5" ht="395.25">
      <c r="A42" t="s">
        <v>55</v>
      </c>
      <c r="E42" s="39" t="s">
        <v>2981</v>
      </c>
    </row>
    <row r="43" spans="1:16" ht="12.75">
      <c r="A43" t="s">
        <v>48</v>
      </c>
      <c s="34" t="s">
        <v>82</v>
      </c>
      <c s="34" t="s">
        <v>2986</v>
      </c>
      <c s="35" t="s">
        <v>5</v>
      </c>
      <c s="6" t="s">
        <v>2987</v>
      </c>
      <c s="36" t="s">
        <v>190</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3359</v>
      </c>
    </row>
    <row r="46" spans="1:5" ht="12.75">
      <c r="A46" t="s">
        <v>55</v>
      </c>
      <c r="E46" s="39" t="s">
        <v>2954</v>
      </c>
    </row>
    <row r="47" spans="1:16" ht="12.75">
      <c r="A47" t="s">
        <v>48</v>
      </c>
      <c s="34" t="s">
        <v>86</v>
      </c>
      <c s="34" t="s">
        <v>2989</v>
      </c>
      <c s="35" t="s">
        <v>5</v>
      </c>
      <c s="6" t="s">
        <v>2990</v>
      </c>
      <c s="36" t="s">
        <v>190</v>
      </c>
      <c s="37">
        <v>2490.8</v>
      </c>
      <c s="36">
        <v>0</v>
      </c>
      <c s="36">
        <f>ROUND(G47*H47,6)</f>
      </c>
      <c r="L47" s="38">
        <v>0</v>
      </c>
      <c s="32">
        <f>ROUND(ROUND(L47,2)*ROUND(G47,3),2)</f>
      </c>
      <c s="36" t="s">
        <v>52</v>
      </c>
      <c>
        <f>(M47*21)/100</f>
      </c>
      <c t="s">
        <v>27</v>
      </c>
    </row>
    <row r="48" spans="1:5" ht="12.75">
      <c r="A48" s="35" t="s">
        <v>53</v>
      </c>
      <c r="E48" s="39" t="s">
        <v>5</v>
      </c>
    </row>
    <row r="49" spans="1:5" ht="38.25">
      <c r="A49" s="35" t="s">
        <v>54</v>
      </c>
      <c r="E49" s="40" t="s">
        <v>3360</v>
      </c>
    </row>
    <row r="50" spans="1:5" ht="12.75">
      <c r="A50" t="s">
        <v>55</v>
      </c>
      <c r="E50" s="39" t="s">
        <v>2954</v>
      </c>
    </row>
    <row r="51" spans="1:16" ht="12.75">
      <c r="A51" t="s">
        <v>48</v>
      </c>
      <c s="34" t="s">
        <v>90</v>
      </c>
      <c s="34" t="s">
        <v>2992</v>
      </c>
      <c s="35" t="s">
        <v>5</v>
      </c>
      <c s="6" t="s">
        <v>2993</v>
      </c>
      <c s="36" t="s">
        <v>190</v>
      </c>
      <c s="37">
        <v>1.6</v>
      </c>
      <c s="36">
        <v>0</v>
      </c>
      <c s="36">
        <f>ROUND(G51*H51,6)</f>
      </c>
      <c r="L51" s="38">
        <v>0</v>
      </c>
      <c s="32">
        <f>ROUND(ROUND(L51,2)*ROUND(G51,3),2)</f>
      </c>
      <c s="36" t="s">
        <v>52</v>
      </c>
      <c>
        <f>(M51*21)/100</f>
      </c>
      <c t="s">
        <v>27</v>
      </c>
    </row>
    <row r="52" spans="1:5" ht="12.75">
      <c r="A52" s="35" t="s">
        <v>53</v>
      </c>
      <c r="E52" s="39" t="s">
        <v>5</v>
      </c>
    </row>
    <row r="53" spans="1:5" ht="38.25">
      <c r="A53" s="35" t="s">
        <v>54</v>
      </c>
      <c r="E53" s="40" t="s">
        <v>3361</v>
      </c>
    </row>
    <row r="54" spans="1:5" ht="12.75">
      <c r="A54" t="s">
        <v>55</v>
      </c>
      <c r="E54" s="39" t="s">
        <v>2954</v>
      </c>
    </row>
    <row r="55" spans="1:16" ht="12.75">
      <c r="A55" t="s">
        <v>48</v>
      </c>
      <c s="34" t="s">
        <v>94</v>
      </c>
      <c s="34" t="s">
        <v>2721</v>
      </c>
      <c s="35" t="s">
        <v>5</v>
      </c>
      <c s="6" t="s">
        <v>2722</v>
      </c>
      <c s="36" t="s">
        <v>205</v>
      </c>
      <c s="37">
        <v>355.872</v>
      </c>
      <c s="36">
        <v>0</v>
      </c>
      <c s="36">
        <f>ROUND(G55*H55,6)</f>
      </c>
      <c r="L55" s="38">
        <v>0</v>
      </c>
      <c s="32">
        <f>ROUND(ROUND(L55,2)*ROUND(G55,3),2)</f>
      </c>
      <c s="36" t="s">
        <v>52</v>
      </c>
      <c>
        <f>(M55*21)/100</f>
      </c>
      <c t="s">
        <v>27</v>
      </c>
    </row>
    <row r="56" spans="1:5" ht="12.75">
      <c r="A56" s="35" t="s">
        <v>53</v>
      </c>
      <c r="E56" s="39" t="s">
        <v>5</v>
      </c>
    </row>
    <row r="57" spans="1:5" ht="25.5">
      <c r="A57" s="35" t="s">
        <v>54</v>
      </c>
      <c r="E57" s="40" t="s">
        <v>3362</v>
      </c>
    </row>
    <row r="58" spans="1:5" ht="12.75">
      <c r="A58" t="s">
        <v>55</v>
      </c>
      <c r="E58" s="39" t="s">
        <v>2954</v>
      </c>
    </row>
    <row r="59" spans="1:16" ht="12.75">
      <c r="A59" t="s">
        <v>48</v>
      </c>
      <c s="34" t="s">
        <v>98</v>
      </c>
      <c s="34" t="s">
        <v>3363</v>
      </c>
      <c s="35" t="s">
        <v>5</v>
      </c>
      <c s="6" t="s">
        <v>3364</v>
      </c>
      <c s="36" t="s">
        <v>205</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3362</v>
      </c>
    </row>
    <row r="62" spans="1:5" ht="12.75">
      <c r="A62" t="s">
        <v>55</v>
      </c>
      <c r="E62" s="39" t="s">
        <v>2954</v>
      </c>
    </row>
    <row r="63" spans="1:13" ht="12.75">
      <c r="A63" t="s">
        <v>46</v>
      </c>
      <c r="C63" s="31" t="s">
        <v>27</v>
      </c>
      <c r="E63" s="33" t="s">
        <v>1307</v>
      </c>
      <c r="J63" s="32">
        <f>0</f>
      </c>
      <c s="32">
        <f>0</f>
      </c>
      <c s="32">
        <f>0+L64+L68+L72+L76</f>
      </c>
      <c s="32">
        <f>0+M64+M68+M72+M76</f>
      </c>
    </row>
    <row r="64" spans="1:16" ht="12.75">
      <c r="A64" t="s">
        <v>48</v>
      </c>
      <c s="34" t="s">
        <v>102</v>
      </c>
      <c s="34" t="s">
        <v>2998</v>
      </c>
      <c s="35" t="s">
        <v>5</v>
      </c>
      <c s="6" t="s">
        <v>2999</v>
      </c>
      <c s="36" t="s">
        <v>205</v>
      </c>
      <c s="37">
        <v>556.66</v>
      </c>
      <c s="36">
        <v>0</v>
      </c>
      <c s="36">
        <f>ROUND(G64*H64,6)</f>
      </c>
      <c r="L64" s="38">
        <v>0</v>
      </c>
      <c s="32">
        <f>ROUND(ROUND(L64,2)*ROUND(G64,3),2)</f>
      </c>
      <c s="36" t="s">
        <v>52</v>
      </c>
      <c>
        <f>(M64*21)/100</f>
      </c>
      <c t="s">
        <v>27</v>
      </c>
    </row>
    <row r="65" spans="1:5" ht="12.75">
      <c r="A65" s="35" t="s">
        <v>53</v>
      </c>
      <c r="E65" s="39" t="s">
        <v>3365</v>
      </c>
    </row>
    <row r="66" spans="1:5" ht="38.25">
      <c r="A66" s="35" t="s">
        <v>54</v>
      </c>
      <c r="E66" s="40" t="s">
        <v>3366</v>
      </c>
    </row>
    <row r="67" spans="1:5" ht="12.75">
      <c r="A67" t="s">
        <v>55</v>
      </c>
      <c r="E67" s="39" t="s">
        <v>2954</v>
      </c>
    </row>
    <row r="68" spans="1:16" ht="12.75">
      <c r="A68" t="s">
        <v>48</v>
      </c>
      <c s="34" t="s">
        <v>107</v>
      </c>
      <c s="34" t="s">
        <v>3367</v>
      </c>
      <c s="35" t="s">
        <v>5</v>
      </c>
      <c s="6" t="s">
        <v>3368</v>
      </c>
      <c s="36" t="s">
        <v>205</v>
      </c>
      <c s="37">
        <v>96.31</v>
      </c>
      <c s="36">
        <v>0</v>
      </c>
      <c s="36">
        <f>ROUND(G68*H68,6)</f>
      </c>
      <c r="L68" s="38">
        <v>0</v>
      </c>
      <c s="32">
        <f>ROUND(ROUND(L68,2)*ROUND(G68,3),2)</f>
      </c>
      <c s="36" t="s">
        <v>52</v>
      </c>
      <c>
        <f>(M68*21)/100</f>
      </c>
      <c t="s">
        <v>27</v>
      </c>
    </row>
    <row r="69" spans="1:5" ht="12.75">
      <c r="A69" s="35" t="s">
        <v>53</v>
      </c>
      <c r="E69" s="39" t="s">
        <v>3369</v>
      </c>
    </row>
    <row r="70" spans="1:5" ht="25.5">
      <c r="A70" s="35" t="s">
        <v>54</v>
      </c>
      <c r="E70" s="40" t="s">
        <v>3370</v>
      </c>
    </row>
    <row r="71" spans="1:5" ht="12.75">
      <c r="A71" t="s">
        <v>55</v>
      </c>
      <c r="E71" s="39" t="s">
        <v>2954</v>
      </c>
    </row>
    <row r="72" spans="1:16" ht="12.75">
      <c r="A72" t="s">
        <v>48</v>
      </c>
      <c s="34" t="s">
        <v>111</v>
      </c>
      <c s="34" t="s">
        <v>3371</v>
      </c>
      <c s="35" t="s">
        <v>5</v>
      </c>
      <c s="6" t="s">
        <v>3372</v>
      </c>
      <c s="36" t="s">
        <v>51</v>
      </c>
      <c s="37">
        <v>1141</v>
      </c>
      <c s="36">
        <v>0</v>
      </c>
      <c s="36">
        <f>ROUND(G72*H72,6)</f>
      </c>
      <c r="L72" s="38">
        <v>0</v>
      </c>
      <c s="32">
        <f>ROUND(ROUND(L72,2)*ROUND(G72,3),2)</f>
      </c>
      <c s="36" t="s">
        <v>52</v>
      </c>
      <c>
        <f>(M72*21)/100</f>
      </c>
      <c t="s">
        <v>27</v>
      </c>
    </row>
    <row r="73" spans="1:5" ht="25.5">
      <c r="A73" s="35" t="s">
        <v>53</v>
      </c>
      <c r="E73" s="39" t="s">
        <v>3373</v>
      </c>
    </row>
    <row r="74" spans="1:5" ht="38.25">
      <c r="A74" s="35" t="s">
        <v>54</v>
      </c>
      <c r="E74" s="40" t="s">
        <v>3374</v>
      </c>
    </row>
    <row r="75" spans="1:5" ht="12.75">
      <c r="A75" t="s">
        <v>55</v>
      </c>
      <c r="E75" s="39" t="s">
        <v>2954</v>
      </c>
    </row>
    <row r="76" spans="1:16" ht="25.5">
      <c r="A76" t="s">
        <v>48</v>
      </c>
      <c s="34" t="s">
        <v>115</v>
      </c>
      <c s="34" t="s">
        <v>3375</v>
      </c>
      <c s="35" t="s">
        <v>5</v>
      </c>
      <c s="6" t="s">
        <v>3376</v>
      </c>
      <c s="36" t="s">
        <v>51</v>
      </c>
      <c s="37">
        <v>1141</v>
      </c>
      <c s="36">
        <v>0</v>
      </c>
      <c s="36">
        <f>ROUND(G76*H76,6)</f>
      </c>
      <c r="L76" s="38">
        <v>0</v>
      </c>
      <c s="32">
        <f>ROUND(ROUND(L76,2)*ROUND(G76,3),2)</f>
      </c>
      <c s="36" t="s">
        <v>52</v>
      </c>
      <c>
        <f>(M76*21)/100</f>
      </c>
      <c t="s">
        <v>27</v>
      </c>
    </row>
    <row r="77" spans="1:5" ht="25.5">
      <c r="A77" s="35" t="s">
        <v>53</v>
      </c>
      <c r="E77" s="39" t="s">
        <v>3377</v>
      </c>
    </row>
    <row r="78" spans="1:5" ht="25.5">
      <c r="A78" s="35" t="s">
        <v>54</v>
      </c>
      <c r="E78" s="40" t="s">
        <v>3378</v>
      </c>
    </row>
    <row r="79" spans="1:5" ht="12.75">
      <c r="A79" t="s">
        <v>55</v>
      </c>
      <c r="E79" s="39" t="s">
        <v>2954</v>
      </c>
    </row>
    <row r="80" spans="1:13" ht="12.75">
      <c r="A80" t="s">
        <v>46</v>
      </c>
      <c r="C80" s="31" t="s">
        <v>26</v>
      </c>
      <c r="E80" s="33" t="s">
        <v>2743</v>
      </c>
      <c r="J80" s="32">
        <f>0</f>
      </c>
      <c s="32">
        <f>0</f>
      </c>
      <c s="32">
        <f>0+L81+L85+L89+L93+L97+L101</f>
      </c>
      <c s="32">
        <f>0+M81+M85+M89+M93+M97+M101</f>
      </c>
    </row>
    <row r="81" spans="1:16" ht="12.75">
      <c r="A81" t="s">
        <v>48</v>
      </c>
      <c s="34" t="s">
        <v>119</v>
      </c>
      <c s="34" t="s">
        <v>3379</v>
      </c>
      <c s="35" t="s">
        <v>5</v>
      </c>
      <c s="6" t="s">
        <v>3380</v>
      </c>
      <c s="36" t="s">
        <v>190</v>
      </c>
      <c s="37">
        <v>4.8</v>
      </c>
      <c s="36">
        <v>0</v>
      </c>
      <c s="36">
        <f>ROUND(G81*H81,6)</f>
      </c>
      <c r="L81" s="38">
        <v>0</v>
      </c>
      <c s="32">
        <f>ROUND(ROUND(L81,2)*ROUND(G81,3),2)</f>
      </c>
      <c s="36" t="s">
        <v>52</v>
      </c>
      <c>
        <f>(M81*21)/100</f>
      </c>
      <c t="s">
        <v>27</v>
      </c>
    </row>
    <row r="82" spans="1:5" ht="25.5">
      <c r="A82" s="35" t="s">
        <v>53</v>
      </c>
      <c r="E82" s="39" t="s">
        <v>3381</v>
      </c>
    </row>
    <row r="83" spans="1:5" ht="38.25">
      <c r="A83" s="35" t="s">
        <v>54</v>
      </c>
      <c r="E83" s="40" t="s">
        <v>3382</v>
      </c>
    </row>
    <row r="84" spans="1:5" ht="12.75">
      <c r="A84" t="s">
        <v>55</v>
      </c>
      <c r="E84" s="39" t="s">
        <v>2954</v>
      </c>
    </row>
    <row r="85" spans="1:16" ht="12.75">
      <c r="A85" t="s">
        <v>48</v>
      </c>
      <c s="34" t="s">
        <v>125</v>
      </c>
      <c s="34" t="s">
        <v>3026</v>
      </c>
      <c s="35" t="s">
        <v>5</v>
      </c>
      <c s="6" t="s">
        <v>3027</v>
      </c>
      <c s="36" t="s">
        <v>450</v>
      </c>
      <c s="37">
        <v>0.72</v>
      </c>
      <c s="36">
        <v>0</v>
      </c>
      <c s="36">
        <f>ROUND(G85*H85,6)</f>
      </c>
      <c r="L85" s="38">
        <v>0</v>
      </c>
      <c s="32">
        <f>ROUND(ROUND(L85,2)*ROUND(G85,3),2)</f>
      </c>
      <c s="36" t="s">
        <v>52</v>
      </c>
      <c>
        <f>(M85*21)/100</f>
      </c>
      <c t="s">
        <v>27</v>
      </c>
    </row>
    <row r="86" spans="1:5" ht="12.75">
      <c r="A86" s="35" t="s">
        <v>53</v>
      </c>
      <c r="E86" s="39" t="s">
        <v>5</v>
      </c>
    </row>
    <row r="87" spans="1:5" ht="25.5">
      <c r="A87" s="35" t="s">
        <v>54</v>
      </c>
      <c r="E87" s="40" t="s">
        <v>3383</v>
      </c>
    </row>
    <row r="88" spans="1:5" ht="12.75">
      <c r="A88" t="s">
        <v>55</v>
      </c>
      <c r="E88" s="39" t="s">
        <v>2954</v>
      </c>
    </row>
    <row r="89" spans="1:16" ht="25.5">
      <c r="A89" t="s">
        <v>48</v>
      </c>
      <c s="34" t="s">
        <v>129</v>
      </c>
      <c s="34" t="s">
        <v>3384</v>
      </c>
      <c s="35" t="s">
        <v>5</v>
      </c>
      <c s="6" t="s">
        <v>3385</v>
      </c>
      <c s="36" t="s">
        <v>190</v>
      </c>
      <c s="37">
        <v>6</v>
      </c>
      <c s="36">
        <v>0</v>
      </c>
      <c s="36">
        <f>ROUND(G89*H89,6)</f>
      </c>
      <c r="L89" s="38">
        <v>0</v>
      </c>
      <c s="32">
        <f>ROUND(ROUND(L89,2)*ROUND(G89,3),2)</f>
      </c>
      <c s="36" t="s">
        <v>52</v>
      </c>
      <c>
        <f>(M89*21)/100</f>
      </c>
      <c t="s">
        <v>27</v>
      </c>
    </row>
    <row r="90" spans="1:5" ht="12.75">
      <c r="A90" s="35" t="s">
        <v>53</v>
      </c>
      <c r="E90" s="39" t="s">
        <v>5</v>
      </c>
    </row>
    <row r="91" spans="1:5" ht="25.5">
      <c r="A91" s="35" t="s">
        <v>54</v>
      </c>
      <c r="E91" s="40" t="s">
        <v>3386</v>
      </c>
    </row>
    <row r="92" spans="1:5" ht="12.75">
      <c r="A92" t="s">
        <v>55</v>
      </c>
      <c r="E92" s="39" t="s">
        <v>2954</v>
      </c>
    </row>
    <row r="93" spans="1:16" ht="12.75">
      <c r="A93" t="s">
        <v>48</v>
      </c>
      <c s="34" t="s">
        <v>133</v>
      </c>
      <c s="34" t="s">
        <v>3387</v>
      </c>
      <c s="35" t="s">
        <v>5</v>
      </c>
      <c s="6" t="s">
        <v>3388</v>
      </c>
      <c s="36" t="s">
        <v>190</v>
      </c>
      <c s="37">
        <v>412</v>
      </c>
      <c s="36">
        <v>0</v>
      </c>
      <c s="36">
        <f>ROUND(G93*H93,6)</f>
      </c>
      <c r="L93" s="38">
        <v>0</v>
      </c>
      <c s="32">
        <f>ROUND(ROUND(L93,2)*ROUND(G93,3),2)</f>
      </c>
      <c s="36" t="s">
        <v>52</v>
      </c>
      <c>
        <f>(M93*21)/100</f>
      </c>
      <c t="s">
        <v>27</v>
      </c>
    </row>
    <row r="94" spans="1:5" ht="12.75">
      <c r="A94" s="35" t="s">
        <v>53</v>
      </c>
      <c r="E94" s="39" t="s">
        <v>5</v>
      </c>
    </row>
    <row r="95" spans="1:5" ht="89.25">
      <c r="A95" s="35" t="s">
        <v>54</v>
      </c>
      <c r="E95" s="40" t="s">
        <v>3389</v>
      </c>
    </row>
    <row r="96" spans="1:5" ht="12.75">
      <c r="A96" t="s">
        <v>55</v>
      </c>
      <c r="E96" s="39" t="s">
        <v>2954</v>
      </c>
    </row>
    <row r="97" spans="1:16" ht="12.75">
      <c r="A97" t="s">
        <v>48</v>
      </c>
      <c s="34" t="s">
        <v>138</v>
      </c>
      <c s="34" t="s">
        <v>3390</v>
      </c>
      <c s="35" t="s">
        <v>5</v>
      </c>
      <c s="6" t="s">
        <v>3391</v>
      </c>
      <c s="36" t="s">
        <v>450</v>
      </c>
      <c s="37">
        <v>49.212</v>
      </c>
      <c s="36">
        <v>0</v>
      </c>
      <c s="36">
        <f>ROUND(G97*H97,6)</f>
      </c>
      <c r="L97" s="38">
        <v>0</v>
      </c>
      <c s="32">
        <f>ROUND(ROUND(L97,2)*ROUND(G97,3),2)</f>
      </c>
      <c s="36" t="s">
        <v>52</v>
      </c>
      <c>
        <f>(M97*21)/100</f>
      </c>
      <c t="s">
        <v>27</v>
      </c>
    </row>
    <row r="98" spans="1:5" ht="12.75">
      <c r="A98" s="35" t="s">
        <v>53</v>
      </c>
      <c r="E98" s="39" t="s">
        <v>5</v>
      </c>
    </row>
    <row r="99" spans="1:5" ht="25.5">
      <c r="A99" s="35" t="s">
        <v>54</v>
      </c>
      <c r="E99" s="40" t="s">
        <v>3392</v>
      </c>
    </row>
    <row r="100" spans="1:5" ht="12.75">
      <c r="A100" t="s">
        <v>55</v>
      </c>
      <c r="E100" s="39" t="s">
        <v>2954</v>
      </c>
    </row>
    <row r="101" spans="1:16" ht="12.75">
      <c r="A101" t="s">
        <v>48</v>
      </c>
      <c s="34" t="s">
        <v>257</v>
      </c>
      <c s="34" t="s">
        <v>3393</v>
      </c>
      <c s="35" t="s">
        <v>5</v>
      </c>
      <c s="6" t="s">
        <v>3394</v>
      </c>
      <c s="36" t="s">
        <v>2877</v>
      </c>
      <c s="37">
        <v>838</v>
      </c>
      <c s="36">
        <v>0</v>
      </c>
      <c s="36">
        <f>ROUND(G101*H101,6)</f>
      </c>
      <c r="L101" s="38">
        <v>0</v>
      </c>
      <c s="32">
        <f>ROUND(ROUND(L101,2)*ROUND(G101,3),2)</f>
      </c>
      <c s="36" t="s">
        <v>52</v>
      </c>
      <c>
        <f>(M101*21)/100</f>
      </c>
      <c t="s">
        <v>27</v>
      </c>
    </row>
    <row r="102" spans="1:5" ht="25.5">
      <c r="A102" s="35" t="s">
        <v>53</v>
      </c>
      <c r="E102" s="39" t="s">
        <v>3395</v>
      </c>
    </row>
    <row r="103" spans="1:5" ht="25.5">
      <c r="A103" s="35" t="s">
        <v>54</v>
      </c>
      <c r="E103" s="40" t="s">
        <v>3396</v>
      </c>
    </row>
    <row r="104" spans="1:5" ht="12.75">
      <c r="A104" t="s">
        <v>55</v>
      </c>
      <c r="E104" s="39" t="s">
        <v>2954</v>
      </c>
    </row>
    <row r="105" spans="1:13" ht="12.75">
      <c r="A105" t="s">
        <v>46</v>
      </c>
      <c r="C105" s="31" t="s">
        <v>63</v>
      </c>
      <c r="E105" s="33" t="s">
        <v>2449</v>
      </c>
      <c r="J105" s="32">
        <f>0</f>
      </c>
      <c s="32">
        <f>0</f>
      </c>
      <c s="32">
        <f>0+L106+L110+L114+L118+L122+L126+L130+L134+L138</f>
      </c>
      <c s="32">
        <f>0+M106+M110+M114+M118+M122+M126+M130+M134+M138</f>
      </c>
    </row>
    <row r="106" spans="1:16" ht="12.75">
      <c r="A106" t="s">
        <v>48</v>
      </c>
      <c s="34" t="s">
        <v>261</v>
      </c>
      <c s="34" t="s">
        <v>3397</v>
      </c>
      <c s="35" t="s">
        <v>5</v>
      </c>
      <c s="6" t="s">
        <v>3398</v>
      </c>
      <c s="36" t="s">
        <v>450</v>
      </c>
      <c s="37">
        <v>145.141</v>
      </c>
      <c s="36">
        <v>0</v>
      </c>
      <c s="36">
        <f>ROUND(G106*H106,6)</f>
      </c>
      <c r="L106" s="38">
        <v>0</v>
      </c>
      <c s="32">
        <f>ROUND(ROUND(L106,2)*ROUND(G106,3),2)</f>
      </c>
      <c s="36" t="s">
        <v>52</v>
      </c>
      <c>
        <f>(M106*21)/100</f>
      </c>
      <c t="s">
        <v>27</v>
      </c>
    </row>
    <row r="107" spans="1:5" ht="51">
      <c r="A107" s="35" t="s">
        <v>53</v>
      </c>
      <c r="E107" s="39" t="s">
        <v>3399</v>
      </c>
    </row>
    <row r="108" spans="1:5" ht="63.75">
      <c r="A108" s="35" t="s">
        <v>54</v>
      </c>
      <c r="E108" s="40" t="s">
        <v>3400</v>
      </c>
    </row>
    <row r="109" spans="1:5" ht="12.75">
      <c r="A109" t="s">
        <v>55</v>
      </c>
      <c r="E109" s="39" t="s">
        <v>2954</v>
      </c>
    </row>
    <row r="110" spans="1:16" ht="12.75">
      <c r="A110" t="s">
        <v>48</v>
      </c>
      <c s="34" t="s">
        <v>1030</v>
      </c>
      <c s="34" t="s">
        <v>3037</v>
      </c>
      <c s="35" t="s">
        <v>5</v>
      </c>
      <c s="6" t="s">
        <v>3038</v>
      </c>
      <c s="36" t="s">
        <v>450</v>
      </c>
      <c s="37">
        <v>0.964</v>
      </c>
      <c s="36">
        <v>0</v>
      </c>
      <c s="36">
        <f>ROUND(G110*H110,6)</f>
      </c>
      <c r="L110" s="38">
        <v>0</v>
      </c>
      <c s="32">
        <f>ROUND(ROUND(L110,2)*ROUND(G110,3),2)</f>
      </c>
      <c s="36" t="s">
        <v>52</v>
      </c>
      <c>
        <f>(M110*21)/100</f>
      </c>
      <c t="s">
        <v>27</v>
      </c>
    </row>
    <row r="111" spans="1:5" ht="12.75">
      <c r="A111" s="35" t="s">
        <v>53</v>
      </c>
      <c r="E111" s="39" t="s">
        <v>3401</v>
      </c>
    </row>
    <row r="112" spans="1:5" ht="25.5">
      <c r="A112" s="35" t="s">
        <v>54</v>
      </c>
      <c r="E112" s="40" t="s">
        <v>3402</v>
      </c>
    </row>
    <row r="113" spans="1:5" ht="12.75">
      <c r="A113" t="s">
        <v>55</v>
      </c>
      <c r="E113" s="39" t="s">
        <v>2954</v>
      </c>
    </row>
    <row r="114" spans="1:16" ht="12.75">
      <c r="A114" t="s">
        <v>48</v>
      </c>
      <c s="34" t="s">
        <v>264</v>
      </c>
      <c s="34" t="s">
        <v>3403</v>
      </c>
      <c s="35" t="s">
        <v>4</v>
      </c>
      <c s="6" t="s">
        <v>3404</v>
      </c>
      <c s="36" t="s">
        <v>62</v>
      </c>
      <c s="37">
        <v>2</v>
      </c>
      <c s="36">
        <v>0</v>
      </c>
      <c s="36">
        <f>ROUND(G114*H114,6)</f>
      </c>
      <c r="L114" s="38">
        <v>0</v>
      </c>
      <c s="32">
        <f>ROUND(ROUND(L114,2)*ROUND(G114,3),2)</f>
      </c>
      <c s="36" t="s">
        <v>52</v>
      </c>
      <c>
        <f>(M114*21)/100</f>
      </c>
      <c t="s">
        <v>27</v>
      </c>
    </row>
    <row r="115" spans="1:5" ht="25.5">
      <c r="A115" s="35" t="s">
        <v>53</v>
      </c>
      <c r="E115" s="39" t="s">
        <v>3405</v>
      </c>
    </row>
    <row r="116" spans="1:5" ht="12.75">
      <c r="A116" s="35" t="s">
        <v>54</v>
      </c>
      <c r="E116" s="40" t="s">
        <v>5</v>
      </c>
    </row>
    <row r="117" spans="1:5" ht="12.75">
      <c r="A117" t="s">
        <v>55</v>
      </c>
      <c r="E117" s="39" t="s">
        <v>2954</v>
      </c>
    </row>
    <row r="118" spans="1:16" ht="12.75">
      <c r="A118" t="s">
        <v>48</v>
      </c>
      <c s="34" t="s">
        <v>268</v>
      </c>
      <c s="34" t="s">
        <v>3403</v>
      </c>
      <c s="35" t="s">
        <v>27</v>
      </c>
      <c s="6" t="s">
        <v>3404</v>
      </c>
      <c s="36" t="s">
        <v>62</v>
      </c>
      <c s="37">
        <v>2</v>
      </c>
      <c s="36">
        <v>0</v>
      </c>
      <c s="36">
        <f>ROUND(G118*H118,6)</f>
      </c>
      <c r="L118" s="38">
        <v>0</v>
      </c>
      <c s="32">
        <f>ROUND(ROUND(L118,2)*ROUND(G118,3),2)</f>
      </c>
      <c s="36" t="s">
        <v>52</v>
      </c>
      <c>
        <f>(M118*21)/100</f>
      </c>
      <c t="s">
        <v>27</v>
      </c>
    </row>
    <row r="119" spans="1:5" ht="25.5">
      <c r="A119" s="35" t="s">
        <v>53</v>
      </c>
      <c r="E119" s="39" t="s">
        <v>3406</v>
      </c>
    </row>
    <row r="120" spans="1:5" ht="12.75">
      <c r="A120" s="35" t="s">
        <v>54</v>
      </c>
      <c r="E120" s="40" t="s">
        <v>5</v>
      </c>
    </row>
    <row r="121" spans="1:5" ht="12.75">
      <c r="A121" t="s">
        <v>55</v>
      </c>
      <c r="E121" s="39" t="s">
        <v>2954</v>
      </c>
    </row>
    <row r="122" spans="1:16" ht="12.75">
      <c r="A122" t="s">
        <v>48</v>
      </c>
      <c s="34" t="s">
        <v>272</v>
      </c>
      <c s="34" t="s">
        <v>3403</v>
      </c>
      <c s="35" t="s">
        <v>26</v>
      </c>
      <c s="6" t="s">
        <v>3404</v>
      </c>
      <c s="36" t="s">
        <v>62</v>
      </c>
      <c s="37">
        <v>2</v>
      </c>
      <c s="36">
        <v>0</v>
      </c>
      <c s="36">
        <f>ROUND(G122*H122,6)</f>
      </c>
      <c r="L122" s="38">
        <v>0</v>
      </c>
      <c s="32">
        <f>ROUND(ROUND(L122,2)*ROUND(G122,3),2)</f>
      </c>
      <c s="36" t="s">
        <v>52</v>
      </c>
      <c>
        <f>(M122*21)/100</f>
      </c>
      <c t="s">
        <v>27</v>
      </c>
    </row>
    <row r="123" spans="1:5" ht="25.5">
      <c r="A123" s="35" t="s">
        <v>53</v>
      </c>
      <c r="E123" s="39" t="s">
        <v>3407</v>
      </c>
    </row>
    <row r="124" spans="1:5" ht="12.75">
      <c r="A124" s="35" t="s">
        <v>54</v>
      </c>
      <c r="E124" s="40" t="s">
        <v>5</v>
      </c>
    </row>
    <row r="125" spans="1:5" ht="12.75">
      <c r="A125" t="s">
        <v>55</v>
      </c>
      <c r="E125" s="39" t="s">
        <v>2954</v>
      </c>
    </row>
    <row r="126" spans="1:16" ht="12.75">
      <c r="A126" t="s">
        <v>48</v>
      </c>
      <c s="34" t="s">
        <v>291</v>
      </c>
      <c s="34" t="s">
        <v>3403</v>
      </c>
      <c s="35" t="s">
        <v>63</v>
      </c>
      <c s="6" t="s">
        <v>3404</v>
      </c>
      <c s="36" t="s">
        <v>62</v>
      </c>
      <c s="37">
        <v>2</v>
      </c>
      <c s="36">
        <v>0</v>
      </c>
      <c s="36">
        <f>ROUND(G126*H126,6)</f>
      </c>
      <c r="L126" s="38">
        <v>0</v>
      </c>
      <c s="32">
        <f>ROUND(ROUND(L126,2)*ROUND(G126,3),2)</f>
      </c>
      <c s="36" t="s">
        <v>52</v>
      </c>
      <c>
        <f>(M126*21)/100</f>
      </c>
      <c t="s">
        <v>27</v>
      </c>
    </row>
    <row r="127" spans="1:5" ht="25.5">
      <c r="A127" s="35" t="s">
        <v>53</v>
      </c>
      <c r="E127" s="39" t="s">
        <v>3408</v>
      </c>
    </row>
    <row r="128" spans="1:5" ht="12.75">
      <c r="A128" s="35" t="s">
        <v>54</v>
      </c>
      <c r="E128" s="40" t="s">
        <v>5</v>
      </c>
    </row>
    <row r="129" spans="1:5" ht="12.75">
      <c r="A129" t="s">
        <v>55</v>
      </c>
      <c r="E129" s="39" t="s">
        <v>2954</v>
      </c>
    </row>
    <row r="130" spans="1:16" ht="12.75">
      <c r="A130" t="s">
        <v>48</v>
      </c>
      <c s="34" t="s">
        <v>295</v>
      </c>
      <c s="34" t="s">
        <v>3188</v>
      </c>
      <c s="35" t="s">
        <v>5</v>
      </c>
      <c s="6" t="s">
        <v>3409</v>
      </c>
      <c s="36" t="s">
        <v>190</v>
      </c>
      <c s="37">
        <v>491.36</v>
      </c>
      <c s="36">
        <v>0</v>
      </c>
      <c s="36">
        <f>ROUND(G130*H130,6)</f>
      </c>
      <c r="L130" s="38">
        <v>0</v>
      </c>
      <c s="32">
        <f>ROUND(ROUND(L130,2)*ROUND(G130,3),2)</f>
      </c>
      <c s="36" t="s">
        <v>52</v>
      </c>
      <c>
        <f>(M130*21)/100</f>
      </c>
      <c t="s">
        <v>27</v>
      </c>
    </row>
    <row r="131" spans="1:5" ht="12.75">
      <c r="A131" s="35" t="s">
        <v>53</v>
      </c>
      <c r="E131" s="39" t="s">
        <v>3410</v>
      </c>
    </row>
    <row r="132" spans="1:5" ht="38.25">
      <c r="A132" s="35" t="s">
        <v>54</v>
      </c>
      <c r="E132" s="40" t="s">
        <v>3411</v>
      </c>
    </row>
    <row r="133" spans="1:5" ht="12.75">
      <c r="A133" t="s">
        <v>55</v>
      </c>
      <c r="E133" s="39" t="s">
        <v>2954</v>
      </c>
    </row>
    <row r="134" spans="1:16" ht="12.75">
      <c r="A134" t="s">
        <v>48</v>
      </c>
      <c s="34" t="s">
        <v>299</v>
      </c>
      <c s="34" t="s">
        <v>2753</v>
      </c>
      <c s="35" t="s">
        <v>5</v>
      </c>
      <c s="6" t="s">
        <v>2754</v>
      </c>
      <c s="36" t="s">
        <v>190</v>
      </c>
      <c s="37">
        <v>57</v>
      </c>
      <c s="36">
        <v>0</v>
      </c>
      <c s="36">
        <f>ROUND(G134*H134,6)</f>
      </c>
      <c r="L134" s="38">
        <v>0</v>
      </c>
      <c s="32">
        <f>ROUND(ROUND(L134,2)*ROUND(G134,3),2)</f>
      </c>
      <c s="36" t="s">
        <v>52</v>
      </c>
      <c>
        <f>(M134*21)/100</f>
      </c>
      <c t="s">
        <v>27</v>
      </c>
    </row>
    <row r="135" spans="1:5" ht="12.75">
      <c r="A135" s="35" t="s">
        <v>53</v>
      </c>
      <c r="E135" s="39" t="s">
        <v>3412</v>
      </c>
    </row>
    <row r="136" spans="1:5" ht="51">
      <c r="A136" s="35" t="s">
        <v>54</v>
      </c>
      <c r="E136" s="40" t="s">
        <v>3413</v>
      </c>
    </row>
    <row r="137" spans="1:5" ht="12.75">
      <c r="A137" t="s">
        <v>55</v>
      </c>
      <c r="E137" s="39" t="s">
        <v>2954</v>
      </c>
    </row>
    <row r="138" spans="1:16" ht="12.75">
      <c r="A138" t="s">
        <v>48</v>
      </c>
      <c s="34" t="s">
        <v>303</v>
      </c>
      <c s="34" t="s">
        <v>3057</v>
      </c>
      <c s="35" t="s">
        <v>5</v>
      </c>
      <c s="6" t="s">
        <v>3058</v>
      </c>
      <c s="36" t="s">
        <v>190</v>
      </c>
      <c s="37">
        <v>0.4</v>
      </c>
      <c s="36">
        <v>0</v>
      </c>
      <c s="36">
        <f>ROUND(G138*H138,6)</f>
      </c>
      <c r="L138" s="38">
        <v>0</v>
      </c>
      <c s="32">
        <f>ROUND(ROUND(L138,2)*ROUND(G138,3),2)</f>
      </c>
      <c s="36" t="s">
        <v>52</v>
      </c>
      <c>
        <f>(M138*21)/100</f>
      </c>
      <c t="s">
        <v>27</v>
      </c>
    </row>
    <row r="139" spans="1:5" ht="12.75">
      <c r="A139" s="35" t="s">
        <v>53</v>
      </c>
      <c r="E139" s="39" t="s">
        <v>3414</v>
      </c>
    </row>
    <row r="140" spans="1:5" ht="25.5">
      <c r="A140" s="35" t="s">
        <v>54</v>
      </c>
      <c r="E140" s="40" t="s">
        <v>3415</v>
      </c>
    </row>
    <row r="141" spans="1:5" ht="12.75">
      <c r="A141" t="s">
        <v>55</v>
      </c>
      <c r="E141" s="39" t="s">
        <v>2954</v>
      </c>
    </row>
    <row r="142" spans="1:13" ht="12.75">
      <c r="A142" t="s">
        <v>46</v>
      </c>
      <c r="C142" s="31" t="s">
        <v>123</v>
      </c>
      <c r="E142" s="33" t="s">
        <v>124</v>
      </c>
      <c r="J142" s="32">
        <f>0</f>
      </c>
      <c s="32">
        <f>0</f>
      </c>
      <c s="32">
        <f>0+L143+L147+L151+L155</f>
      </c>
      <c s="32">
        <f>0+M143+M147+M151+M155</f>
      </c>
    </row>
    <row r="143" spans="1:16" ht="12.75">
      <c r="A143" t="s">
        <v>48</v>
      </c>
      <c s="34" t="s">
        <v>545</v>
      </c>
      <c s="34" t="s">
        <v>3416</v>
      </c>
      <c s="35" t="s">
        <v>5</v>
      </c>
      <c s="6" t="s">
        <v>3417</v>
      </c>
      <c s="36" t="s">
        <v>205</v>
      </c>
      <c s="37">
        <v>556.66</v>
      </c>
      <c s="36">
        <v>0</v>
      </c>
      <c s="36">
        <f>ROUND(G143*H143,6)</f>
      </c>
      <c r="L143" s="38">
        <v>0</v>
      </c>
      <c s="32">
        <f>ROUND(ROUND(L143,2)*ROUND(G143,3),2)</f>
      </c>
      <c s="36" t="s">
        <v>52</v>
      </c>
      <c>
        <f>(M143*21)/100</f>
      </c>
      <c t="s">
        <v>27</v>
      </c>
    </row>
    <row r="144" spans="1:5" ht="38.25">
      <c r="A144" s="35" t="s">
        <v>53</v>
      </c>
      <c r="E144" s="39" t="s">
        <v>3418</v>
      </c>
    </row>
    <row r="145" spans="1:5" ht="38.25">
      <c r="A145" s="35" t="s">
        <v>54</v>
      </c>
      <c r="E145" s="40" t="s">
        <v>3419</v>
      </c>
    </row>
    <row r="146" spans="1:5" ht="12.75">
      <c r="A146" t="s">
        <v>55</v>
      </c>
      <c r="E146" s="39" t="s">
        <v>2954</v>
      </c>
    </row>
    <row r="147" spans="1:16" ht="25.5">
      <c r="A147" t="s">
        <v>48</v>
      </c>
      <c s="34" t="s">
        <v>307</v>
      </c>
      <c s="34" t="s">
        <v>3092</v>
      </c>
      <c s="35" t="s">
        <v>5</v>
      </c>
      <c s="6" t="s">
        <v>3093</v>
      </c>
      <c s="36" t="s">
        <v>51</v>
      </c>
      <c s="37">
        <v>47.8</v>
      </c>
      <c s="36">
        <v>0</v>
      </c>
      <c s="36">
        <f>ROUND(G147*H147,6)</f>
      </c>
      <c r="L147" s="38">
        <v>0</v>
      </c>
      <c s="32">
        <f>ROUND(ROUND(L147,2)*ROUND(G147,3),2)</f>
      </c>
      <c s="36" t="s">
        <v>3022</v>
      </c>
      <c>
        <f>(M147*21)/100</f>
      </c>
      <c t="s">
        <v>27</v>
      </c>
    </row>
    <row r="148" spans="1:5" ht="12.75">
      <c r="A148" s="35" t="s">
        <v>53</v>
      </c>
      <c r="E148" s="39" t="s">
        <v>3420</v>
      </c>
    </row>
    <row r="149" spans="1:5" ht="25.5">
      <c r="A149" s="35" t="s">
        <v>54</v>
      </c>
      <c r="E149" s="40" t="s">
        <v>3421</v>
      </c>
    </row>
    <row r="150" spans="1:5" ht="102">
      <c r="A150" t="s">
        <v>55</v>
      </c>
      <c r="E150" s="39" t="s">
        <v>3422</v>
      </c>
    </row>
    <row r="151" spans="1:16" ht="12.75">
      <c r="A151" t="s">
        <v>48</v>
      </c>
      <c s="34" t="s">
        <v>552</v>
      </c>
      <c s="34" t="s">
        <v>3423</v>
      </c>
      <c s="35" t="s">
        <v>5</v>
      </c>
      <c s="6" t="s">
        <v>3424</v>
      </c>
      <c s="36" t="s">
        <v>205</v>
      </c>
      <c s="37">
        <v>96.31</v>
      </c>
      <c s="36">
        <v>0</v>
      </c>
      <c s="36">
        <f>ROUND(G151*H151,6)</f>
      </c>
      <c r="L151" s="38">
        <v>0</v>
      </c>
      <c s="32">
        <f>ROUND(ROUND(L151,2)*ROUND(G151,3),2)</f>
      </c>
      <c s="36" t="s">
        <v>3022</v>
      </c>
      <c>
        <f>(M151*21)/100</f>
      </c>
      <c t="s">
        <v>27</v>
      </c>
    </row>
    <row r="152" spans="1:5" ht="25.5">
      <c r="A152" s="35" t="s">
        <v>53</v>
      </c>
      <c r="E152" s="39" t="s">
        <v>3425</v>
      </c>
    </row>
    <row r="153" spans="1:5" ht="25.5">
      <c r="A153" s="35" t="s">
        <v>54</v>
      </c>
      <c r="E153" s="40" t="s">
        <v>3370</v>
      </c>
    </row>
    <row r="154" spans="1:5" ht="51">
      <c r="A154" t="s">
        <v>55</v>
      </c>
      <c r="E154" s="39" t="s">
        <v>3426</v>
      </c>
    </row>
    <row r="155" spans="1:16" ht="12.75">
      <c r="A155" t="s">
        <v>48</v>
      </c>
      <c s="34" t="s">
        <v>312</v>
      </c>
      <c s="34" t="s">
        <v>3427</v>
      </c>
      <c s="35" t="s">
        <v>5</v>
      </c>
      <c s="6" t="s">
        <v>3424</v>
      </c>
      <c s="36" t="s">
        <v>205</v>
      </c>
      <c s="37">
        <v>39.99</v>
      </c>
      <c s="36">
        <v>0</v>
      </c>
      <c s="36">
        <f>ROUND(G155*H155,6)</f>
      </c>
      <c r="L155" s="38">
        <v>0</v>
      </c>
      <c s="32">
        <f>ROUND(ROUND(L155,2)*ROUND(G155,3),2)</f>
      </c>
      <c s="36" t="s">
        <v>3022</v>
      </c>
      <c>
        <f>(M155*21)/100</f>
      </c>
      <c t="s">
        <v>27</v>
      </c>
    </row>
    <row r="156" spans="1:5" ht="25.5">
      <c r="A156" s="35" t="s">
        <v>53</v>
      </c>
      <c r="E156" s="39" t="s">
        <v>3428</v>
      </c>
    </row>
    <row r="157" spans="1:5" ht="25.5">
      <c r="A157" s="35" t="s">
        <v>54</v>
      </c>
      <c r="E157" s="40" t="s">
        <v>3429</v>
      </c>
    </row>
    <row r="158" spans="1:5" ht="51">
      <c r="A158" t="s">
        <v>55</v>
      </c>
      <c r="E158" s="39" t="s">
        <v>3426</v>
      </c>
    </row>
    <row r="159" spans="1:13" ht="12.75">
      <c r="A159" t="s">
        <v>46</v>
      </c>
      <c r="C159" s="31" t="s">
        <v>163</v>
      </c>
      <c r="E159" s="33" t="s">
        <v>1657</v>
      </c>
      <c r="J159" s="32">
        <f>0</f>
      </c>
      <c s="32">
        <f>0</f>
      </c>
      <c s="32">
        <f>0+L160+L164+L168+L172</f>
      </c>
      <c s="32">
        <f>0+M160+M164+M168+M172</f>
      </c>
    </row>
    <row r="160" spans="1:16" ht="12.75">
      <c r="A160" t="s">
        <v>48</v>
      </c>
      <c s="34" t="s">
        <v>318</v>
      </c>
      <c s="34" t="s">
        <v>3430</v>
      </c>
      <c s="35" t="s">
        <v>5</v>
      </c>
      <c s="6" t="s">
        <v>3431</v>
      </c>
      <c s="36" t="s">
        <v>51</v>
      </c>
      <c s="37">
        <v>3.6</v>
      </c>
      <c s="36">
        <v>0</v>
      </c>
      <c s="36">
        <f>ROUND(G160*H160,6)</f>
      </c>
      <c r="L160" s="38">
        <v>0</v>
      </c>
      <c s="32">
        <f>ROUND(ROUND(L160,2)*ROUND(G160,3),2)</f>
      </c>
      <c s="36" t="s">
        <v>52</v>
      </c>
      <c>
        <f>(M160*21)/100</f>
      </c>
      <c t="s">
        <v>27</v>
      </c>
    </row>
    <row r="161" spans="1:5" ht="12.75">
      <c r="A161" s="35" t="s">
        <v>53</v>
      </c>
      <c r="E161" s="39" t="s">
        <v>3432</v>
      </c>
    </row>
    <row r="162" spans="1:5" ht="25.5">
      <c r="A162" s="35" t="s">
        <v>54</v>
      </c>
      <c r="E162" s="40" t="s">
        <v>3433</v>
      </c>
    </row>
    <row r="163" spans="1:5" ht="12.75">
      <c r="A163" t="s">
        <v>55</v>
      </c>
      <c r="E163" s="39" t="s">
        <v>2954</v>
      </c>
    </row>
    <row r="164" spans="1:16" ht="12.75">
      <c r="A164" t="s">
        <v>48</v>
      </c>
      <c s="34" t="s">
        <v>319</v>
      </c>
      <c s="34" t="s">
        <v>3434</v>
      </c>
      <c s="35" t="s">
        <v>5</v>
      </c>
      <c s="6" t="s">
        <v>3435</v>
      </c>
      <c s="36" t="s">
        <v>51</v>
      </c>
      <c s="37">
        <v>6.5</v>
      </c>
      <c s="36">
        <v>0</v>
      </c>
      <c s="36">
        <f>ROUND(G164*H164,6)</f>
      </c>
      <c r="L164" s="38">
        <v>0</v>
      </c>
      <c s="32">
        <f>ROUND(ROUND(L164,2)*ROUND(G164,3),2)</f>
      </c>
      <c s="36" t="s">
        <v>52</v>
      </c>
      <c>
        <f>(M164*21)/100</f>
      </c>
      <c t="s">
        <v>27</v>
      </c>
    </row>
    <row r="165" spans="1:5" ht="12.75">
      <c r="A165" s="35" t="s">
        <v>53</v>
      </c>
      <c r="E165" s="39" t="s">
        <v>3436</v>
      </c>
    </row>
    <row r="166" spans="1:5" ht="38.25">
      <c r="A166" s="35" t="s">
        <v>54</v>
      </c>
      <c r="E166" s="40" t="s">
        <v>3437</v>
      </c>
    </row>
    <row r="167" spans="1:5" ht="12.75">
      <c r="A167" t="s">
        <v>55</v>
      </c>
      <c r="E167" s="39" t="s">
        <v>2954</v>
      </c>
    </row>
    <row r="168" spans="1:16" ht="12.75">
      <c r="A168" t="s">
        <v>48</v>
      </c>
      <c s="34" t="s">
        <v>321</v>
      </c>
      <c s="34" t="s">
        <v>2799</v>
      </c>
      <c s="35" t="s">
        <v>5</v>
      </c>
      <c s="6" t="s">
        <v>2800</v>
      </c>
      <c s="36" t="s">
        <v>51</v>
      </c>
      <c s="37">
        <v>25.6</v>
      </c>
      <c s="36">
        <v>0</v>
      </c>
      <c s="36">
        <f>ROUND(G168*H168,6)</f>
      </c>
      <c r="L168" s="38">
        <v>0</v>
      </c>
      <c s="32">
        <f>ROUND(ROUND(L168,2)*ROUND(G168,3),2)</f>
      </c>
      <c s="36" t="s">
        <v>52</v>
      </c>
      <c>
        <f>(M168*21)/100</f>
      </c>
      <c t="s">
        <v>27</v>
      </c>
    </row>
    <row r="169" spans="1:5" ht="12.75">
      <c r="A169" s="35" t="s">
        <v>53</v>
      </c>
      <c r="E169" s="39" t="s">
        <v>3438</v>
      </c>
    </row>
    <row r="170" spans="1:5" ht="38.25">
      <c r="A170" s="35" t="s">
        <v>54</v>
      </c>
      <c r="E170" s="40" t="s">
        <v>3439</v>
      </c>
    </row>
    <row r="171" spans="1:5" ht="12.75">
      <c r="A171" t="s">
        <v>55</v>
      </c>
      <c r="E171" s="39" t="s">
        <v>2954</v>
      </c>
    </row>
    <row r="172" spans="1:16" ht="12.75">
      <c r="A172" t="s">
        <v>48</v>
      </c>
      <c s="34" t="s">
        <v>326</v>
      </c>
      <c s="34" t="s">
        <v>3103</v>
      </c>
      <c s="35" t="s">
        <v>5</v>
      </c>
      <c s="6" t="s">
        <v>3104</v>
      </c>
      <c s="36" t="s">
        <v>51</v>
      </c>
      <c s="37">
        <v>3.2</v>
      </c>
      <c s="36">
        <v>0</v>
      </c>
      <c s="36">
        <f>ROUND(G172*H172,6)</f>
      </c>
      <c r="L172" s="38">
        <v>0</v>
      </c>
      <c s="32">
        <f>ROUND(ROUND(L172,2)*ROUND(G172,3),2)</f>
      </c>
      <c s="36" t="s">
        <v>52</v>
      </c>
      <c>
        <f>(M172*21)/100</f>
      </c>
      <c t="s">
        <v>27</v>
      </c>
    </row>
    <row r="173" spans="1:5" ht="12.75">
      <c r="A173" s="35" t="s">
        <v>53</v>
      </c>
      <c r="E173" s="39" t="s">
        <v>3440</v>
      </c>
    </row>
    <row r="174" spans="1:5" ht="38.25">
      <c r="A174" s="35" t="s">
        <v>54</v>
      </c>
      <c r="E174" s="40" t="s">
        <v>3441</v>
      </c>
    </row>
    <row r="175" spans="1:5" ht="12.75">
      <c r="A175" t="s">
        <v>55</v>
      </c>
      <c r="E175" s="39" t="s">
        <v>2954</v>
      </c>
    </row>
    <row r="176" spans="1:13" ht="12.75">
      <c r="A176" t="s">
        <v>46</v>
      </c>
      <c r="C176" s="31" t="s">
        <v>76</v>
      </c>
      <c r="E176" s="33" t="s">
        <v>2606</v>
      </c>
      <c r="J176" s="32">
        <f>0</f>
      </c>
      <c s="32">
        <f>0</f>
      </c>
      <c s="32">
        <f>0+L177+L181+L185+L189+L193+L197+L201+L205+L209+L213</f>
      </c>
      <c s="32">
        <f>0+M177+M181+M185+M189+M193+M197+M201+M205+M209+M213</f>
      </c>
    </row>
    <row r="177" spans="1:16" ht="12.75">
      <c r="A177" t="s">
        <v>48</v>
      </c>
      <c s="34" t="s">
        <v>330</v>
      </c>
      <c s="34" t="s">
        <v>3442</v>
      </c>
      <c s="35" t="s">
        <v>5</v>
      </c>
      <c s="6" t="s">
        <v>3443</v>
      </c>
      <c s="36" t="s">
        <v>205</v>
      </c>
      <c s="37">
        <v>219</v>
      </c>
      <c s="36">
        <v>0</v>
      </c>
      <c s="36">
        <f>ROUND(G177*H177,6)</f>
      </c>
      <c r="L177" s="38">
        <v>0</v>
      </c>
      <c s="32">
        <f>ROUND(ROUND(L177,2)*ROUND(G177,3),2)</f>
      </c>
      <c s="36" t="s">
        <v>52</v>
      </c>
      <c>
        <f>(M177*21)/100</f>
      </c>
      <c t="s">
        <v>27</v>
      </c>
    </row>
    <row r="178" spans="1:5" ht="12.75">
      <c r="A178" s="35" t="s">
        <v>53</v>
      </c>
      <c r="E178" s="39" t="s">
        <v>3444</v>
      </c>
    </row>
    <row r="179" spans="1:5" ht="38.25">
      <c r="A179" s="35" t="s">
        <v>54</v>
      </c>
      <c r="E179" s="40" t="s">
        <v>3445</v>
      </c>
    </row>
    <row r="180" spans="1:5" ht="12.75">
      <c r="A180" t="s">
        <v>55</v>
      </c>
      <c r="E180" s="39" t="s">
        <v>2954</v>
      </c>
    </row>
    <row r="181" spans="1:16" ht="12.75">
      <c r="A181" t="s">
        <v>48</v>
      </c>
      <c s="34" t="s">
        <v>334</v>
      </c>
      <c s="34" t="s">
        <v>3280</v>
      </c>
      <c s="35" t="s">
        <v>5</v>
      </c>
      <c s="6" t="s">
        <v>3446</v>
      </c>
      <c s="36" t="s">
        <v>51</v>
      </c>
      <c s="37">
        <v>12.546</v>
      </c>
      <c s="36">
        <v>0</v>
      </c>
      <c s="36">
        <f>ROUND(G181*H181,6)</f>
      </c>
      <c r="L181" s="38">
        <v>0</v>
      </c>
      <c s="32">
        <f>ROUND(ROUND(L181,2)*ROUND(G181,3),2)</f>
      </c>
      <c s="36" t="s">
        <v>52</v>
      </c>
      <c>
        <f>(M181*21)/100</f>
      </c>
      <c t="s">
        <v>27</v>
      </c>
    </row>
    <row r="182" spans="1:5" ht="12.75">
      <c r="A182" s="35" t="s">
        <v>53</v>
      </c>
      <c r="E182" s="39" t="s">
        <v>5</v>
      </c>
    </row>
    <row r="183" spans="1:5" ht="25.5">
      <c r="A183" s="35" t="s">
        <v>54</v>
      </c>
      <c r="E183" s="40" t="s">
        <v>3447</v>
      </c>
    </row>
    <row r="184" spans="1:5" ht="12.75">
      <c r="A184" t="s">
        <v>55</v>
      </c>
      <c r="E184" s="39" t="s">
        <v>2954</v>
      </c>
    </row>
    <row r="185" spans="1:16" ht="12.75">
      <c r="A185" t="s">
        <v>48</v>
      </c>
      <c s="34" t="s">
        <v>337</v>
      </c>
      <c s="34" t="s">
        <v>3115</v>
      </c>
      <c s="35" t="s">
        <v>5</v>
      </c>
      <c s="6" t="s">
        <v>3116</v>
      </c>
      <c s="36" t="s">
        <v>205</v>
      </c>
      <c s="37">
        <v>29.5</v>
      </c>
      <c s="36">
        <v>0</v>
      </c>
      <c s="36">
        <f>ROUND(G185*H185,6)</f>
      </c>
      <c r="L185" s="38">
        <v>0</v>
      </c>
      <c s="32">
        <f>ROUND(ROUND(L185,2)*ROUND(G185,3),2)</f>
      </c>
      <c s="36" t="s">
        <v>52</v>
      </c>
      <c>
        <f>(M185*21)/100</f>
      </c>
      <c t="s">
        <v>27</v>
      </c>
    </row>
    <row r="186" spans="1:5" ht="12.75">
      <c r="A186" s="35" t="s">
        <v>53</v>
      </c>
      <c r="E186" s="39" t="s">
        <v>3448</v>
      </c>
    </row>
    <row r="187" spans="1:5" ht="38.25">
      <c r="A187" s="35" t="s">
        <v>54</v>
      </c>
      <c r="E187" s="40" t="s">
        <v>3449</v>
      </c>
    </row>
    <row r="188" spans="1:5" ht="12.75">
      <c r="A188" t="s">
        <v>55</v>
      </c>
      <c r="E188" s="39" t="s">
        <v>2954</v>
      </c>
    </row>
    <row r="189" spans="1:16" ht="12.75">
      <c r="A189" t="s">
        <v>48</v>
      </c>
      <c s="34" t="s">
        <v>341</v>
      </c>
      <c s="34" t="s">
        <v>3450</v>
      </c>
      <c s="35" t="s">
        <v>5</v>
      </c>
      <c s="6" t="s">
        <v>3451</v>
      </c>
      <c s="36" t="s">
        <v>190</v>
      </c>
      <c s="37">
        <v>636</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2954</v>
      </c>
    </row>
    <row r="193" spans="1:16" ht="12.75">
      <c r="A193" t="s">
        <v>48</v>
      </c>
      <c s="34" t="s">
        <v>577</v>
      </c>
      <c s="34" t="s">
        <v>3135</v>
      </c>
      <c s="35" t="s">
        <v>5</v>
      </c>
      <c s="6" t="s">
        <v>3136</v>
      </c>
      <c s="36" t="s">
        <v>450</v>
      </c>
      <c s="37">
        <v>16.5</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2954</v>
      </c>
    </row>
    <row r="197" spans="1:16" ht="12.75">
      <c r="A197" t="s">
        <v>48</v>
      </c>
      <c s="34" t="s">
        <v>581</v>
      </c>
      <c s="34" t="s">
        <v>3452</v>
      </c>
      <c s="35" t="s">
        <v>5</v>
      </c>
      <c s="6" t="s">
        <v>3453</v>
      </c>
      <c s="36" t="s">
        <v>62</v>
      </c>
      <c s="37">
        <v>16</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2954</v>
      </c>
    </row>
    <row r="201" spans="1:16" ht="12.75">
      <c r="A201" t="s">
        <v>48</v>
      </c>
      <c s="34" t="s">
        <v>345</v>
      </c>
      <c s="34" t="s">
        <v>3454</v>
      </c>
      <c s="35" t="s">
        <v>5</v>
      </c>
      <c s="6" t="s">
        <v>3455</v>
      </c>
      <c s="36" t="s">
        <v>205</v>
      </c>
      <c s="37">
        <v>134.52</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2954</v>
      </c>
    </row>
    <row r="205" spans="1:16" ht="12.75">
      <c r="A205" t="s">
        <v>48</v>
      </c>
      <c s="34" t="s">
        <v>349</v>
      </c>
      <c s="34" t="s">
        <v>3456</v>
      </c>
      <c s="35" t="s">
        <v>5</v>
      </c>
      <c s="6" t="s">
        <v>3457</v>
      </c>
      <c s="36" t="s">
        <v>62</v>
      </c>
      <c s="37">
        <v>2</v>
      </c>
      <c s="36">
        <v>0</v>
      </c>
      <c s="36">
        <f>ROUND(G205*H205,6)</f>
      </c>
      <c r="L205" s="38">
        <v>0</v>
      </c>
      <c s="32">
        <f>ROUND(ROUND(L205,2)*ROUND(G205,3),2)</f>
      </c>
      <c s="36" t="s">
        <v>52</v>
      </c>
      <c>
        <f>(M205*21)/100</f>
      </c>
      <c t="s">
        <v>27</v>
      </c>
    </row>
    <row r="206" spans="1:5" ht="12.75">
      <c r="A206" s="35" t="s">
        <v>53</v>
      </c>
      <c r="E206" s="39" t="s">
        <v>3458</v>
      </c>
    </row>
    <row r="207" spans="1:5" ht="12.75">
      <c r="A207" s="35" t="s">
        <v>54</v>
      </c>
      <c r="E207" s="40" t="s">
        <v>5</v>
      </c>
    </row>
    <row r="208" spans="1:5" ht="127.5">
      <c r="A208" t="s">
        <v>55</v>
      </c>
      <c r="E208" s="39" t="s">
        <v>3459</v>
      </c>
    </row>
    <row r="209" spans="1:16" ht="12.75">
      <c r="A209" t="s">
        <v>48</v>
      </c>
      <c s="34" t="s">
        <v>592</v>
      </c>
      <c s="34" t="s">
        <v>3139</v>
      </c>
      <c s="35" t="s">
        <v>4</v>
      </c>
      <c s="6" t="s">
        <v>3292</v>
      </c>
      <c s="36" t="s">
        <v>62</v>
      </c>
      <c s="37">
        <v>2</v>
      </c>
      <c s="36">
        <v>0</v>
      </c>
      <c s="36">
        <f>ROUND(G209*H209,6)</f>
      </c>
      <c r="L209" s="38">
        <v>0</v>
      </c>
      <c s="32">
        <f>ROUND(ROUND(L209,2)*ROUND(G209,3),2)</f>
      </c>
      <c s="36" t="s">
        <v>3022</v>
      </c>
      <c>
        <f>(M209*21)/100</f>
      </c>
      <c t="s">
        <v>27</v>
      </c>
    </row>
    <row r="210" spans="1:5" ht="12.75">
      <c r="A210" s="35" t="s">
        <v>53</v>
      </c>
      <c r="E210" s="39" t="s">
        <v>5</v>
      </c>
    </row>
    <row r="211" spans="1:5" ht="12.75">
      <c r="A211" s="35" t="s">
        <v>54</v>
      </c>
      <c r="E211" s="40" t="s">
        <v>5</v>
      </c>
    </row>
    <row r="212" spans="1:5" ht="369.75">
      <c r="A212" t="s">
        <v>55</v>
      </c>
      <c r="E212" s="39" t="s">
        <v>2891</v>
      </c>
    </row>
    <row r="213" spans="1:16" ht="12.75">
      <c r="A213" t="s">
        <v>48</v>
      </c>
      <c s="34" t="s">
        <v>596</v>
      </c>
      <c s="34" t="s">
        <v>3460</v>
      </c>
      <c s="35" t="s">
        <v>5</v>
      </c>
      <c s="6" t="s">
        <v>3290</v>
      </c>
      <c s="36" t="s">
        <v>51</v>
      </c>
      <c s="37">
        <v>49.6</v>
      </c>
      <c s="36">
        <v>0</v>
      </c>
      <c s="36">
        <f>ROUND(G213*H213,6)</f>
      </c>
      <c r="L213" s="38">
        <v>0</v>
      </c>
      <c s="32">
        <f>ROUND(ROUND(L213,2)*ROUND(G213,3),2)</f>
      </c>
      <c s="36" t="s">
        <v>3022</v>
      </c>
      <c>
        <f>(M213*21)/100</f>
      </c>
      <c t="s">
        <v>27</v>
      </c>
    </row>
    <row r="214" spans="1:5" ht="12.75">
      <c r="A214" s="35" t="s">
        <v>53</v>
      </c>
      <c r="E214" s="39" t="s">
        <v>3461</v>
      </c>
    </row>
    <row r="215" spans="1:5" ht="38.25">
      <c r="A215" s="35" t="s">
        <v>54</v>
      </c>
      <c r="E215" s="40" t="s">
        <v>3462</v>
      </c>
    </row>
    <row r="216" spans="1:5" ht="382.5">
      <c r="A216" t="s">
        <v>55</v>
      </c>
      <c r="E216" s="39" t="s">
        <v>3463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3466</v>
      </c>
      <c r="E8" s="30" t="s">
        <v>3465</v>
      </c>
      <c r="J8" s="29">
        <f>0+J9+J14+J43+J68+J85+J110+J123+J132+J137</f>
      </c>
      <c s="29">
        <f>0+K9+K14+K43+K68+K85+K110+K123+K132+K137</f>
      </c>
      <c s="29">
        <f>0+L9+L14+L43+L68+L85+L110+L123+L132+L137</f>
      </c>
      <c s="29">
        <f>0+M9+M14+M43+M68+M85+M110+M123+M132+M137</f>
      </c>
    </row>
    <row r="9" spans="1:13" ht="12.75">
      <c r="A9" t="s">
        <v>46</v>
      </c>
      <c r="C9" s="31" t="s">
        <v>179</v>
      </c>
      <c r="E9" s="33" t="s">
        <v>180</v>
      </c>
      <c r="J9" s="32">
        <f>0</f>
      </c>
      <c s="32">
        <f>0</f>
      </c>
      <c s="32">
        <f>0+L10</f>
      </c>
      <c s="32">
        <f>0+M10</f>
      </c>
    </row>
    <row r="10" spans="1:16" ht="25.5">
      <c r="A10" t="s">
        <v>48</v>
      </c>
      <c s="34" t="s">
        <v>4</v>
      </c>
      <c s="34" t="s">
        <v>863</v>
      </c>
      <c s="35" t="s">
        <v>864</v>
      </c>
      <c s="6" t="s">
        <v>2972</v>
      </c>
      <c s="36" t="s">
        <v>450</v>
      </c>
      <c s="37">
        <v>516.56</v>
      </c>
      <c s="36">
        <v>0</v>
      </c>
      <c s="36">
        <f>ROUND(G10*H10,6)</f>
      </c>
      <c r="L10" s="38">
        <v>0</v>
      </c>
      <c s="32">
        <f>ROUND(ROUND(L10,2)*ROUND(G10,3),2)</f>
      </c>
      <c s="36" t="s">
        <v>52</v>
      </c>
      <c>
        <f>(M10*21)/100</f>
      </c>
      <c t="s">
        <v>27</v>
      </c>
    </row>
    <row r="11" spans="1:5" ht="25.5">
      <c r="A11" s="35" t="s">
        <v>53</v>
      </c>
      <c r="E11" s="39" t="s">
        <v>2973</v>
      </c>
    </row>
    <row r="12" spans="1:5" ht="76.5">
      <c r="A12" s="35" t="s">
        <v>54</v>
      </c>
      <c r="E12" s="40" t="s">
        <v>3467</v>
      </c>
    </row>
    <row r="13" spans="1:5" ht="12.75">
      <c r="A13" t="s">
        <v>55</v>
      </c>
      <c r="E13" s="39" t="s">
        <v>2954</v>
      </c>
    </row>
    <row r="14" spans="1:13" ht="12.75">
      <c r="A14" t="s">
        <v>46</v>
      </c>
      <c r="C14" s="31" t="s">
        <v>4</v>
      </c>
      <c r="E14" s="33" t="s">
        <v>1303</v>
      </c>
      <c r="J14" s="32">
        <f>0</f>
      </c>
      <c s="32">
        <f>0</f>
      </c>
      <c s="32">
        <f>0+L15+L19+L23+L27+L31+L35+L39</f>
      </c>
      <c s="32">
        <f>0+M15+M19+M23+M27+M31+M35+M39</f>
      </c>
    </row>
    <row r="15" spans="1:16" ht="12.75">
      <c r="A15" t="s">
        <v>48</v>
      </c>
      <c s="34" t="s">
        <v>27</v>
      </c>
      <c s="34" t="s">
        <v>3468</v>
      </c>
      <c s="35" t="s">
        <v>4</v>
      </c>
      <c s="6" t="s">
        <v>3469</v>
      </c>
      <c s="36" t="s">
        <v>51</v>
      </c>
      <c s="37">
        <v>62.6</v>
      </c>
      <c s="36">
        <v>0</v>
      </c>
      <c s="36">
        <f>ROUND(G15*H15,6)</f>
      </c>
      <c r="L15" s="38">
        <v>0</v>
      </c>
      <c s="32">
        <f>ROUND(ROUND(L15,2)*ROUND(G15,3),2)</f>
      </c>
      <c s="36" t="s">
        <v>52</v>
      </c>
      <c>
        <f>(M15*21)/100</f>
      </c>
      <c t="s">
        <v>27</v>
      </c>
    </row>
    <row r="16" spans="1:5" ht="12.75">
      <c r="A16" s="35" t="s">
        <v>53</v>
      </c>
      <c r="E16" s="39" t="s">
        <v>3470</v>
      </c>
    </row>
    <row r="17" spans="1:5" ht="25.5">
      <c r="A17" s="35" t="s">
        <v>54</v>
      </c>
      <c r="E17" s="40" t="s">
        <v>3471</v>
      </c>
    </row>
    <row r="18" spans="1:5" ht="12.75">
      <c r="A18" t="s">
        <v>55</v>
      </c>
      <c r="E18" s="39" t="s">
        <v>2954</v>
      </c>
    </row>
    <row r="19" spans="1:16" ht="12.75">
      <c r="A19" t="s">
        <v>48</v>
      </c>
      <c s="34" t="s">
        <v>26</v>
      </c>
      <c s="34" t="s">
        <v>2978</v>
      </c>
      <c s="35" t="s">
        <v>4</v>
      </c>
      <c s="6" t="s">
        <v>2979</v>
      </c>
      <c s="36" t="s">
        <v>190</v>
      </c>
      <c s="37">
        <v>245.88</v>
      </c>
      <c s="36">
        <v>0</v>
      </c>
      <c s="36">
        <f>ROUND(G19*H19,6)</f>
      </c>
      <c r="L19" s="38">
        <v>0</v>
      </c>
      <c s="32">
        <f>ROUND(ROUND(L19,2)*ROUND(G19,3),2)</f>
      </c>
      <c s="36" t="s">
        <v>912</v>
      </c>
      <c>
        <f>(M19*21)/100</f>
      </c>
      <c t="s">
        <v>27</v>
      </c>
    </row>
    <row r="20" spans="1:5" ht="12.75">
      <c r="A20" s="35" t="s">
        <v>53</v>
      </c>
      <c r="E20" s="39" t="s">
        <v>5</v>
      </c>
    </row>
    <row r="21" spans="1:5" ht="76.5">
      <c r="A21" s="35" t="s">
        <v>54</v>
      </c>
      <c r="E21" s="40" t="s">
        <v>3472</v>
      </c>
    </row>
    <row r="22" spans="1:5" ht="395.25">
      <c r="A22" t="s">
        <v>55</v>
      </c>
      <c r="E22" s="39" t="s">
        <v>2981</v>
      </c>
    </row>
    <row r="23" spans="1:16" ht="12.75">
      <c r="A23" t="s">
        <v>48</v>
      </c>
      <c s="34" t="s">
        <v>63</v>
      </c>
      <c s="34" t="s">
        <v>2982</v>
      </c>
      <c s="35" t="s">
        <v>4</v>
      </c>
      <c s="6" t="s">
        <v>2983</v>
      </c>
      <c s="36" t="s">
        <v>190</v>
      </c>
      <c s="37">
        <v>348.8</v>
      </c>
      <c s="36">
        <v>0</v>
      </c>
      <c s="36">
        <f>ROUND(G23*H23,6)</f>
      </c>
      <c r="L23" s="38">
        <v>0</v>
      </c>
      <c s="32">
        <f>ROUND(ROUND(L23,2)*ROUND(G23,3),2)</f>
      </c>
      <c s="36" t="s">
        <v>52</v>
      </c>
      <c>
        <f>(M23*21)/100</f>
      </c>
      <c t="s">
        <v>27</v>
      </c>
    </row>
    <row r="24" spans="1:5" ht="12.75">
      <c r="A24" s="35" t="s">
        <v>53</v>
      </c>
      <c r="E24" s="39" t="s">
        <v>2984</v>
      </c>
    </row>
    <row r="25" spans="1:5" ht="25.5">
      <c r="A25" s="35" t="s">
        <v>54</v>
      </c>
      <c r="E25" s="40" t="s">
        <v>3473</v>
      </c>
    </row>
    <row r="26" spans="1:5" ht="12.75">
      <c r="A26" t="s">
        <v>55</v>
      </c>
      <c r="E26" s="39" t="s">
        <v>2954</v>
      </c>
    </row>
    <row r="27" spans="1:16" ht="12.75">
      <c r="A27" t="s">
        <v>48</v>
      </c>
      <c s="34" t="s">
        <v>67</v>
      </c>
      <c s="34" t="s">
        <v>2986</v>
      </c>
      <c s="35" t="s">
        <v>4</v>
      </c>
      <c s="6" t="s">
        <v>2987</v>
      </c>
      <c s="36" t="s">
        <v>190</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3472</v>
      </c>
    </row>
    <row r="30" spans="1:5" ht="12.75">
      <c r="A30" t="s">
        <v>55</v>
      </c>
      <c r="E30" s="39" t="s">
        <v>2954</v>
      </c>
    </row>
    <row r="31" spans="1:16" ht="12.75">
      <c r="A31" t="s">
        <v>48</v>
      </c>
      <c s="34" t="s">
        <v>72</v>
      </c>
      <c s="34" t="s">
        <v>2989</v>
      </c>
      <c s="35" t="s">
        <v>4</v>
      </c>
      <c s="6" t="s">
        <v>2990</v>
      </c>
      <c s="36" t="s">
        <v>190</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3474</v>
      </c>
    </row>
    <row r="34" spans="1:5" ht="12.75">
      <c r="A34" t="s">
        <v>55</v>
      </c>
      <c r="E34" s="39" t="s">
        <v>2954</v>
      </c>
    </row>
    <row r="35" spans="1:16" ht="12.75">
      <c r="A35" t="s">
        <v>48</v>
      </c>
      <c s="34" t="s">
        <v>123</v>
      </c>
      <c s="34" t="s">
        <v>2992</v>
      </c>
      <c s="35" t="s">
        <v>4</v>
      </c>
      <c s="6" t="s">
        <v>2993</v>
      </c>
      <c s="36" t="s">
        <v>190</v>
      </c>
      <c s="37">
        <v>4.23</v>
      </c>
      <c s="36">
        <v>0</v>
      </c>
      <c s="36">
        <f>ROUND(G35*H35,6)</f>
      </c>
      <c r="L35" s="38">
        <v>0</v>
      </c>
      <c s="32">
        <f>ROUND(ROUND(L35,2)*ROUND(G35,3),2)</f>
      </c>
      <c s="36" t="s">
        <v>52</v>
      </c>
      <c>
        <f>(M35*21)/100</f>
      </c>
      <c t="s">
        <v>27</v>
      </c>
    </row>
    <row r="36" spans="1:5" ht="12.75">
      <c r="A36" s="35" t="s">
        <v>53</v>
      </c>
      <c r="E36" s="39" t="s">
        <v>3475</v>
      </c>
    </row>
    <row r="37" spans="1:5" ht="25.5">
      <c r="A37" s="35" t="s">
        <v>54</v>
      </c>
      <c r="E37" s="40" t="s">
        <v>3476</v>
      </c>
    </row>
    <row r="38" spans="1:5" ht="12.75">
      <c r="A38" t="s">
        <v>55</v>
      </c>
      <c r="E38" s="39" t="s">
        <v>2954</v>
      </c>
    </row>
    <row r="39" spans="1:16" ht="12.75">
      <c r="A39" t="s">
        <v>48</v>
      </c>
      <c s="34" t="s">
        <v>163</v>
      </c>
      <c s="34" t="s">
        <v>3477</v>
      </c>
      <c s="35" t="s">
        <v>4</v>
      </c>
      <c s="6" t="s">
        <v>3478</v>
      </c>
      <c s="36" t="s">
        <v>190</v>
      </c>
      <c s="37">
        <v>125.2</v>
      </c>
      <c s="36">
        <v>0</v>
      </c>
      <c s="36">
        <f>ROUND(G39*H39,6)</f>
      </c>
      <c r="L39" s="38">
        <v>0</v>
      </c>
      <c s="32">
        <f>ROUND(ROUND(L39,2)*ROUND(G39,3),2)</f>
      </c>
      <c s="36" t="s">
        <v>52</v>
      </c>
      <c>
        <f>(M39*21)/100</f>
      </c>
      <c t="s">
        <v>27</v>
      </c>
    </row>
    <row r="40" spans="1:5" ht="12.75">
      <c r="A40" s="35" t="s">
        <v>53</v>
      </c>
      <c r="E40" s="39" t="s">
        <v>3479</v>
      </c>
    </row>
    <row r="41" spans="1:5" ht="25.5">
      <c r="A41" s="35" t="s">
        <v>54</v>
      </c>
      <c r="E41" s="40" t="s">
        <v>3480</v>
      </c>
    </row>
    <row r="42" spans="1:5" ht="12.75">
      <c r="A42" t="s">
        <v>55</v>
      </c>
      <c r="E42" s="39" t="s">
        <v>2954</v>
      </c>
    </row>
    <row r="43" spans="1:13" ht="12.75">
      <c r="A43" t="s">
        <v>46</v>
      </c>
      <c r="C43" s="31" t="s">
        <v>27</v>
      </c>
      <c r="E43" s="33" t="s">
        <v>1307</v>
      </c>
      <c r="J43" s="32">
        <f>0</f>
      </c>
      <c s="32">
        <f>0</f>
      </c>
      <c s="32">
        <f>0+L44+L48+L52+L56+L60+L64</f>
      </c>
      <c s="32">
        <f>0+M44+M48+M52+M56+M60+M64</f>
      </c>
    </row>
    <row r="44" spans="1:16" ht="12.75">
      <c r="A44" t="s">
        <v>48</v>
      </c>
      <c s="34" t="s">
        <v>76</v>
      </c>
      <c s="34" t="s">
        <v>519</v>
      </c>
      <c s="35" t="s">
        <v>4</v>
      </c>
      <c s="6" t="s">
        <v>520</v>
      </c>
      <c s="36" t="s">
        <v>205</v>
      </c>
      <c s="37">
        <v>426.32</v>
      </c>
      <c s="36">
        <v>0</v>
      </c>
      <c s="36">
        <f>ROUND(G44*H44,6)</f>
      </c>
      <c r="L44" s="38">
        <v>0</v>
      </c>
      <c s="32">
        <f>ROUND(ROUND(L44,2)*ROUND(G44,3),2)</f>
      </c>
      <c s="36" t="s">
        <v>52</v>
      </c>
      <c>
        <f>(M44*21)/100</f>
      </c>
      <c t="s">
        <v>27</v>
      </c>
    </row>
    <row r="45" spans="1:5" ht="12.75">
      <c r="A45" s="35" t="s">
        <v>53</v>
      </c>
      <c r="E45" s="39" t="s">
        <v>3481</v>
      </c>
    </row>
    <row r="46" spans="1:5" ht="25.5">
      <c r="A46" s="35" t="s">
        <v>54</v>
      </c>
      <c r="E46" s="40" t="s">
        <v>3482</v>
      </c>
    </row>
    <row r="47" spans="1:5" ht="12.75">
      <c r="A47" t="s">
        <v>55</v>
      </c>
      <c r="E47" s="39" t="s">
        <v>2954</v>
      </c>
    </row>
    <row r="48" spans="1:16" ht="12.75">
      <c r="A48" t="s">
        <v>48</v>
      </c>
      <c s="34" t="s">
        <v>82</v>
      </c>
      <c s="34" t="s">
        <v>2998</v>
      </c>
      <c s="35" t="s">
        <v>4</v>
      </c>
      <c s="6" t="s">
        <v>2999</v>
      </c>
      <c s="36" t="s">
        <v>205</v>
      </c>
      <c s="37">
        <v>234</v>
      </c>
      <c s="36">
        <v>0</v>
      </c>
      <c s="36">
        <f>ROUND(G48*H48,6)</f>
      </c>
      <c r="L48" s="38">
        <v>0</v>
      </c>
      <c s="32">
        <f>ROUND(ROUND(L48,2)*ROUND(G48,3),2)</f>
      </c>
      <c s="36" t="s">
        <v>52</v>
      </c>
      <c>
        <f>(M48*21)/100</f>
      </c>
      <c t="s">
        <v>27</v>
      </c>
    </row>
    <row r="49" spans="1:5" ht="12.75">
      <c r="A49" s="35" t="s">
        <v>53</v>
      </c>
      <c r="E49" s="39" t="s">
        <v>3481</v>
      </c>
    </row>
    <row r="50" spans="1:5" ht="25.5">
      <c r="A50" s="35" t="s">
        <v>54</v>
      </c>
      <c r="E50" s="40" t="s">
        <v>3483</v>
      </c>
    </row>
    <row r="51" spans="1:5" ht="12.75">
      <c r="A51" t="s">
        <v>55</v>
      </c>
      <c r="E51" s="39" t="s">
        <v>2954</v>
      </c>
    </row>
    <row r="52" spans="1:16" ht="12.75">
      <c r="A52" t="s">
        <v>48</v>
      </c>
      <c s="34" t="s">
        <v>86</v>
      </c>
      <c s="34" t="s">
        <v>3002</v>
      </c>
      <c s="35" t="s">
        <v>4</v>
      </c>
      <c s="6" t="s">
        <v>3003</v>
      </c>
      <c s="36" t="s">
        <v>51</v>
      </c>
      <c s="37">
        <v>860</v>
      </c>
      <c s="36">
        <v>0</v>
      </c>
      <c s="36">
        <f>ROUND(G52*H52,6)</f>
      </c>
      <c r="L52" s="38">
        <v>0</v>
      </c>
      <c s="32">
        <f>ROUND(ROUND(L52,2)*ROUND(G52,3),2)</f>
      </c>
      <c s="36" t="s">
        <v>52</v>
      </c>
      <c>
        <f>(M52*21)/100</f>
      </c>
      <c t="s">
        <v>27</v>
      </c>
    </row>
    <row r="53" spans="1:5" ht="25.5">
      <c r="A53" s="35" t="s">
        <v>53</v>
      </c>
      <c r="E53" s="39" t="s">
        <v>3004</v>
      </c>
    </row>
    <row r="54" spans="1:5" ht="25.5">
      <c r="A54" s="35" t="s">
        <v>54</v>
      </c>
      <c r="E54" s="40" t="s">
        <v>3484</v>
      </c>
    </row>
    <row r="55" spans="1:5" ht="12.75">
      <c r="A55" t="s">
        <v>55</v>
      </c>
      <c r="E55" s="39" t="s">
        <v>2954</v>
      </c>
    </row>
    <row r="56" spans="1:16" ht="12.75">
      <c r="A56" t="s">
        <v>48</v>
      </c>
      <c s="34" t="s">
        <v>90</v>
      </c>
      <c s="34" t="s">
        <v>3006</v>
      </c>
      <c s="35" t="s">
        <v>4</v>
      </c>
      <c s="6" t="s">
        <v>3007</v>
      </c>
      <c s="36" t="s">
        <v>51</v>
      </c>
      <c s="37">
        <v>762.6</v>
      </c>
      <c s="36">
        <v>0</v>
      </c>
      <c s="36">
        <f>ROUND(G56*H56,6)</f>
      </c>
      <c r="L56" s="38">
        <v>0</v>
      </c>
      <c s="32">
        <f>ROUND(ROUND(L56,2)*ROUND(G56,3),2)</f>
      </c>
      <c s="36" t="s">
        <v>52</v>
      </c>
      <c>
        <f>(M56*21)/100</f>
      </c>
      <c t="s">
        <v>27</v>
      </c>
    </row>
    <row r="57" spans="1:5" ht="12.75">
      <c r="A57" s="35" t="s">
        <v>53</v>
      </c>
      <c r="E57" s="39" t="s">
        <v>3485</v>
      </c>
    </row>
    <row r="58" spans="1:5" ht="76.5">
      <c r="A58" s="35" t="s">
        <v>54</v>
      </c>
      <c r="E58" s="40" t="s">
        <v>3486</v>
      </c>
    </row>
    <row r="59" spans="1:5" ht="12.75">
      <c r="A59" t="s">
        <v>55</v>
      </c>
      <c r="E59" s="39" t="s">
        <v>2954</v>
      </c>
    </row>
    <row r="60" spans="1:16" ht="12.75">
      <c r="A60" t="s">
        <v>48</v>
      </c>
      <c s="34" t="s">
        <v>94</v>
      </c>
      <c s="34" t="s">
        <v>3016</v>
      </c>
      <c s="35" t="s">
        <v>4</v>
      </c>
      <c s="6" t="s">
        <v>3017</v>
      </c>
      <c s="36" t="s">
        <v>190</v>
      </c>
      <c s="37">
        <v>60.3</v>
      </c>
      <c s="36">
        <v>0</v>
      </c>
      <c s="36">
        <f>ROUND(G60*H60,6)</f>
      </c>
      <c r="L60" s="38">
        <v>0</v>
      </c>
      <c s="32">
        <f>ROUND(ROUND(L60,2)*ROUND(G60,3),2)</f>
      </c>
      <c s="36" t="s">
        <v>52</v>
      </c>
      <c>
        <f>(M60*21)/100</f>
      </c>
      <c t="s">
        <v>27</v>
      </c>
    </row>
    <row r="61" spans="1:5" ht="12.75">
      <c r="A61" s="35" t="s">
        <v>53</v>
      </c>
      <c r="E61" s="39" t="s">
        <v>3018</v>
      </c>
    </row>
    <row r="62" spans="1:5" ht="140.25">
      <c r="A62" s="35" t="s">
        <v>54</v>
      </c>
      <c r="E62" s="40" t="s">
        <v>3487</v>
      </c>
    </row>
    <row r="63" spans="1:5" ht="12.75">
      <c r="A63" t="s">
        <v>55</v>
      </c>
      <c r="E63" s="39" t="s">
        <v>2954</v>
      </c>
    </row>
    <row r="64" spans="1:16" ht="25.5">
      <c r="A64" t="s">
        <v>48</v>
      </c>
      <c s="34" t="s">
        <v>98</v>
      </c>
      <c s="34" t="s">
        <v>3020</v>
      </c>
      <c s="35" t="s">
        <v>4</v>
      </c>
      <c s="6" t="s">
        <v>3021</v>
      </c>
      <c s="36" t="s">
        <v>51</v>
      </c>
      <c s="37">
        <v>10</v>
      </c>
      <c s="36">
        <v>0</v>
      </c>
      <c s="36">
        <f>ROUND(G64*H64,6)</f>
      </c>
      <c r="L64" s="38">
        <v>0</v>
      </c>
      <c s="32">
        <f>ROUND(ROUND(L64,2)*ROUND(G64,3),2)</f>
      </c>
      <c s="36" t="s">
        <v>3022</v>
      </c>
      <c>
        <f>(M64*21)/100</f>
      </c>
      <c t="s">
        <v>27</v>
      </c>
    </row>
    <row r="65" spans="1:5" ht="25.5">
      <c r="A65" s="35" t="s">
        <v>53</v>
      </c>
      <c r="E65" s="39" t="s">
        <v>3023</v>
      </c>
    </row>
    <row r="66" spans="1:5" ht="25.5">
      <c r="A66" s="35" t="s">
        <v>54</v>
      </c>
      <c r="E66" s="40" t="s">
        <v>3024</v>
      </c>
    </row>
    <row r="67" spans="1:5" ht="89.25">
      <c r="A67" t="s">
        <v>55</v>
      </c>
      <c r="E67" s="39" t="s">
        <v>3488</v>
      </c>
    </row>
    <row r="68" spans="1:13" ht="12.75">
      <c r="A68" t="s">
        <v>46</v>
      </c>
      <c r="C68" s="31" t="s">
        <v>26</v>
      </c>
      <c r="E68" s="33" t="s">
        <v>2743</v>
      </c>
      <c r="J68" s="32">
        <f>0</f>
      </c>
      <c s="32">
        <f>0</f>
      </c>
      <c s="32">
        <f>0+L69+L73+L77+L81</f>
      </c>
      <c s="32">
        <f>0+M69+M73+M77+M81</f>
      </c>
    </row>
    <row r="69" spans="1:16" ht="12.75">
      <c r="A69" t="s">
        <v>48</v>
      </c>
      <c s="34" t="s">
        <v>102</v>
      </c>
      <c s="34" t="s">
        <v>3489</v>
      </c>
      <c s="35" t="s">
        <v>4</v>
      </c>
      <c s="6" t="s">
        <v>3490</v>
      </c>
      <c s="36" t="s">
        <v>2877</v>
      </c>
      <c s="37">
        <v>266.8</v>
      </c>
      <c s="36">
        <v>0</v>
      </c>
      <c s="36">
        <f>ROUND(G69*H69,6)</f>
      </c>
      <c r="L69" s="38">
        <v>0</v>
      </c>
      <c s="32">
        <f>ROUND(ROUND(L69,2)*ROUND(G69,3),2)</f>
      </c>
      <c s="36" t="s">
        <v>3022</v>
      </c>
      <c>
        <f>(M69*21)/100</f>
      </c>
      <c t="s">
        <v>27</v>
      </c>
    </row>
    <row r="70" spans="1:5" ht="12.75">
      <c r="A70" s="35" t="s">
        <v>53</v>
      </c>
      <c r="E70" s="39" t="s">
        <v>3491</v>
      </c>
    </row>
    <row r="71" spans="1:5" ht="25.5">
      <c r="A71" s="35" t="s">
        <v>54</v>
      </c>
      <c r="E71" s="40" t="s">
        <v>3492</v>
      </c>
    </row>
    <row r="72" spans="1:5" ht="25.5">
      <c r="A72" t="s">
        <v>55</v>
      </c>
      <c r="E72" s="39" t="s">
        <v>3493</v>
      </c>
    </row>
    <row r="73" spans="1:16" ht="12.75">
      <c r="A73" t="s">
        <v>48</v>
      </c>
      <c s="34" t="s">
        <v>107</v>
      </c>
      <c s="34" t="s">
        <v>3494</v>
      </c>
      <c s="35" t="s">
        <v>4</v>
      </c>
      <c s="6" t="s">
        <v>3495</v>
      </c>
      <c s="36" t="s">
        <v>190</v>
      </c>
      <c s="37">
        <v>9.76</v>
      </c>
      <c s="36">
        <v>0</v>
      </c>
      <c s="36">
        <f>ROUND(G73*H73,6)</f>
      </c>
      <c r="L73" s="38">
        <v>0</v>
      </c>
      <c s="32">
        <f>ROUND(ROUND(L73,2)*ROUND(G73,3),2)</f>
      </c>
      <c s="36" t="s">
        <v>52</v>
      </c>
      <c>
        <f>(M73*21)/100</f>
      </c>
      <c t="s">
        <v>27</v>
      </c>
    </row>
    <row r="74" spans="1:5" ht="12.75">
      <c r="A74" s="35" t="s">
        <v>53</v>
      </c>
      <c r="E74" s="39" t="s">
        <v>3496</v>
      </c>
    </row>
    <row r="75" spans="1:5" ht="63.75">
      <c r="A75" s="35" t="s">
        <v>54</v>
      </c>
      <c r="E75" s="40" t="s">
        <v>3497</v>
      </c>
    </row>
    <row r="76" spans="1:5" ht="12.75">
      <c r="A76" t="s">
        <v>55</v>
      </c>
      <c r="E76" s="39" t="s">
        <v>2954</v>
      </c>
    </row>
    <row r="77" spans="1:16" ht="12.75">
      <c r="A77" t="s">
        <v>48</v>
      </c>
      <c s="34" t="s">
        <v>111</v>
      </c>
      <c s="34" t="s">
        <v>3498</v>
      </c>
      <c s="35" t="s">
        <v>4</v>
      </c>
      <c s="6" t="s">
        <v>3499</v>
      </c>
      <c s="36" t="s">
        <v>190</v>
      </c>
      <c s="37">
        <v>22.76</v>
      </c>
      <c s="36">
        <v>0</v>
      </c>
      <c s="36">
        <f>ROUND(G77*H77,6)</f>
      </c>
      <c r="L77" s="38">
        <v>0</v>
      </c>
      <c s="32">
        <f>ROUND(ROUND(L77,2)*ROUND(G77,3),2)</f>
      </c>
      <c s="36" t="s">
        <v>3022</v>
      </c>
      <c>
        <f>(M77*21)/100</f>
      </c>
      <c t="s">
        <v>27</v>
      </c>
    </row>
    <row r="78" spans="1:5" ht="12.75">
      <c r="A78" s="35" t="s">
        <v>53</v>
      </c>
      <c r="E78" s="39" t="s">
        <v>3500</v>
      </c>
    </row>
    <row r="79" spans="1:5" ht="63.75">
      <c r="A79" s="35" t="s">
        <v>54</v>
      </c>
      <c r="E79" s="40" t="s">
        <v>3501</v>
      </c>
    </row>
    <row r="80" spans="1:5" ht="12.75">
      <c r="A80" t="s">
        <v>55</v>
      </c>
      <c r="E80" s="39" t="s">
        <v>5</v>
      </c>
    </row>
    <row r="81" spans="1:16" ht="12.75">
      <c r="A81" t="s">
        <v>48</v>
      </c>
      <c s="34" t="s">
        <v>115</v>
      </c>
      <c s="34" t="s">
        <v>2875</v>
      </c>
      <c s="35" t="s">
        <v>4</v>
      </c>
      <c s="6" t="s">
        <v>2876</v>
      </c>
      <c s="36" t="s">
        <v>2877</v>
      </c>
      <c s="37">
        <v>3166.56</v>
      </c>
      <c s="36">
        <v>0</v>
      </c>
      <c s="36">
        <f>ROUND(G81*H81,6)</f>
      </c>
      <c r="L81" s="38">
        <v>0</v>
      </c>
      <c s="32">
        <f>ROUND(ROUND(L81,2)*ROUND(G81,3),2)</f>
      </c>
      <c s="36" t="s">
        <v>52</v>
      </c>
      <c>
        <f>(M81*21)/100</f>
      </c>
      <c t="s">
        <v>27</v>
      </c>
    </row>
    <row r="82" spans="1:5" ht="12.75">
      <c r="A82" s="35" t="s">
        <v>53</v>
      </c>
      <c r="E82" s="39" t="s">
        <v>3502</v>
      </c>
    </row>
    <row r="83" spans="1:5" ht="25.5">
      <c r="A83" s="35" t="s">
        <v>54</v>
      </c>
      <c r="E83" s="40" t="s">
        <v>3503</v>
      </c>
    </row>
    <row r="84" spans="1:5" ht="12.75">
      <c r="A84" t="s">
        <v>55</v>
      </c>
      <c r="E84" s="39" t="s">
        <v>2954</v>
      </c>
    </row>
    <row r="85" spans="1:13" ht="12.75">
      <c r="A85" t="s">
        <v>46</v>
      </c>
      <c r="C85" s="31" t="s">
        <v>63</v>
      </c>
      <c r="E85" s="33" t="s">
        <v>2449</v>
      </c>
      <c r="J85" s="32">
        <f>0</f>
      </c>
      <c s="32">
        <f>0</f>
      </c>
      <c s="32">
        <f>0+L86+L90+L94+L98+L102+L106</f>
      </c>
      <c s="32">
        <f>0+M86+M90+M94+M98+M102+M106</f>
      </c>
    </row>
    <row r="86" spans="1:16" ht="12.75">
      <c r="A86" t="s">
        <v>48</v>
      </c>
      <c s="34" t="s">
        <v>119</v>
      </c>
      <c s="34" t="s">
        <v>3049</v>
      </c>
      <c s="35" t="s">
        <v>4</v>
      </c>
      <c s="6" t="s">
        <v>3050</v>
      </c>
      <c s="36" t="s">
        <v>190</v>
      </c>
      <c s="37">
        <v>0.3</v>
      </c>
      <c s="36">
        <v>0</v>
      </c>
      <c s="36">
        <f>ROUND(G86*H86,6)</f>
      </c>
      <c r="L86" s="38">
        <v>0</v>
      </c>
      <c s="32">
        <f>ROUND(ROUND(L86,2)*ROUND(G86,3),2)</f>
      </c>
      <c s="36" t="s">
        <v>52</v>
      </c>
      <c>
        <f>(M86*21)/100</f>
      </c>
      <c t="s">
        <v>27</v>
      </c>
    </row>
    <row r="87" spans="1:5" ht="12.75">
      <c r="A87" s="35" t="s">
        <v>53</v>
      </c>
      <c r="E87" s="39" t="s">
        <v>3051</v>
      </c>
    </row>
    <row r="88" spans="1:5" ht="38.25">
      <c r="A88" s="35" t="s">
        <v>54</v>
      </c>
      <c r="E88" s="40" t="s">
        <v>3504</v>
      </c>
    </row>
    <row r="89" spans="1:5" ht="12.75">
      <c r="A89" t="s">
        <v>55</v>
      </c>
      <c r="E89" s="39" t="s">
        <v>2954</v>
      </c>
    </row>
    <row r="90" spans="1:16" ht="12.75">
      <c r="A90" t="s">
        <v>48</v>
      </c>
      <c s="34" t="s">
        <v>125</v>
      </c>
      <c s="34" t="s">
        <v>3053</v>
      </c>
      <c s="35" t="s">
        <v>4</v>
      </c>
      <c s="6" t="s">
        <v>3054</v>
      </c>
      <c s="36" t="s">
        <v>190</v>
      </c>
      <c s="37">
        <v>14.5</v>
      </c>
      <c s="36">
        <v>0</v>
      </c>
      <c s="36">
        <f>ROUND(G90*H90,6)</f>
      </c>
      <c r="L90" s="38">
        <v>0</v>
      </c>
      <c s="32">
        <f>ROUND(ROUND(L90,2)*ROUND(G90,3),2)</f>
      </c>
      <c s="36" t="s">
        <v>52</v>
      </c>
      <c>
        <f>(M90*21)/100</f>
      </c>
      <c t="s">
        <v>27</v>
      </c>
    </row>
    <row r="91" spans="1:5" ht="12.75">
      <c r="A91" s="35" t="s">
        <v>53</v>
      </c>
      <c r="E91" s="39" t="s">
        <v>3505</v>
      </c>
    </row>
    <row r="92" spans="1:5" ht="25.5">
      <c r="A92" s="35" t="s">
        <v>54</v>
      </c>
      <c r="E92" s="40" t="s">
        <v>3506</v>
      </c>
    </row>
    <row r="93" spans="1:5" ht="12.75">
      <c r="A93" t="s">
        <v>55</v>
      </c>
      <c r="E93" s="39" t="s">
        <v>2954</v>
      </c>
    </row>
    <row r="94" spans="1:16" ht="12.75">
      <c r="A94" t="s">
        <v>48</v>
      </c>
      <c s="34" t="s">
        <v>129</v>
      </c>
      <c s="34" t="s">
        <v>3507</v>
      </c>
      <c s="35" t="s">
        <v>4</v>
      </c>
      <c s="6" t="s">
        <v>3508</v>
      </c>
      <c s="36" t="s">
        <v>190</v>
      </c>
      <c s="37">
        <v>97.19</v>
      </c>
      <c s="36">
        <v>0</v>
      </c>
      <c s="36">
        <f>ROUND(G94*H94,6)</f>
      </c>
      <c r="L94" s="38">
        <v>0</v>
      </c>
      <c s="32">
        <f>ROUND(ROUND(L94,2)*ROUND(G94,3),2)</f>
      </c>
      <c s="36" t="s">
        <v>52</v>
      </c>
      <c>
        <f>(M94*21)/100</f>
      </c>
      <c t="s">
        <v>27</v>
      </c>
    </row>
    <row r="95" spans="1:5" ht="12.75">
      <c r="A95" s="35" t="s">
        <v>53</v>
      </c>
      <c r="E95" s="39" t="s">
        <v>3509</v>
      </c>
    </row>
    <row r="96" spans="1:5" ht="76.5">
      <c r="A96" s="35" t="s">
        <v>54</v>
      </c>
      <c r="E96" s="40" t="s">
        <v>3510</v>
      </c>
    </row>
    <row r="97" spans="1:5" ht="12.75">
      <c r="A97" t="s">
        <v>55</v>
      </c>
      <c r="E97" s="39" t="s">
        <v>2954</v>
      </c>
    </row>
    <row r="98" spans="1:16" ht="12.75">
      <c r="A98" t="s">
        <v>48</v>
      </c>
      <c s="34" t="s">
        <v>133</v>
      </c>
      <c s="34" t="s">
        <v>3196</v>
      </c>
      <c s="35" t="s">
        <v>4</v>
      </c>
      <c s="6" t="s">
        <v>3197</v>
      </c>
      <c s="36" t="s">
        <v>450</v>
      </c>
      <c s="37">
        <v>10.621</v>
      </c>
      <c s="36">
        <v>0</v>
      </c>
      <c s="36">
        <f>ROUND(G98*H98,6)</f>
      </c>
      <c r="L98" s="38">
        <v>0</v>
      </c>
      <c s="32">
        <f>ROUND(ROUND(L98,2)*ROUND(G98,3),2)</f>
      </c>
      <c s="36" t="s">
        <v>52</v>
      </c>
      <c>
        <f>(M98*21)/100</f>
      </c>
      <c t="s">
        <v>27</v>
      </c>
    </row>
    <row r="99" spans="1:5" ht="12.75">
      <c r="A99" s="35" t="s">
        <v>53</v>
      </c>
      <c r="E99" s="39" t="s">
        <v>3511</v>
      </c>
    </row>
    <row r="100" spans="1:5" ht="25.5">
      <c r="A100" s="35" t="s">
        <v>54</v>
      </c>
      <c r="E100" s="40" t="s">
        <v>3512</v>
      </c>
    </row>
    <row r="101" spans="1:5" ht="12.75">
      <c r="A101" t="s">
        <v>55</v>
      </c>
      <c r="E101" s="39" t="s">
        <v>2954</v>
      </c>
    </row>
    <row r="102" spans="1:16" ht="12.75">
      <c r="A102" t="s">
        <v>48</v>
      </c>
      <c s="34" t="s">
        <v>138</v>
      </c>
      <c s="34" t="s">
        <v>2450</v>
      </c>
      <c s="35" t="s">
        <v>4</v>
      </c>
      <c s="6" t="s">
        <v>2451</v>
      </c>
      <c s="36" t="s">
        <v>190</v>
      </c>
      <c s="37">
        <v>101.88</v>
      </c>
      <c s="36">
        <v>0</v>
      </c>
      <c s="36">
        <f>ROUND(G102*H102,6)</f>
      </c>
      <c r="L102" s="38">
        <v>0</v>
      </c>
      <c s="32">
        <f>ROUND(ROUND(L102,2)*ROUND(G102,3),2)</f>
      </c>
      <c s="36" t="s">
        <v>52</v>
      </c>
      <c>
        <f>(M102*21)/100</f>
      </c>
      <c t="s">
        <v>27</v>
      </c>
    </row>
    <row r="103" spans="1:5" ht="12.75">
      <c r="A103" s="35" t="s">
        <v>53</v>
      </c>
      <c r="E103" s="39" t="s">
        <v>3513</v>
      </c>
    </row>
    <row r="104" spans="1:5" ht="63.75">
      <c r="A104" s="35" t="s">
        <v>54</v>
      </c>
      <c r="E104" s="40" t="s">
        <v>3514</v>
      </c>
    </row>
    <row r="105" spans="1:5" ht="12.75">
      <c r="A105" t="s">
        <v>55</v>
      </c>
      <c r="E105" s="39" t="s">
        <v>2954</v>
      </c>
    </row>
    <row r="106" spans="1:16" ht="12.75">
      <c r="A106" t="s">
        <v>48</v>
      </c>
      <c s="34" t="s">
        <v>257</v>
      </c>
      <c s="34" t="s">
        <v>3515</v>
      </c>
      <c s="35" t="s">
        <v>4</v>
      </c>
      <c s="6" t="s">
        <v>3516</v>
      </c>
      <c s="36" t="s">
        <v>190</v>
      </c>
      <c s="37">
        <v>16.65</v>
      </c>
      <c s="36">
        <v>0</v>
      </c>
      <c s="36">
        <f>ROUND(G106*H106,6)</f>
      </c>
      <c r="L106" s="38">
        <v>0</v>
      </c>
      <c s="32">
        <f>ROUND(ROUND(L106,2)*ROUND(G106,3),2)</f>
      </c>
      <c s="36" t="s">
        <v>52</v>
      </c>
      <c>
        <f>(M106*21)/100</f>
      </c>
      <c t="s">
        <v>27</v>
      </c>
    </row>
    <row r="107" spans="1:5" ht="12.75">
      <c r="A107" s="35" t="s">
        <v>53</v>
      </c>
      <c r="E107" s="39" t="s">
        <v>3517</v>
      </c>
    </row>
    <row r="108" spans="1:5" ht="51">
      <c r="A108" s="35" t="s">
        <v>54</v>
      </c>
      <c r="E108" s="40" t="s">
        <v>3518</v>
      </c>
    </row>
    <row r="109" spans="1:5" ht="12.75">
      <c r="A109" t="s">
        <v>55</v>
      </c>
      <c r="E109" s="39" t="s">
        <v>2954</v>
      </c>
    </row>
    <row r="110" spans="1:13" ht="12.75">
      <c r="A110" t="s">
        <v>46</v>
      </c>
      <c r="C110" s="31" t="s">
        <v>72</v>
      </c>
      <c r="E110" s="33" t="s">
        <v>3063</v>
      </c>
      <c r="J110" s="32">
        <f>0</f>
      </c>
      <c s="32">
        <f>0</f>
      </c>
      <c s="32">
        <f>0+L111+L115+L119</f>
      </c>
      <c s="32">
        <f>0+M111+M115+M119</f>
      </c>
    </row>
    <row r="111" spans="1:16" ht="12.75">
      <c r="A111" t="s">
        <v>48</v>
      </c>
      <c s="34" t="s">
        <v>261</v>
      </c>
      <c s="34" t="s">
        <v>3519</v>
      </c>
      <c s="35" t="s">
        <v>4</v>
      </c>
      <c s="6" t="s">
        <v>3520</v>
      </c>
      <c s="36" t="s">
        <v>51</v>
      </c>
      <c s="37">
        <v>10</v>
      </c>
      <c s="36">
        <v>0</v>
      </c>
      <c s="36">
        <f>ROUND(G111*H111,6)</f>
      </c>
      <c r="L111" s="38">
        <v>0</v>
      </c>
      <c s="32">
        <f>ROUND(ROUND(L111,2)*ROUND(G111,3),2)</f>
      </c>
      <c s="36" t="s">
        <v>52</v>
      </c>
      <c>
        <f>(M111*21)/100</f>
      </c>
      <c t="s">
        <v>27</v>
      </c>
    </row>
    <row r="112" spans="1:5" ht="12.75">
      <c r="A112" s="35" t="s">
        <v>53</v>
      </c>
      <c r="E112" s="39" t="s">
        <v>3521</v>
      </c>
    </row>
    <row r="113" spans="1:5" ht="25.5">
      <c r="A113" s="35" t="s">
        <v>54</v>
      </c>
      <c r="E113" s="40" t="s">
        <v>3024</v>
      </c>
    </row>
    <row r="114" spans="1:5" ht="12.75">
      <c r="A114" t="s">
        <v>55</v>
      </c>
      <c r="E114" s="39" t="s">
        <v>2954</v>
      </c>
    </row>
    <row r="115" spans="1:16" ht="12.75">
      <c r="A115" t="s">
        <v>48</v>
      </c>
      <c s="34" t="s">
        <v>1030</v>
      </c>
      <c s="34" t="s">
        <v>3064</v>
      </c>
      <c s="35" t="s">
        <v>4</v>
      </c>
      <c s="6" t="s">
        <v>3065</v>
      </c>
      <c s="36" t="s">
        <v>205</v>
      </c>
      <c s="37">
        <v>328.17</v>
      </c>
      <c s="36">
        <v>0</v>
      </c>
      <c s="36">
        <f>ROUND(G115*H115,6)</f>
      </c>
      <c r="L115" s="38">
        <v>0</v>
      </c>
      <c s="32">
        <f>ROUND(ROUND(L115,2)*ROUND(G115,3),2)</f>
      </c>
      <c s="36" t="s">
        <v>52</v>
      </c>
      <c>
        <f>(M115*21)/100</f>
      </c>
      <c t="s">
        <v>27</v>
      </c>
    </row>
    <row r="116" spans="1:5" ht="12.75">
      <c r="A116" s="35" t="s">
        <v>53</v>
      </c>
      <c r="E116" s="39" t="s">
        <v>3066</v>
      </c>
    </row>
    <row r="117" spans="1:5" ht="63.75">
      <c r="A117" s="35" t="s">
        <v>54</v>
      </c>
      <c r="E117" s="40" t="s">
        <v>3522</v>
      </c>
    </row>
    <row r="118" spans="1:5" ht="12.75">
      <c r="A118" t="s">
        <v>55</v>
      </c>
      <c r="E118" s="39" t="s">
        <v>2954</v>
      </c>
    </row>
    <row r="119" spans="1:16" ht="12.75">
      <c r="A119" t="s">
        <v>48</v>
      </c>
      <c s="34" t="s">
        <v>264</v>
      </c>
      <c s="34" t="s">
        <v>3205</v>
      </c>
      <c s="35" t="s">
        <v>4</v>
      </c>
      <c s="6" t="s">
        <v>3073</v>
      </c>
      <c s="36" t="s">
        <v>190</v>
      </c>
      <c s="37">
        <v>24.12</v>
      </c>
      <c s="36">
        <v>0</v>
      </c>
      <c s="36">
        <f>ROUND(G119*H119,6)</f>
      </c>
      <c r="L119" s="38">
        <v>0</v>
      </c>
      <c s="32">
        <f>ROUND(ROUND(L119,2)*ROUND(G119,3),2)</f>
      </c>
      <c s="36" t="s">
        <v>52</v>
      </c>
      <c>
        <f>(M119*21)/100</f>
      </c>
      <c t="s">
        <v>27</v>
      </c>
    </row>
    <row r="120" spans="1:5" ht="12.75">
      <c r="A120" s="35" t="s">
        <v>53</v>
      </c>
      <c r="E120" s="39" t="s">
        <v>3523</v>
      </c>
    </row>
    <row r="121" spans="1:5" ht="76.5">
      <c r="A121" s="35" t="s">
        <v>54</v>
      </c>
      <c r="E121" s="40" t="s">
        <v>3524</v>
      </c>
    </row>
    <row r="122" spans="1:5" ht="12.75">
      <c r="A122" t="s">
        <v>55</v>
      </c>
      <c r="E122" s="39" t="s">
        <v>2954</v>
      </c>
    </row>
    <row r="123" spans="1:13" ht="12.75">
      <c r="A123" t="s">
        <v>46</v>
      </c>
      <c r="C123" s="31" t="s">
        <v>123</v>
      </c>
      <c r="E123" s="33" t="s">
        <v>124</v>
      </c>
      <c r="J123" s="32">
        <f>0</f>
      </c>
      <c s="32">
        <f>0</f>
      </c>
      <c s="32">
        <f>0+L124+L128</f>
      </c>
      <c s="32">
        <f>0+M124+M128</f>
      </c>
    </row>
    <row r="124" spans="1:16" ht="12.75">
      <c r="A124" t="s">
        <v>48</v>
      </c>
      <c s="34" t="s">
        <v>268</v>
      </c>
      <c s="34" t="s">
        <v>3080</v>
      </c>
      <c s="35" t="s">
        <v>4</v>
      </c>
      <c s="6" t="s">
        <v>3081</v>
      </c>
      <c s="36" t="s">
        <v>205</v>
      </c>
      <c s="37">
        <v>489.1</v>
      </c>
      <c s="36">
        <v>0</v>
      </c>
      <c s="36">
        <f>ROUND(G124*H124,6)</f>
      </c>
      <c r="L124" s="38">
        <v>0</v>
      </c>
      <c s="32">
        <f>ROUND(ROUND(L124,2)*ROUND(G124,3),2)</f>
      </c>
      <c s="36" t="s">
        <v>52</v>
      </c>
      <c>
        <f>(M124*21)/100</f>
      </c>
      <c t="s">
        <v>27</v>
      </c>
    </row>
    <row r="125" spans="1:5" ht="12.75">
      <c r="A125" s="35" t="s">
        <v>53</v>
      </c>
      <c r="E125" s="39" t="s">
        <v>3525</v>
      </c>
    </row>
    <row r="126" spans="1:5" ht="25.5">
      <c r="A126" s="35" t="s">
        <v>54</v>
      </c>
      <c r="E126" s="40" t="s">
        <v>3526</v>
      </c>
    </row>
    <row r="127" spans="1:5" ht="12.75">
      <c r="A127" t="s">
        <v>55</v>
      </c>
      <c r="E127" s="39" t="s">
        <v>2954</v>
      </c>
    </row>
    <row r="128" spans="1:16" ht="12.75">
      <c r="A128" t="s">
        <v>48</v>
      </c>
      <c s="34" t="s">
        <v>272</v>
      </c>
      <c s="34" t="s">
        <v>3084</v>
      </c>
      <c s="35" t="s">
        <v>4</v>
      </c>
      <c s="6" t="s">
        <v>3085</v>
      </c>
      <c s="36" t="s">
        <v>205</v>
      </c>
      <c s="37">
        <v>84</v>
      </c>
      <c s="36">
        <v>0</v>
      </c>
      <c s="36">
        <f>ROUND(G128*H128,6)</f>
      </c>
      <c r="L128" s="38">
        <v>0</v>
      </c>
      <c s="32">
        <f>ROUND(ROUND(L128,2)*ROUND(G128,3),2)</f>
      </c>
      <c s="36" t="s">
        <v>52</v>
      </c>
      <c>
        <f>(M128*21)/100</f>
      </c>
      <c t="s">
        <v>27</v>
      </c>
    </row>
    <row r="129" spans="1:5" ht="12.75">
      <c r="A129" s="35" t="s">
        <v>53</v>
      </c>
      <c r="E129" s="39" t="s">
        <v>3527</v>
      </c>
    </row>
    <row r="130" spans="1:5" ht="38.25">
      <c r="A130" s="35" t="s">
        <v>54</v>
      </c>
      <c r="E130" s="40" t="s">
        <v>3528</v>
      </c>
    </row>
    <row r="131" spans="1:5" ht="12.75">
      <c r="A131" t="s">
        <v>55</v>
      </c>
      <c r="E131" s="39" t="s">
        <v>2954</v>
      </c>
    </row>
    <row r="132" spans="1:13" ht="12.75">
      <c r="A132" t="s">
        <v>46</v>
      </c>
      <c r="C132" s="31" t="s">
        <v>163</v>
      </c>
      <c r="E132" s="33" t="s">
        <v>1657</v>
      </c>
      <c r="J132" s="32">
        <f>0</f>
      </c>
      <c s="32">
        <f>0</f>
      </c>
      <c s="32">
        <f>0+L133</f>
      </c>
      <c s="32">
        <f>0+M133</f>
      </c>
    </row>
    <row r="133" spans="1:16" ht="12.75">
      <c r="A133" t="s">
        <v>48</v>
      </c>
      <c s="34" t="s">
        <v>291</v>
      </c>
      <c s="34" t="s">
        <v>2799</v>
      </c>
      <c s="35" t="s">
        <v>4</v>
      </c>
      <c s="6" t="s">
        <v>2800</v>
      </c>
      <c s="36" t="s">
        <v>51</v>
      </c>
      <c s="37">
        <v>27.8</v>
      </c>
      <c s="36">
        <v>0</v>
      </c>
      <c s="36">
        <f>ROUND(G133*H133,6)</f>
      </c>
      <c r="L133" s="38">
        <v>0</v>
      </c>
      <c s="32">
        <f>ROUND(ROUND(L133,2)*ROUND(G133,3),2)</f>
      </c>
      <c s="36" t="s">
        <v>52</v>
      </c>
      <c>
        <f>(M133*21)/100</f>
      </c>
      <c t="s">
        <v>27</v>
      </c>
    </row>
    <row r="134" spans="1:5" ht="12.75">
      <c r="A134" s="35" t="s">
        <v>53</v>
      </c>
      <c r="E134" s="39" t="s">
        <v>3529</v>
      </c>
    </row>
    <row r="135" spans="1:5" ht="25.5">
      <c r="A135" s="35" t="s">
        <v>54</v>
      </c>
      <c r="E135" s="40" t="s">
        <v>3530</v>
      </c>
    </row>
    <row r="136" spans="1:5" ht="12.75">
      <c r="A136" t="s">
        <v>55</v>
      </c>
      <c r="E136" s="39" t="s">
        <v>2954</v>
      </c>
    </row>
    <row r="137" spans="1:13" ht="12.75">
      <c r="A137" t="s">
        <v>46</v>
      </c>
      <c r="C137" s="31" t="s">
        <v>76</v>
      </c>
      <c r="E137" s="33" t="s">
        <v>2827</v>
      </c>
      <c r="J137" s="32">
        <f>0</f>
      </c>
      <c s="32">
        <f>0</f>
      </c>
      <c s="32">
        <f>0+L138+L142+L146+L150+L154</f>
      </c>
      <c s="32">
        <f>0+M138+M142+M146+M150+M154</f>
      </c>
    </row>
    <row r="138" spans="1:16" ht="12.75">
      <c r="A138" t="s">
        <v>48</v>
      </c>
      <c s="34" t="s">
        <v>295</v>
      </c>
      <c s="34" t="s">
        <v>3107</v>
      </c>
      <c s="35" t="s">
        <v>4</v>
      </c>
      <c s="6" t="s">
        <v>3108</v>
      </c>
      <c s="36" t="s">
        <v>205</v>
      </c>
      <c s="37">
        <v>30</v>
      </c>
      <c s="36">
        <v>0</v>
      </c>
      <c s="36">
        <f>ROUND(G138*H138,6)</f>
      </c>
      <c r="L138" s="38">
        <v>0</v>
      </c>
      <c s="32">
        <f>ROUND(ROUND(L138,2)*ROUND(G138,3),2)</f>
      </c>
      <c s="36" t="s">
        <v>52</v>
      </c>
      <c>
        <f>(M138*21)/100</f>
      </c>
      <c t="s">
        <v>27</v>
      </c>
    </row>
    <row r="139" spans="1:5" ht="12.75">
      <c r="A139" s="35" t="s">
        <v>53</v>
      </c>
      <c r="E139" s="39" t="s">
        <v>3109</v>
      </c>
    </row>
    <row r="140" spans="1:5" ht="25.5">
      <c r="A140" s="35" t="s">
        <v>54</v>
      </c>
      <c r="E140" s="40" t="s">
        <v>3531</v>
      </c>
    </row>
    <row r="141" spans="1:5" ht="12.75">
      <c r="A141" t="s">
        <v>55</v>
      </c>
      <c r="E141" s="39" t="s">
        <v>2954</v>
      </c>
    </row>
    <row r="142" spans="1:16" ht="12.75">
      <c r="A142" t="s">
        <v>48</v>
      </c>
      <c s="34" t="s">
        <v>299</v>
      </c>
      <c s="34" t="s">
        <v>3119</v>
      </c>
      <c s="35" t="s">
        <v>4</v>
      </c>
      <c s="6" t="s">
        <v>3120</v>
      </c>
      <c s="36" t="s">
        <v>62</v>
      </c>
      <c s="37">
        <v>2</v>
      </c>
      <c s="36">
        <v>0</v>
      </c>
      <c s="36">
        <f>ROUND(G142*H142,6)</f>
      </c>
      <c r="L142" s="38">
        <v>0</v>
      </c>
      <c s="32">
        <f>ROUND(ROUND(L142,2)*ROUND(G142,3),2)</f>
      </c>
      <c s="36" t="s">
        <v>52</v>
      </c>
      <c>
        <f>(M142*21)/100</f>
      </c>
      <c t="s">
        <v>27</v>
      </c>
    </row>
    <row r="143" spans="1:5" ht="12.75">
      <c r="A143" s="35" t="s">
        <v>53</v>
      </c>
      <c r="E143" s="39" t="s">
        <v>3532</v>
      </c>
    </row>
    <row r="144" spans="1:5" ht="25.5">
      <c r="A144" s="35" t="s">
        <v>54</v>
      </c>
      <c r="E144" s="40" t="s">
        <v>3533</v>
      </c>
    </row>
    <row r="145" spans="1:5" ht="12.75">
      <c r="A145" t="s">
        <v>55</v>
      </c>
      <c r="E145" s="39" t="s">
        <v>2954</v>
      </c>
    </row>
    <row r="146" spans="1:16" ht="12.75">
      <c r="A146" t="s">
        <v>48</v>
      </c>
      <c s="34" t="s">
        <v>303</v>
      </c>
      <c s="34" t="s">
        <v>3123</v>
      </c>
      <c s="35" t="s">
        <v>4</v>
      </c>
      <c s="6" t="s">
        <v>3124</v>
      </c>
      <c s="36" t="s">
        <v>205</v>
      </c>
      <c s="37">
        <v>328.17</v>
      </c>
      <c s="36">
        <v>0</v>
      </c>
      <c s="36">
        <f>ROUND(G146*H146,6)</f>
      </c>
      <c r="L146" s="38">
        <v>0</v>
      </c>
      <c s="32">
        <f>ROUND(ROUND(L146,2)*ROUND(G146,3),2)</f>
      </c>
      <c s="36" t="s">
        <v>52</v>
      </c>
      <c>
        <f>(M146*21)/100</f>
      </c>
      <c t="s">
        <v>27</v>
      </c>
    </row>
    <row r="147" spans="1:5" ht="12.75">
      <c r="A147" s="35" t="s">
        <v>53</v>
      </c>
      <c r="E147" s="39" t="s">
        <v>3125</v>
      </c>
    </row>
    <row r="148" spans="1:5" ht="63.75">
      <c r="A148" s="35" t="s">
        <v>54</v>
      </c>
      <c r="E148" s="40" t="s">
        <v>3522</v>
      </c>
    </row>
    <row r="149" spans="1:5" ht="12.75">
      <c r="A149" t="s">
        <v>55</v>
      </c>
      <c r="E149" s="39" t="s">
        <v>2954</v>
      </c>
    </row>
    <row r="150" spans="1:16" ht="12.75">
      <c r="A150" t="s">
        <v>48</v>
      </c>
      <c s="34" t="s">
        <v>545</v>
      </c>
      <c s="34" t="s">
        <v>3127</v>
      </c>
      <c s="35" t="s">
        <v>4</v>
      </c>
      <c s="6" t="s">
        <v>3128</v>
      </c>
      <c s="36" t="s">
        <v>3129</v>
      </c>
      <c s="37">
        <v>360</v>
      </c>
      <c s="36">
        <v>0</v>
      </c>
      <c s="36">
        <f>ROUND(G150*H150,6)</f>
      </c>
      <c r="L150" s="38">
        <v>0</v>
      </c>
      <c s="32">
        <f>ROUND(ROUND(L150,2)*ROUND(G150,3),2)</f>
      </c>
      <c s="36" t="s">
        <v>52</v>
      </c>
      <c>
        <f>(M150*21)/100</f>
      </c>
      <c t="s">
        <v>27</v>
      </c>
    </row>
    <row r="151" spans="1:5" ht="12.75">
      <c r="A151" s="35" t="s">
        <v>53</v>
      </c>
      <c r="E151" s="39" t="s">
        <v>3534</v>
      </c>
    </row>
    <row r="152" spans="1:5" ht="25.5">
      <c r="A152" s="35" t="s">
        <v>54</v>
      </c>
      <c r="E152" s="40" t="s">
        <v>3535</v>
      </c>
    </row>
    <row r="153" spans="1:5" ht="12.75">
      <c r="A153" t="s">
        <v>55</v>
      </c>
      <c r="E153" s="39" t="s">
        <v>2954</v>
      </c>
    </row>
    <row r="154" spans="1:16" ht="12.75">
      <c r="A154" t="s">
        <v>48</v>
      </c>
      <c s="34" t="s">
        <v>307</v>
      </c>
      <c s="34" t="s">
        <v>2964</v>
      </c>
      <c s="35" t="s">
        <v>4</v>
      </c>
      <c s="6" t="s">
        <v>3136</v>
      </c>
      <c s="36" t="s">
        <v>450</v>
      </c>
      <c s="37">
        <v>3.55</v>
      </c>
      <c s="36">
        <v>0</v>
      </c>
      <c s="36">
        <f>ROUND(G154*H154,6)</f>
      </c>
      <c r="L154" s="38">
        <v>0</v>
      </c>
      <c s="32">
        <f>ROUND(ROUND(L154,2)*ROUND(G154,3),2)</f>
      </c>
      <c s="36" t="s">
        <v>52</v>
      </c>
      <c>
        <f>(M154*21)/100</f>
      </c>
      <c t="s">
        <v>27</v>
      </c>
    </row>
    <row r="155" spans="1:5" ht="12.75">
      <c r="A155" s="35" t="s">
        <v>53</v>
      </c>
      <c r="E155" s="39" t="s">
        <v>3536</v>
      </c>
    </row>
    <row r="156" spans="1:5" ht="38.25">
      <c r="A156" s="35" t="s">
        <v>54</v>
      </c>
      <c r="E156" s="40" t="s">
        <v>3537</v>
      </c>
    </row>
    <row r="157" spans="1:5" ht="12.75">
      <c r="A157" t="s">
        <v>55</v>
      </c>
      <c r="E157" s="39" t="s">
        <v>2954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3538</v>
      </c>
      <c s="41">
        <f>Rekapitulace!C61</f>
      </c>
      <c s="20" t="s">
        <v>0</v>
      </c>
      <c t="s">
        <v>23</v>
      </c>
      <c t="s">
        <v>27</v>
      </c>
    </row>
    <row r="4" spans="1:16" ht="32" customHeight="1">
      <c r="A4" s="24" t="s">
        <v>20</v>
      </c>
      <c s="25" t="s">
        <v>28</v>
      </c>
      <c s="27" t="s">
        <v>3538</v>
      </c>
      <c r="E4" s="26" t="s">
        <v>3539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3542</v>
      </c>
      <c r="E8" s="30" t="s">
        <v>3541</v>
      </c>
      <c r="J8" s="29">
        <f>0+J9+J14+J27+J32</f>
      </c>
      <c s="29">
        <f>0+K9+K14+K27+K32</f>
      </c>
      <c s="29">
        <f>0+L9+L14+L27+L32</f>
      </c>
      <c s="29">
        <f>0+M9+M14+M27+M32</f>
      </c>
    </row>
    <row r="9" spans="1:13" ht="12.75">
      <c r="A9" t="s">
        <v>46</v>
      </c>
      <c r="C9" s="31" t="s">
        <v>179</v>
      </c>
      <c r="E9" s="33" t="s">
        <v>180</v>
      </c>
      <c r="J9" s="32">
        <f>0</f>
      </c>
      <c s="32">
        <f>0</f>
      </c>
      <c s="32">
        <f>0+L10</f>
      </c>
      <c s="32">
        <f>0+M10</f>
      </c>
    </row>
    <row r="10" spans="1:16" ht="12.75">
      <c r="A10" t="s">
        <v>48</v>
      </c>
      <c s="34" t="s">
        <v>4</v>
      </c>
      <c s="34" t="s">
        <v>3543</v>
      </c>
      <c s="35" t="s">
        <v>5</v>
      </c>
      <c s="6" t="s">
        <v>3544</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3545</v>
      </c>
    </row>
    <row r="14" spans="1:13" ht="12.75">
      <c r="A14" t="s">
        <v>46</v>
      </c>
      <c r="C14" s="31" t="s">
        <v>4</v>
      </c>
      <c r="E14" s="33" t="s">
        <v>3546</v>
      </c>
      <c r="J14" s="32">
        <f>0</f>
      </c>
      <c s="32">
        <f>0</f>
      </c>
      <c s="32">
        <f>0+L15+L19+L23</f>
      </c>
      <c s="32">
        <f>0+M15+M19+M23</f>
      </c>
    </row>
    <row r="15" spans="1:16" ht="12.75">
      <c r="A15" t="s">
        <v>48</v>
      </c>
      <c s="34" t="s">
        <v>27</v>
      </c>
      <c s="34" t="s">
        <v>1425</v>
      </c>
      <c s="35" t="s">
        <v>5</v>
      </c>
      <c s="6" t="s">
        <v>1426</v>
      </c>
      <c s="36" t="s">
        <v>190</v>
      </c>
      <c s="37">
        <v>1.65</v>
      </c>
      <c s="36">
        <v>0</v>
      </c>
      <c s="36">
        <f>ROUND(G15*H15,6)</f>
      </c>
      <c r="L15" s="38">
        <v>0</v>
      </c>
      <c s="32">
        <f>ROUND(ROUND(L15,2)*ROUND(G15,3),2)</f>
      </c>
      <c s="36" t="s">
        <v>52</v>
      </c>
      <c>
        <f>(M15*21)/100</f>
      </c>
      <c t="s">
        <v>27</v>
      </c>
    </row>
    <row r="16" spans="1:5" ht="12.75">
      <c r="A16" s="35" t="s">
        <v>53</v>
      </c>
      <c r="E16" s="39" t="s">
        <v>5</v>
      </c>
    </row>
    <row r="17" spans="1:5" ht="25.5">
      <c r="A17" s="35" t="s">
        <v>54</v>
      </c>
      <c r="E17" s="40" t="s">
        <v>3547</v>
      </c>
    </row>
    <row r="18" spans="1:5" ht="318.75">
      <c r="A18" t="s">
        <v>55</v>
      </c>
      <c r="E18" s="39" t="s">
        <v>2329</v>
      </c>
    </row>
    <row r="19" spans="1:16" ht="12.75">
      <c r="A19" t="s">
        <v>48</v>
      </c>
      <c s="34" t="s">
        <v>26</v>
      </c>
      <c s="34" t="s">
        <v>2276</v>
      </c>
      <c s="35" t="s">
        <v>5</v>
      </c>
      <c s="6" t="s">
        <v>2277</v>
      </c>
      <c s="36" t="s">
        <v>190</v>
      </c>
      <c s="37">
        <v>13.5</v>
      </c>
      <c s="36">
        <v>0</v>
      </c>
      <c s="36">
        <f>ROUND(G19*H19,6)</f>
      </c>
      <c r="L19" s="38">
        <v>0</v>
      </c>
      <c s="32">
        <f>ROUND(ROUND(L19,2)*ROUND(G19,3),2)</f>
      </c>
      <c s="36" t="s">
        <v>52</v>
      </c>
      <c>
        <f>(M19*21)/100</f>
      </c>
      <c t="s">
        <v>27</v>
      </c>
    </row>
    <row r="20" spans="1:5" ht="12.75">
      <c r="A20" s="35" t="s">
        <v>53</v>
      </c>
      <c r="E20" s="39" t="s">
        <v>5</v>
      </c>
    </row>
    <row r="21" spans="1:5" ht="25.5">
      <c r="A21" s="35" t="s">
        <v>54</v>
      </c>
      <c r="E21" s="40" t="s">
        <v>3548</v>
      </c>
    </row>
    <row r="22" spans="1:5" ht="318.75">
      <c r="A22" t="s">
        <v>55</v>
      </c>
      <c r="E22" s="39" t="s">
        <v>2329</v>
      </c>
    </row>
    <row r="23" spans="1:16" ht="12.75">
      <c r="A23" t="s">
        <v>48</v>
      </c>
      <c s="34" t="s">
        <v>63</v>
      </c>
      <c s="34" t="s">
        <v>200</v>
      </c>
      <c s="35" t="s">
        <v>5</v>
      </c>
      <c s="6" t="s">
        <v>1431</v>
      </c>
      <c s="36" t="s">
        <v>190</v>
      </c>
      <c s="37">
        <v>13.5</v>
      </c>
      <c s="36">
        <v>0</v>
      </c>
      <c s="36">
        <f>ROUND(G23*H23,6)</f>
      </c>
      <c r="L23" s="38">
        <v>0</v>
      </c>
      <c s="32">
        <f>ROUND(ROUND(L23,2)*ROUND(G23,3),2)</f>
      </c>
      <c s="36" t="s">
        <v>52</v>
      </c>
      <c>
        <f>(M23*21)/100</f>
      </c>
      <c t="s">
        <v>27</v>
      </c>
    </row>
    <row r="24" spans="1:5" ht="12.75">
      <c r="A24" s="35" t="s">
        <v>53</v>
      </c>
      <c r="E24" s="39" t="s">
        <v>5</v>
      </c>
    </row>
    <row r="25" spans="1:5" ht="25.5">
      <c r="A25" s="35" t="s">
        <v>54</v>
      </c>
      <c r="E25" s="40" t="s">
        <v>3548</v>
      </c>
    </row>
    <row r="26" spans="1:5" ht="229.5">
      <c r="A26" t="s">
        <v>55</v>
      </c>
      <c r="E26" s="39" t="s">
        <v>2331</v>
      </c>
    </row>
    <row r="27" spans="1:13" ht="12.75">
      <c r="A27" t="s">
        <v>46</v>
      </c>
      <c r="C27" s="31" t="s">
        <v>27</v>
      </c>
      <c r="E27" s="33" t="s">
        <v>1307</v>
      </c>
      <c r="J27" s="32">
        <f>0</f>
      </c>
      <c s="32">
        <f>0</f>
      </c>
      <c s="32">
        <f>0+L28</f>
      </c>
      <c s="32">
        <f>0+M28</f>
      </c>
    </row>
    <row r="28" spans="1:16" ht="12.75">
      <c r="A28" t="s">
        <v>48</v>
      </c>
      <c s="34" t="s">
        <v>67</v>
      </c>
      <c s="34" t="s">
        <v>1773</v>
      </c>
      <c s="35" t="s">
        <v>5</v>
      </c>
      <c s="6" t="s">
        <v>1774</v>
      </c>
      <c s="36" t="s">
        <v>190</v>
      </c>
      <c s="37">
        <v>0.75</v>
      </c>
      <c s="36">
        <v>0</v>
      </c>
      <c s="36">
        <f>ROUND(G28*H28,6)</f>
      </c>
      <c r="L28" s="38">
        <v>0</v>
      </c>
      <c s="32">
        <f>ROUND(ROUND(L28,2)*ROUND(G28,3),2)</f>
      </c>
      <c s="36" t="s">
        <v>52</v>
      </c>
      <c>
        <f>(M28*21)/100</f>
      </c>
      <c t="s">
        <v>27</v>
      </c>
    </row>
    <row r="29" spans="1:5" ht="12.75">
      <c r="A29" s="35" t="s">
        <v>53</v>
      </c>
      <c r="E29" s="39" t="s">
        <v>5</v>
      </c>
    </row>
    <row r="30" spans="1:5" ht="25.5">
      <c r="A30" s="35" t="s">
        <v>54</v>
      </c>
      <c r="E30" s="40" t="s">
        <v>3549</v>
      </c>
    </row>
    <row r="31" spans="1:5" ht="12.75">
      <c r="A31" t="s">
        <v>55</v>
      </c>
      <c r="E31" s="39" t="s">
        <v>5</v>
      </c>
    </row>
    <row r="32" spans="1:13" ht="12.75">
      <c r="A32" t="s">
        <v>46</v>
      </c>
      <c r="C32" s="31" t="s">
        <v>123</v>
      </c>
      <c r="E32" s="33" t="s">
        <v>124</v>
      </c>
      <c r="J32" s="32">
        <f>0</f>
      </c>
      <c s="32">
        <f>0</f>
      </c>
      <c s="32">
        <f>0+L33+L37+L41+L45+L49+L53+L57+L61+L65+L69+L73+L77+L81+L85+L89+L93</f>
      </c>
      <c s="32">
        <f>0+M33+M37+M41+M45+M49+M53+M57+M61+M65+M69+M73+M77+M81+M85+M89+M93</f>
      </c>
    </row>
    <row r="33" spans="1:16" ht="12.75">
      <c r="A33" t="s">
        <v>48</v>
      </c>
      <c s="34" t="s">
        <v>72</v>
      </c>
      <c s="34" t="s">
        <v>1311</v>
      </c>
      <c s="35" t="s">
        <v>5</v>
      </c>
      <c s="6" t="s">
        <v>1312</v>
      </c>
      <c s="36" t="s">
        <v>51</v>
      </c>
      <c s="37">
        <v>77</v>
      </c>
      <c s="36">
        <v>0</v>
      </c>
      <c s="36">
        <f>ROUND(G33*H33,6)</f>
      </c>
      <c r="L33" s="38">
        <v>0</v>
      </c>
      <c s="32">
        <f>ROUND(ROUND(L33,2)*ROUND(G33,3),2)</f>
      </c>
      <c s="36" t="s">
        <v>52</v>
      </c>
      <c>
        <f>(M33*21)/100</f>
      </c>
      <c t="s">
        <v>27</v>
      </c>
    </row>
    <row r="34" spans="1:5" ht="12.75">
      <c r="A34" s="35" t="s">
        <v>53</v>
      </c>
      <c r="E34" s="39" t="s">
        <v>5</v>
      </c>
    </row>
    <row r="35" spans="1:5" ht="25.5">
      <c r="A35" s="35" t="s">
        <v>54</v>
      </c>
      <c r="E35" s="40" t="s">
        <v>3550</v>
      </c>
    </row>
    <row r="36" spans="1:5" ht="76.5">
      <c r="A36" t="s">
        <v>55</v>
      </c>
      <c r="E36" s="39" t="s">
        <v>2264</v>
      </c>
    </row>
    <row r="37" spans="1:16" ht="12.75">
      <c r="A37" t="s">
        <v>48</v>
      </c>
      <c s="34" t="s">
        <v>123</v>
      </c>
      <c s="34" t="s">
        <v>1314</v>
      </c>
      <c s="35" t="s">
        <v>5</v>
      </c>
      <c s="6" t="s">
        <v>1315</v>
      </c>
      <c s="36" t="s">
        <v>51</v>
      </c>
      <c s="37">
        <v>77</v>
      </c>
      <c s="36">
        <v>0</v>
      </c>
      <c s="36">
        <f>ROUND(G37*H37,6)</f>
      </c>
      <c r="L37" s="38">
        <v>0</v>
      </c>
      <c s="32">
        <f>ROUND(ROUND(L37,2)*ROUND(G37,3),2)</f>
      </c>
      <c s="36" t="s">
        <v>52</v>
      </c>
      <c>
        <f>(M37*21)/100</f>
      </c>
      <c t="s">
        <v>27</v>
      </c>
    </row>
    <row r="38" spans="1:5" ht="12.75">
      <c r="A38" s="35" t="s">
        <v>53</v>
      </c>
      <c r="E38" s="39" t="s">
        <v>5</v>
      </c>
    </row>
    <row r="39" spans="1:5" ht="25.5">
      <c r="A39" s="35" t="s">
        <v>54</v>
      </c>
      <c r="E39" s="40" t="s">
        <v>3550</v>
      </c>
    </row>
    <row r="40" spans="1:5" ht="89.25">
      <c r="A40" t="s">
        <v>55</v>
      </c>
      <c r="E40" s="39" t="s">
        <v>3551</v>
      </c>
    </row>
    <row r="41" spans="1:16" ht="12.75">
      <c r="A41" t="s">
        <v>48</v>
      </c>
      <c s="34" t="s">
        <v>163</v>
      </c>
      <c s="34" t="s">
        <v>3552</v>
      </c>
      <c s="35" t="s">
        <v>5</v>
      </c>
      <c s="6" t="s">
        <v>3553</v>
      </c>
      <c s="36" t="s">
        <v>62</v>
      </c>
      <c s="37">
        <v>2</v>
      </c>
      <c s="36">
        <v>0</v>
      </c>
      <c s="36">
        <f>ROUND(G41*H41,6)</f>
      </c>
      <c r="L41" s="38">
        <v>0</v>
      </c>
      <c s="32">
        <f>ROUND(ROUND(L41,2)*ROUND(G41,3),2)</f>
      </c>
      <c s="36" t="s">
        <v>52</v>
      </c>
      <c>
        <f>(M41*21)/100</f>
      </c>
      <c t="s">
        <v>27</v>
      </c>
    </row>
    <row r="42" spans="1:5" ht="12.75">
      <c r="A42" s="35" t="s">
        <v>53</v>
      </c>
      <c r="E42" s="39" t="s">
        <v>5</v>
      </c>
    </row>
    <row r="43" spans="1:5" ht="25.5">
      <c r="A43" s="35" t="s">
        <v>54</v>
      </c>
      <c r="E43" s="40" t="s">
        <v>70</v>
      </c>
    </row>
    <row r="44" spans="1:5" ht="76.5">
      <c r="A44" t="s">
        <v>55</v>
      </c>
      <c r="E44" s="39" t="s">
        <v>2409</v>
      </c>
    </row>
    <row r="45" spans="1:16" ht="12.75">
      <c r="A45" t="s">
        <v>48</v>
      </c>
      <c s="34" t="s">
        <v>76</v>
      </c>
      <c s="34" t="s">
        <v>292</v>
      </c>
      <c s="35" t="s">
        <v>5</v>
      </c>
      <c s="6" t="s">
        <v>2351</v>
      </c>
      <c s="36" t="s">
        <v>51</v>
      </c>
      <c s="37">
        <v>40</v>
      </c>
      <c s="36">
        <v>0</v>
      </c>
      <c s="36">
        <f>ROUND(G45*H45,6)</f>
      </c>
      <c r="L45" s="38">
        <v>0</v>
      </c>
      <c s="32">
        <f>ROUND(ROUND(L45,2)*ROUND(G45,3),2)</f>
      </c>
      <c s="36" t="s">
        <v>52</v>
      </c>
      <c>
        <f>(M45*21)/100</f>
      </c>
      <c t="s">
        <v>27</v>
      </c>
    </row>
    <row r="46" spans="1:5" ht="12.75">
      <c r="A46" s="35" t="s">
        <v>53</v>
      </c>
      <c r="E46" s="39" t="s">
        <v>5</v>
      </c>
    </row>
    <row r="47" spans="1:5" ht="25.5">
      <c r="A47" s="35" t="s">
        <v>54</v>
      </c>
      <c r="E47" s="40" t="s">
        <v>3554</v>
      </c>
    </row>
    <row r="48" spans="1:5" ht="127.5">
      <c r="A48" t="s">
        <v>55</v>
      </c>
      <c r="E48" s="39" t="s">
        <v>2352</v>
      </c>
    </row>
    <row r="49" spans="1:16" ht="12.75">
      <c r="A49" t="s">
        <v>48</v>
      </c>
      <c s="34" t="s">
        <v>82</v>
      </c>
      <c s="34" t="s">
        <v>300</v>
      </c>
      <c s="35" t="s">
        <v>5</v>
      </c>
      <c s="6" t="s">
        <v>301</v>
      </c>
      <c s="36" t="s">
        <v>62</v>
      </c>
      <c s="37">
        <v>2</v>
      </c>
      <c s="36">
        <v>0</v>
      </c>
      <c s="36">
        <f>ROUND(G49*H49,6)</f>
      </c>
      <c r="L49" s="38">
        <v>0</v>
      </c>
      <c s="32">
        <f>ROUND(ROUND(L49,2)*ROUND(G49,3),2)</f>
      </c>
      <c s="36" t="s">
        <v>52</v>
      </c>
      <c>
        <f>(M49*21)/100</f>
      </c>
      <c t="s">
        <v>27</v>
      </c>
    </row>
    <row r="50" spans="1:5" ht="12.75">
      <c r="A50" s="35" t="s">
        <v>53</v>
      </c>
      <c r="E50" s="39" t="s">
        <v>5</v>
      </c>
    </row>
    <row r="51" spans="1:5" ht="25.5">
      <c r="A51" s="35" t="s">
        <v>54</v>
      </c>
      <c r="E51" s="40" t="s">
        <v>70</v>
      </c>
    </row>
    <row r="52" spans="1:5" ht="102">
      <c r="A52" t="s">
        <v>55</v>
      </c>
      <c r="E52" s="39" t="s">
        <v>3555</v>
      </c>
    </row>
    <row r="53" spans="1:16" ht="12.75">
      <c r="A53" t="s">
        <v>48</v>
      </c>
      <c s="34" t="s">
        <v>86</v>
      </c>
      <c s="34" t="s">
        <v>308</v>
      </c>
      <c s="35" t="s">
        <v>5</v>
      </c>
      <c s="6" t="s">
        <v>309</v>
      </c>
      <c s="36" t="s">
        <v>51</v>
      </c>
      <c s="37">
        <v>85</v>
      </c>
      <c s="36">
        <v>0</v>
      </c>
      <c s="36">
        <f>ROUND(G53*H53,6)</f>
      </c>
      <c r="L53" s="38">
        <v>0</v>
      </c>
      <c s="32">
        <f>ROUND(ROUND(L53,2)*ROUND(G53,3),2)</f>
      </c>
      <c s="36" t="s">
        <v>52</v>
      </c>
      <c>
        <f>(M53*21)/100</f>
      </c>
      <c t="s">
        <v>27</v>
      </c>
    </row>
    <row r="54" spans="1:5" ht="12.75">
      <c r="A54" s="35" t="s">
        <v>53</v>
      </c>
      <c r="E54" s="39" t="s">
        <v>5</v>
      </c>
    </row>
    <row r="55" spans="1:5" ht="25.5">
      <c r="A55" s="35" t="s">
        <v>54</v>
      </c>
      <c r="E55" s="40" t="s">
        <v>3556</v>
      </c>
    </row>
    <row r="56" spans="1:5" ht="89.25">
      <c r="A56" t="s">
        <v>55</v>
      </c>
      <c r="E56" s="39" t="s">
        <v>838</v>
      </c>
    </row>
    <row r="57" spans="1:16" ht="12.75">
      <c r="A57" t="s">
        <v>48</v>
      </c>
      <c s="34" t="s">
        <v>90</v>
      </c>
      <c s="34" t="s">
        <v>3557</v>
      </c>
      <c s="35" t="s">
        <v>5</v>
      </c>
      <c s="6" t="s">
        <v>3558</v>
      </c>
      <c s="36" t="s">
        <v>51</v>
      </c>
      <c s="37">
        <v>77</v>
      </c>
      <c s="36">
        <v>0</v>
      </c>
      <c s="36">
        <f>ROUND(G57*H57,6)</f>
      </c>
      <c r="L57" s="38">
        <v>0</v>
      </c>
      <c s="32">
        <f>ROUND(ROUND(L57,2)*ROUND(G57,3),2)</f>
      </c>
      <c s="36" t="s">
        <v>52</v>
      </c>
      <c>
        <f>(M57*21)/100</f>
      </c>
      <c t="s">
        <v>27</v>
      </c>
    </row>
    <row r="58" spans="1:5" ht="12.75">
      <c r="A58" s="35" t="s">
        <v>53</v>
      </c>
      <c r="E58" s="39" t="s">
        <v>5</v>
      </c>
    </row>
    <row r="59" spans="1:5" ht="25.5">
      <c r="A59" s="35" t="s">
        <v>54</v>
      </c>
      <c r="E59" s="40" t="s">
        <v>3550</v>
      </c>
    </row>
    <row r="60" spans="1:5" ht="76.5">
      <c r="A60" t="s">
        <v>55</v>
      </c>
      <c r="E60" s="39" t="s">
        <v>3559</v>
      </c>
    </row>
    <row r="61" spans="1:16" ht="12.75">
      <c r="A61" t="s">
        <v>48</v>
      </c>
      <c s="34" t="s">
        <v>94</v>
      </c>
      <c s="34" t="s">
        <v>873</v>
      </c>
      <c s="35" t="s">
        <v>5</v>
      </c>
      <c s="6" t="s">
        <v>874</v>
      </c>
      <c s="36" t="s">
        <v>51</v>
      </c>
      <c s="37">
        <v>82</v>
      </c>
      <c s="36">
        <v>0</v>
      </c>
      <c s="36">
        <f>ROUND(G61*H61,6)</f>
      </c>
      <c r="L61" s="38">
        <v>0</v>
      </c>
      <c s="32">
        <f>ROUND(ROUND(L61,2)*ROUND(G61,3),2)</f>
      </c>
      <c s="36" t="s">
        <v>52</v>
      </c>
      <c>
        <f>(M61*21)/100</f>
      </c>
      <c t="s">
        <v>27</v>
      </c>
    </row>
    <row r="62" spans="1:5" ht="12.75">
      <c r="A62" s="35" t="s">
        <v>53</v>
      </c>
      <c r="E62" s="39" t="s">
        <v>5</v>
      </c>
    </row>
    <row r="63" spans="1:5" ht="25.5">
      <c r="A63" s="35" t="s">
        <v>54</v>
      </c>
      <c r="E63" s="40" t="s">
        <v>3560</v>
      </c>
    </row>
    <row r="64" spans="1:5" ht="114.75">
      <c r="A64" t="s">
        <v>55</v>
      </c>
      <c r="E64" s="39" t="s">
        <v>876</v>
      </c>
    </row>
    <row r="65" spans="1:16" ht="12.75">
      <c r="A65" t="s">
        <v>48</v>
      </c>
      <c s="34" t="s">
        <v>98</v>
      </c>
      <c s="34" t="s">
        <v>3561</v>
      </c>
      <c s="35" t="s">
        <v>5</v>
      </c>
      <c s="6" t="s">
        <v>3562</v>
      </c>
      <c s="36" t="s">
        <v>62</v>
      </c>
      <c s="37">
        <v>2</v>
      </c>
      <c s="36">
        <v>0</v>
      </c>
      <c s="36">
        <f>ROUND(G65*H65,6)</f>
      </c>
      <c r="L65" s="38">
        <v>0</v>
      </c>
      <c s="32">
        <f>ROUND(ROUND(L65,2)*ROUND(G65,3),2)</f>
      </c>
      <c s="36" t="s">
        <v>52</v>
      </c>
      <c>
        <f>(M65*21)/100</f>
      </c>
      <c t="s">
        <v>27</v>
      </c>
    </row>
    <row r="66" spans="1:5" ht="12.75">
      <c r="A66" s="35" t="s">
        <v>53</v>
      </c>
      <c r="E66" s="39" t="s">
        <v>5</v>
      </c>
    </row>
    <row r="67" spans="1:5" ht="25.5">
      <c r="A67" s="35" t="s">
        <v>54</v>
      </c>
      <c r="E67" s="40" t="s">
        <v>70</v>
      </c>
    </row>
    <row r="68" spans="1:5" ht="114.75">
      <c r="A68" t="s">
        <v>55</v>
      </c>
      <c r="E68" s="39" t="s">
        <v>3563</v>
      </c>
    </row>
    <row r="69" spans="1:16" ht="25.5">
      <c r="A69" t="s">
        <v>48</v>
      </c>
      <c s="34" t="s">
        <v>102</v>
      </c>
      <c s="34" t="s">
        <v>3564</v>
      </c>
      <c s="35" t="s">
        <v>5</v>
      </c>
      <c s="6" t="s">
        <v>3565</v>
      </c>
      <c s="36" t="s">
        <v>62</v>
      </c>
      <c s="37">
        <v>1</v>
      </c>
      <c s="36">
        <v>0</v>
      </c>
      <c s="36">
        <f>ROUND(G69*H69,6)</f>
      </c>
      <c r="L69" s="38">
        <v>0</v>
      </c>
      <c s="32">
        <f>ROUND(ROUND(L69,2)*ROUND(G69,3),2)</f>
      </c>
      <c s="36" t="s">
        <v>52</v>
      </c>
      <c>
        <f>(M69*21)/100</f>
      </c>
      <c t="s">
        <v>27</v>
      </c>
    </row>
    <row r="70" spans="1:5" ht="12.75">
      <c r="A70" s="35" t="s">
        <v>53</v>
      </c>
      <c r="E70" s="39" t="s">
        <v>5</v>
      </c>
    </row>
    <row r="71" spans="1:5" ht="25.5">
      <c r="A71" s="35" t="s">
        <v>54</v>
      </c>
      <c r="E71" s="40" t="s">
        <v>136</v>
      </c>
    </row>
    <row r="72" spans="1:5" ht="114.75">
      <c r="A72" t="s">
        <v>55</v>
      </c>
      <c r="E72" s="39" t="s">
        <v>3563</v>
      </c>
    </row>
    <row r="73" spans="1:16" ht="12.75">
      <c r="A73" t="s">
        <v>48</v>
      </c>
      <c s="34" t="s">
        <v>107</v>
      </c>
      <c s="34" t="s">
        <v>3566</v>
      </c>
      <c s="35" t="s">
        <v>5</v>
      </c>
      <c s="6" t="s">
        <v>3567</v>
      </c>
      <c s="36" t="s">
        <v>62</v>
      </c>
      <c s="37">
        <v>1</v>
      </c>
      <c s="36">
        <v>0</v>
      </c>
      <c s="36">
        <f>ROUND(G73*H73,6)</f>
      </c>
      <c r="L73" s="38">
        <v>0</v>
      </c>
      <c s="32">
        <f>ROUND(ROUND(L73,2)*ROUND(G73,3),2)</f>
      </c>
      <c s="36" t="s">
        <v>52</v>
      </c>
      <c>
        <f>(M73*21)/100</f>
      </c>
      <c t="s">
        <v>27</v>
      </c>
    </row>
    <row r="74" spans="1:5" ht="12.75">
      <c r="A74" s="35" t="s">
        <v>53</v>
      </c>
      <c r="E74" s="39" t="s">
        <v>5</v>
      </c>
    </row>
    <row r="75" spans="1:5" ht="25.5">
      <c r="A75" s="35" t="s">
        <v>54</v>
      </c>
      <c r="E75" s="40" t="s">
        <v>136</v>
      </c>
    </row>
    <row r="76" spans="1:5" ht="89.25">
      <c r="A76" t="s">
        <v>55</v>
      </c>
      <c r="E76" s="39" t="s">
        <v>3568</v>
      </c>
    </row>
    <row r="77" spans="1:16" ht="12.75">
      <c r="A77" t="s">
        <v>48</v>
      </c>
      <c s="34" t="s">
        <v>111</v>
      </c>
      <c s="34" t="s">
        <v>3569</v>
      </c>
      <c s="35" t="s">
        <v>5</v>
      </c>
      <c s="6" t="s">
        <v>3570</v>
      </c>
      <c s="36" t="s">
        <v>62</v>
      </c>
      <c s="37">
        <v>3</v>
      </c>
      <c s="36">
        <v>0</v>
      </c>
      <c s="36">
        <f>ROUND(G77*H77,6)</f>
      </c>
      <c r="L77" s="38">
        <v>0</v>
      </c>
      <c s="32">
        <f>ROUND(ROUND(L77,2)*ROUND(G77,3),2)</f>
      </c>
      <c s="36" t="s">
        <v>52</v>
      </c>
      <c>
        <f>(M77*21)/100</f>
      </c>
      <c t="s">
        <v>27</v>
      </c>
    </row>
    <row r="78" spans="1:5" ht="12.75">
      <c r="A78" s="35" t="s">
        <v>53</v>
      </c>
      <c r="E78" s="39" t="s">
        <v>5</v>
      </c>
    </row>
    <row r="79" spans="1:5" ht="25.5">
      <c r="A79" s="35" t="s">
        <v>54</v>
      </c>
      <c r="E79" s="40" t="s">
        <v>479</v>
      </c>
    </row>
    <row r="80" spans="1:5" ht="114.75">
      <c r="A80" t="s">
        <v>55</v>
      </c>
      <c r="E80" s="39" t="s">
        <v>3571</v>
      </c>
    </row>
    <row r="81" spans="1:16" ht="12.75">
      <c r="A81" t="s">
        <v>48</v>
      </c>
      <c s="34" t="s">
        <v>115</v>
      </c>
      <c s="34" t="s">
        <v>3572</v>
      </c>
      <c s="35" t="s">
        <v>5</v>
      </c>
      <c s="6" t="s">
        <v>3573</v>
      </c>
      <c s="36" t="s">
        <v>62</v>
      </c>
      <c s="37">
        <v>3</v>
      </c>
      <c s="36">
        <v>0</v>
      </c>
      <c s="36">
        <f>ROUND(G81*H81,6)</f>
      </c>
      <c r="L81" s="38">
        <v>0</v>
      </c>
      <c s="32">
        <f>ROUND(ROUND(L81,2)*ROUND(G81,3),2)</f>
      </c>
      <c s="36" t="s">
        <v>52</v>
      </c>
      <c>
        <f>(M81*21)/100</f>
      </c>
      <c t="s">
        <v>27</v>
      </c>
    </row>
    <row r="82" spans="1:5" ht="12.75">
      <c r="A82" s="35" t="s">
        <v>53</v>
      </c>
      <c r="E82" s="39" t="s">
        <v>5</v>
      </c>
    </row>
    <row r="83" spans="1:5" ht="25.5">
      <c r="A83" s="35" t="s">
        <v>54</v>
      </c>
      <c r="E83" s="40" t="s">
        <v>479</v>
      </c>
    </row>
    <row r="84" spans="1:5" ht="114.75">
      <c r="A84" t="s">
        <v>55</v>
      </c>
      <c r="E84" s="39" t="s">
        <v>3571</v>
      </c>
    </row>
    <row r="85" spans="1:16" ht="12.75">
      <c r="A85" t="s">
        <v>48</v>
      </c>
      <c s="34" t="s">
        <v>119</v>
      </c>
      <c s="34" t="s">
        <v>3574</v>
      </c>
      <c s="35" t="s">
        <v>5</v>
      </c>
      <c s="6" t="s">
        <v>3575</v>
      </c>
      <c s="36" t="s">
        <v>62</v>
      </c>
      <c s="37">
        <v>3</v>
      </c>
      <c s="36">
        <v>0</v>
      </c>
      <c s="36">
        <f>ROUND(G85*H85,6)</f>
      </c>
      <c r="L85" s="38">
        <v>0</v>
      </c>
      <c s="32">
        <f>ROUND(ROUND(L85,2)*ROUND(G85,3),2)</f>
      </c>
      <c s="36" t="s">
        <v>52</v>
      </c>
      <c>
        <f>(M85*21)/100</f>
      </c>
      <c t="s">
        <v>27</v>
      </c>
    </row>
    <row r="86" spans="1:5" ht="12.75">
      <c r="A86" s="35" t="s">
        <v>53</v>
      </c>
      <c r="E86" s="39" t="s">
        <v>5</v>
      </c>
    </row>
    <row r="87" spans="1:5" ht="25.5">
      <c r="A87" s="35" t="s">
        <v>54</v>
      </c>
      <c r="E87" s="40" t="s">
        <v>479</v>
      </c>
    </row>
    <row r="88" spans="1:5" ht="114.75">
      <c r="A88" t="s">
        <v>55</v>
      </c>
      <c r="E88" s="39" t="s">
        <v>3571</v>
      </c>
    </row>
    <row r="89" spans="1:16" ht="25.5">
      <c r="A89" t="s">
        <v>48</v>
      </c>
      <c s="34" t="s">
        <v>125</v>
      </c>
      <c s="34" t="s">
        <v>2382</v>
      </c>
      <c s="35" t="s">
        <v>5</v>
      </c>
      <c s="6" t="s">
        <v>2383</v>
      </c>
      <c s="36" t="s">
        <v>62</v>
      </c>
      <c s="37">
        <v>1</v>
      </c>
      <c s="36">
        <v>0</v>
      </c>
      <c s="36">
        <f>ROUND(G89*H89,6)</f>
      </c>
      <c r="L89" s="38">
        <v>0</v>
      </c>
      <c s="32">
        <f>ROUND(ROUND(L89,2)*ROUND(G89,3),2)</f>
      </c>
      <c s="36" t="s">
        <v>52</v>
      </c>
      <c>
        <f>(M89*21)/100</f>
      </c>
      <c t="s">
        <v>27</v>
      </c>
    </row>
    <row r="90" spans="1:5" ht="12.75">
      <c r="A90" s="35" t="s">
        <v>53</v>
      </c>
      <c r="E90" s="39" t="s">
        <v>5</v>
      </c>
    </row>
    <row r="91" spans="1:5" ht="25.5">
      <c r="A91" s="35" t="s">
        <v>54</v>
      </c>
      <c r="E91" s="40" t="s">
        <v>136</v>
      </c>
    </row>
    <row r="92" spans="1:5" ht="114.75">
      <c r="A92" t="s">
        <v>55</v>
      </c>
      <c r="E92" s="39" t="s">
        <v>2384</v>
      </c>
    </row>
    <row r="93" spans="1:16" ht="38.25">
      <c r="A93" t="s">
        <v>48</v>
      </c>
      <c s="34" t="s">
        <v>129</v>
      </c>
      <c s="34" t="s">
        <v>2474</v>
      </c>
      <c s="35" t="s">
        <v>5</v>
      </c>
      <c s="6" t="s">
        <v>2475</v>
      </c>
      <c s="36" t="s">
        <v>62</v>
      </c>
      <c s="37">
        <v>1</v>
      </c>
      <c s="36">
        <v>0</v>
      </c>
      <c s="36">
        <f>ROUND(G93*H93,6)</f>
      </c>
      <c r="L93" s="38">
        <v>0</v>
      </c>
      <c s="32">
        <f>ROUND(ROUND(L93,2)*ROUND(G93,3),2)</f>
      </c>
      <c s="36" t="s">
        <v>52</v>
      </c>
      <c>
        <f>(M93*21)/100</f>
      </c>
      <c t="s">
        <v>27</v>
      </c>
    </row>
    <row r="94" spans="1:5" ht="12.75">
      <c r="A94" s="35" t="s">
        <v>53</v>
      </c>
      <c r="E94" s="39" t="s">
        <v>5</v>
      </c>
    </row>
    <row r="95" spans="1:5" ht="25.5">
      <c r="A95" s="35" t="s">
        <v>54</v>
      </c>
      <c r="E95" s="40" t="s">
        <v>136</v>
      </c>
    </row>
    <row r="96" spans="1:5" ht="114.75">
      <c r="A96" t="s">
        <v>55</v>
      </c>
      <c r="E96" s="39" t="s">
        <v>2384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3576</v>
      </c>
      <c s="41">
        <f>Rekapitulace!C63</f>
      </c>
      <c s="20" t="s">
        <v>0</v>
      </c>
      <c t="s">
        <v>23</v>
      </c>
      <c t="s">
        <v>27</v>
      </c>
    </row>
    <row r="4" spans="1:16" ht="32" customHeight="1">
      <c r="A4" s="24" t="s">
        <v>20</v>
      </c>
      <c s="25" t="s">
        <v>28</v>
      </c>
      <c s="27" t="s">
        <v>3576</v>
      </c>
      <c r="E4" s="26" t="s">
        <v>3577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3580</v>
      </c>
      <c r="E8" s="30" t="s">
        <v>3579</v>
      </c>
      <c r="J8" s="29">
        <f>0+J9+J42+J47+J92</f>
      </c>
      <c s="29">
        <f>0+K9+K42+K47+K92</f>
      </c>
      <c s="29">
        <f>0+L9+L42+L47+L92</f>
      </c>
      <c s="29">
        <f>0+M9+M42+M47+M92</f>
      </c>
    </row>
    <row r="9" spans="1:13" ht="12.75">
      <c r="A9" t="s">
        <v>46</v>
      </c>
      <c r="C9" s="31" t="s">
        <v>4</v>
      </c>
      <c r="E9" s="33" t="s">
        <v>1303</v>
      </c>
      <c r="J9" s="32">
        <f>0</f>
      </c>
      <c s="32">
        <f>0</f>
      </c>
      <c s="32">
        <f>0+L10+L14+L18+L22+L26+L30+L34+L38</f>
      </c>
      <c s="32">
        <f>0+M10+M14+M18+M22+M26+M30+M34+M38</f>
      </c>
    </row>
    <row r="10" spans="1:16" ht="12.75">
      <c r="A10" t="s">
        <v>48</v>
      </c>
      <c s="34" t="s">
        <v>4</v>
      </c>
      <c s="34" t="s">
        <v>3581</v>
      </c>
      <c s="35" t="s">
        <v>5</v>
      </c>
      <c s="6" t="s">
        <v>3582</v>
      </c>
      <c s="36" t="s">
        <v>190</v>
      </c>
      <c s="37">
        <v>1.8</v>
      </c>
      <c s="36">
        <v>0</v>
      </c>
      <c s="36">
        <f>ROUND(G10*H10,6)</f>
      </c>
      <c r="L10" s="38">
        <v>0</v>
      </c>
      <c s="32">
        <f>ROUND(ROUND(L10,2)*ROUND(G10,3),2)</f>
      </c>
      <c s="36" t="s">
        <v>52</v>
      </c>
      <c>
        <f>(M10*21)/100</f>
      </c>
      <c t="s">
        <v>27</v>
      </c>
    </row>
    <row r="11" spans="1:5" ht="12.75">
      <c r="A11" s="35" t="s">
        <v>53</v>
      </c>
      <c r="E11" s="39" t="s">
        <v>5</v>
      </c>
    </row>
    <row r="12" spans="1:5" ht="25.5">
      <c r="A12" s="35" t="s">
        <v>54</v>
      </c>
      <c r="E12" s="40" t="s">
        <v>3583</v>
      </c>
    </row>
    <row r="13" spans="1:5" ht="12.75">
      <c r="A13" t="s">
        <v>55</v>
      </c>
      <c r="E13" s="39" t="s">
        <v>2954</v>
      </c>
    </row>
    <row r="14" spans="1:16" ht="12.75">
      <c r="A14" t="s">
        <v>48</v>
      </c>
      <c s="34" t="s">
        <v>27</v>
      </c>
      <c s="34" t="s">
        <v>2942</v>
      </c>
      <c s="35" t="s">
        <v>5</v>
      </c>
      <c s="6" t="s">
        <v>2943</v>
      </c>
      <c s="36" t="s">
        <v>190</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3584</v>
      </c>
    </row>
    <row r="17" spans="1:5" ht="12.75">
      <c r="A17" t="s">
        <v>55</v>
      </c>
      <c r="E17" s="39" t="s">
        <v>2954</v>
      </c>
    </row>
    <row r="18" spans="1:16" ht="12.75">
      <c r="A18" t="s">
        <v>48</v>
      </c>
      <c s="34" t="s">
        <v>26</v>
      </c>
      <c s="34" t="s">
        <v>1428</v>
      </c>
      <c s="35" t="s">
        <v>5</v>
      </c>
      <c s="6" t="s">
        <v>1429</v>
      </c>
      <c s="36" t="s">
        <v>190</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3585</v>
      </c>
    </row>
    <row r="21" spans="1:5" ht="12.75">
      <c r="A21" t="s">
        <v>55</v>
      </c>
      <c r="E21" s="39" t="s">
        <v>2954</v>
      </c>
    </row>
    <row r="22" spans="1:16" ht="12.75">
      <c r="A22" t="s">
        <v>48</v>
      </c>
      <c s="34" t="s">
        <v>63</v>
      </c>
      <c s="34" t="s">
        <v>3586</v>
      </c>
      <c s="35" t="s">
        <v>5</v>
      </c>
      <c s="6" t="s">
        <v>3587</v>
      </c>
      <c s="36" t="s">
        <v>190</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3588</v>
      </c>
    </row>
    <row r="25" spans="1:5" ht="12.75">
      <c r="A25" t="s">
        <v>55</v>
      </c>
      <c r="E25" s="39" t="s">
        <v>2954</v>
      </c>
    </row>
    <row r="26" spans="1:16" ht="12.75">
      <c r="A26" t="s">
        <v>48</v>
      </c>
      <c s="34" t="s">
        <v>67</v>
      </c>
      <c s="34" t="s">
        <v>200</v>
      </c>
      <c s="35" t="s">
        <v>5</v>
      </c>
      <c s="6" t="s">
        <v>1431</v>
      </c>
      <c s="36" t="s">
        <v>190</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3589</v>
      </c>
    </row>
    <row r="29" spans="1:5" ht="12.75">
      <c r="A29" t="s">
        <v>55</v>
      </c>
      <c r="E29" s="39" t="s">
        <v>3590</v>
      </c>
    </row>
    <row r="30" spans="1:16" ht="12.75">
      <c r="A30" t="s">
        <v>48</v>
      </c>
      <c s="34" t="s">
        <v>72</v>
      </c>
      <c s="34" t="s">
        <v>2992</v>
      </c>
      <c s="35" t="s">
        <v>5</v>
      </c>
      <c s="6" t="s">
        <v>2993</v>
      </c>
      <c s="36" t="s">
        <v>190</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3591</v>
      </c>
    </row>
    <row r="33" spans="1:5" ht="12.75">
      <c r="A33" t="s">
        <v>55</v>
      </c>
      <c r="E33" s="39" t="s">
        <v>3592</v>
      </c>
    </row>
    <row r="34" spans="1:16" ht="25.5">
      <c r="A34" t="s">
        <v>48</v>
      </c>
      <c s="34" t="s">
        <v>123</v>
      </c>
      <c s="34" t="s">
        <v>863</v>
      </c>
      <c s="35" t="s">
        <v>864</v>
      </c>
      <c s="6" t="s">
        <v>3593</v>
      </c>
      <c s="36" t="s">
        <v>450</v>
      </c>
      <c s="37">
        <v>883.1</v>
      </c>
      <c s="36">
        <v>0</v>
      </c>
      <c s="36">
        <f>ROUND(G34*H34,6)</f>
      </c>
      <c r="L34" s="38">
        <v>0</v>
      </c>
      <c s="32">
        <f>ROUND(ROUND(L34,2)*ROUND(G34,3),2)</f>
      </c>
      <c s="36" t="s">
        <v>52</v>
      </c>
      <c>
        <f>(M34*21)/100</f>
      </c>
      <c t="s">
        <v>27</v>
      </c>
    </row>
    <row r="35" spans="1:5" ht="38.25">
      <c r="A35" s="35" t="s">
        <v>53</v>
      </c>
      <c r="E35" s="39" t="s">
        <v>3594</v>
      </c>
    </row>
    <row r="36" spans="1:5" ht="25.5">
      <c r="A36" s="35" t="s">
        <v>54</v>
      </c>
      <c r="E36" s="40" t="s">
        <v>3595</v>
      </c>
    </row>
    <row r="37" spans="1:5" ht="12.75">
      <c r="A37" t="s">
        <v>55</v>
      </c>
      <c r="E37" s="39" t="s">
        <v>2954</v>
      </c>
    </row>
    <row r="38" spans="1:16" ht="25.5">
      <c r="A38" t="s">
        <v>48</v>
      </c>
      <c s="34" t="s">
        <v>163</v>
      </c>
      <c s="34" t="s">
        <v>3596</v>
      </c>
      <c s="35" t="s">
        <v>3597</v>
      </c>
      <c s="6" t="s">
        <v>3598</v>
      </c>
      <c s="36" t="s">
        <v>450</v>
      </c>
      <c s="37">
        <v>1.8</v>
      </c>
      <c s="36">
        <v>0</v>
      </c>
      <c s="36">
        <f>ROUND(G38*H38,6)</f>
      </c>
      <c r="L38" s="38">
        <v>0</v>
      </c>
      <c s="32">
        <f>ROUND(ROUND(L38,2)*ROUND(G38,3),2)</f>
      </c>
      <c s="36" t="s">
        <v>52</v>
      </c>
      <c>
        <f>(M38*21)/100</f>
      </c>
      <c t="s">
        <v>27</v>
      </c>
    </row>
    <row r="39" spans="1:5" ht="38.25">
      <c r="A39" s="35" t="s">
        <v>53</v>
      </c>
      <c r="E39" s="39" t="s">
        <v>3599</v>
      </c>
    </row>
    <row r="40" spans="1:5" ht="25.5">
      <c r="A40" s="35" t="s">
        <v>54</v>
      </c>
      <c r="E40" s="40" t="s">
        <v>3600</v>
      </c>
    </row>
    <row r="41" spans="1:5" ht="12.75">
      <c r="A41" t="s">
        <v>55</v>
      </c>
      <c r="E41" s="39" t="s">
        <v>2954</v>
      </c>
    </row>
    <row r="42" spans="1:13" ht="12.75">
      <c r="A42" t="s">
        <v>46</v>
      </c>
      <c r="C42" s="31" t="s">
        <v>27</v>
      </c>
      <c r="E42" s="33" t="s">
        <v>2449</v>
      </c>
      <c r="J42" s="32">
        <f>0</f>
      </c>
      <c s="32">
        <f>0</f>
      </c>
      <c s="32">
        <f>0+L43</f>
      </c>
      <c s="32">
        <f>0+M43</f>
      </c>
    </row>
    <row r="43" spans="1:16" ht="12.75">
      <c r="A43" t="s">
        <v>48</v>
      </c>
      <c s="34" t="s">
        <v>76</v>
      </c>
      <c s="34" t="s">
        <v>3601</v>
      </c>
      <c s="35" t="s">
        <v>5</v>
      </c>
      <c s="6" t="s">
        <v>3602</v>
      </c>
      <c s="36" t="s">
        <v>190</v>
      </c>
      <c s="37">
        <v>39.24</v>
      </c>
      <c s="36">
        <v>0</v>
      </c>
      <c s="36">
        <f>ROUND(G43*H43,6)</f>
      </c>
      <c r="L43" s="38">
        <v>0</v>
      </c>
      <c s="32">
        <f>ROUND(ROUND(L43,2)*ROUND(G43,3),2)</f>
      </c>
      <c s="36" t="s">
        <v>52</v>
      </c>
      <c>
        <f>(M43*21)/100</f>
      </c>
      <c t="s">
        <v>27</v>
      </c>
    </row>
    <row r="44" spans="1:5" ht="12.75">
      <c r="A44" s="35" t="s">
        <v>53</v>
      </c>
      <c r="E44" s="39" t="s">
        <v>5</v>
      </c>
    </row>
    <row r="45" spans="1:5" ht="51">
      <c r="A45" s="35" t="s">
        <v>54</v>
      </c>
      <c r="E45" s="40" t="s">
        <v>3603</v>
      </c>
    </row>
    <row r="46" spans="1:5" ht="12.75">
      <c r="A46" t="s">
        <v>55</v>
      </c>
      <c r="E46" s="39" t="s">
        <v>3604</v>
      </c>
    </row>
    <row r="47" spans="1:13" ht="12.75">
      <c r="A47" t="s">
        <v>46</v>
      </c>
      <c r="C47" s="31" t="s">
        <v>26</v>
      </c>
      <c r="E47" s="33" t="s">
        <v>1657</v>
      </c>
      <c r="J47" s="32">
        <f>0</f>
      </c>
      <c s="32">
        <f>0</f>
      </c>
      <c s="32">
        <f>0+L48+L52+L56+L60+L64+L68+L72+L76+L80+L84+L88</f>
      </c>
      <c s="32">
        <f>0+M48+M52+M56+M60+M64+M68+M72+M76+M80+M84+M88</f>
      </c>
    </row>
    <row r="48" spans="1:16" ht="12.75">
      <c r="A48" t="s">
        <v>48</v>
      </c>
      <c s="34" t="s">
        <v>82</v>
      </c>
      <c s="34" t="s">
        <v>3605</v>
      </c>
      <c s="35" t="s">
        <v>5</v>
      </c>
      <c s="6" t="s">
        <v>3606</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3607</v>
      </c>
    </row>
    <row r="51" spans="1:5" ht="12.75">
      <c r="A51" t="s">
        <v>55</v>
      </c>
      <c r="E51" s="39" t="s">
        <v>3608</v>
      </c>
    </row>
    <row r="52" spans="1:16" ht="12.75">
      <c r="A52" t="s">
        <v>48</v>
      </c>
      <c s="34" t="s">
        <v>86</v>
      </c>
      <c s="34" t="s">
        <v>3258</v>
      </c>
      <c s="35" t="s">
        <v>5</v>
      </c>
      <c s="6" t="s">
        <v>3259</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3609</v>
      </c>
    </row>
    <row r="55" spans="1:5" ht="12.75">
      <c r="A55" t="s">
        <v>55</v>
      </c>
      <c r="E55" s="39" t="s">
        <v>3610</v>
      </c>
    </row>
    <row r="56" spans="1:16" ht="12.75">
      <c r="A56" t="s">
        <v>48</v>
      </c>
      <c s="34" t="s">
        <v>90</v>
      </c>
      <c s="34" t="s">
        <v>3611</v>
      </c>
      <c s="35" t="s">
        <v>5</v>
      </c>
      <c s="6" t="s">
        <v>3612</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3613</v>
      </c>
    </row>
    <row r="59" spans="1:5" ht="12.75">
      <c r="A59" t="s">
        <v>55</v>
      </c>
      <c r="E59" s="39" t="s">
        <v>3614</v>
      </c>
    </row>
    <row r="60" spans="1:16" ht="12.75">
      <c r="A60" t="s">
        <v>48</v>
      </c>
      <c s="34" t="s">
        <v>94</v>
      </c>
      <c s="34" t="s">
        <v>3615</v>
      </c>
      <c s="35" t="s">
        <v>5</v>
      </c>
      <c s="6" t="s">
        <v>3616</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3617</v>
      </c>
    </row>
    <row r="63" spans="1:5" ht="25.5">
      <c r="A63" t="s">
        <v>55</v>
      </c>
      <c r="E63" s="39" t="s">
        <v>3618</v>
      </c>
    </row>
    <row r="64" spans="1:16" ht="12.75">
      <c r="A64" t="s">
        <v>48</v>
      </c>
      <c s="34" t="s">
        <v>98</v>
      </c>
      <c s="34" t="s">
        <v>3619</v>
      </c>
      <c s="35" t="s">
        <v>5</v>
      </c>
      <c s="6" t="s">
        <v>3620</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3621</v>
      </c>
    </row>
    <row r="67" spans="1:5" ht="38.25">
      <c r="A67" t="s">
        <v>55</v>
      </c>
      <c r="E67" s="39" t="s">
        <v>3622</v>
      </c>
    </row>
    <row r="68" spans="1:16" ht="12.75">
      <c r="A68" t="s">
        <v>48</v>
      </c>
      <c s="34" t="s">
        <v>102</v>
      </c>
      <c s="34" t="s">
        <v>3623</v>
      </c>
      <c s="35" t="s">
        <v>5</v>
      </c>
      <c s="6" t="s">
        <v>3624</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3625</v>
      </c>
    </row>
    <row r="71" spans="1:5" ht="12.75">
      <c r="A71" t="s">
        <v>55</v>
      </c>
      <c r="E71" s="39" t="s">
        <v>2954</v>
      </c>
    </row>
    <row r="72" spans="1:16" ht="12.75">
      <c r="A72" t="s">
        <v>48</v>
      </c>
      <c s="34" t="s">
        <v>107</v>
      </c>
      <c s="34" t="s">
        <v>2813</v>
      </c>
      <c s="35" t="s">
        <v>5</v>
      </c>
      <c s="6" t="s">
        <v>2814</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3626</v>
      </c>
    </row>
    <row r="75" spans="1:5" ht="25.5">
      <c r="A75" t="s">
        <v>55</v>
      </c>
      <c r="E75" s="39" t="s">
        <v>3627</v>
      </c>
    </row>
    <row r="76" spans="1:16" ht="12.75">
      <c r="A76" t="s">
        <v>48</v>
      </c>
      <c s="34" t="s">
        <v>111</v>
      </c>
      <c s="34" t="s">
        <v>3628</v>
      </c>
      <c s="35" t="s">
        <v>5</v>
      </c>
      <c s="6" t="s">
        <v>3629</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3630</v>
      </c>
    </row>
    <row r="79" spans="1:5" ht="12.75">
      <c r="A79" t="s">
        <v>55</v>
      </c>
      <c r="E79" s="39" t="s">
        <v>2954</v>
      </c>
    </row>
    <row r="80" spans="1:16" ht="12.75">
      <c r="A80" t="s">
        <v>48</v>
      </c>
      <c s="34" t="s">
        <v>115</v>
      </c>
      <c s="34" t="s">
        <v>3631</v>
      </c>
      <c s="35" t="s">
        <v>5</v>
      </c>
      <c s="6" t="s">
        <v>3632</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3633</v>
      </c>
    </row>
    <row r="83" spans="1:5" ht="12.75">
      <c r="A83" t="s">
        <v>55</v>
      </c>
      <c r="E83" s="39" t="s">
        <v>2954</v>
      </c>
    </row>
    <row r="84" spans="1:16" ht="12.75">
      <c r="A84" t="s">
        <v>48</v>
      </c>
      <c s="34" t="s">
        <v>119</v>
      </c>
      <c s="34" t="s">
        <v>3634</v>
      </c>
      <c s="35" t="s">
        <v>5</v>
      </c>
      <c s="6" t="s">
        <v>3635</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3636</v>
      </c>
    </row>
    <row r="87" spans="1:5" ht="12.75">
      <c r="A87" t="s">
        <v>55</v>
      </c>
      <c r="E87" s="39" t="s">
        <v>2954</v>
      </c>
    </row>
    <row r="88" spans="1:16" ht="12.75">
      <c r="A88" t="s">
        <v>48</v>
      </c>
      <c s="34" t="s">
        <v>125</v>
      </c>
      <c s="34" t="s">
        <v>3637</v>
      </c>
      <c s="35" t="s">
        <v>5</v>
      </c>
      <c s="6" t="s">
        <v>3638</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3639</v>
      </c>
    </row>
    <row r="91" spans="1:5" ht="12.75">
      <c r="A91" t="s">
        <v>55</v>
      </c>
      <c r="E91" s="39" t="s">
        <v>3640</v>
      </c>
    </row>
    <row r="92" spans="1:13" ht="12.75">
      <c r="A92" t="s">
        <v>46</v>
      </c>
      <c r="C92" s="31" t="s">
        <v>63</v>
      </c>
      <c r="E92" s="33" t="s">
        <v>2606</v>
      </c>
      <c r="J92" s="32">
        <f>0</f>
      </c>
      <c s="32">
        <f>0</f>
      </c>
      <c s="32">
        <f>0+L93+L97+L101+L105+L109+L113+L117+L121+L125</f>
      </c>
      <c s="32">
        <f>0+M93+M97+M101+M105+M109+M113+M117+M121+M125</f>
      </c>
    </row>
    <row r="93" spans="1:16" ht="12.75">
      <c r="A93" t="s">
        <v>48</v>
      </c>
      <c s="34" t="s">
        <v>129</v>
      </c>
      <c s="34" t="s">
        <v>3641</v>
      </c>
      <c s="35" t="s">
        <v>5</v>
      </c>
      <c s="6" t="s">
        <v>3642</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3643</v>
      </c>
    </row>
    <row r="96" spans="1:5" ht="12.75">
      <c r="A96" t="s">
        <v>55</v>
      </c>
      <c r="E96" s="39" t="s">
        <v>3644</v>
      </c>
    </row>
    <row r="97" spans="1:16" ht="12.75">
      <c r="A97" t="s">
        <v>48</v>
      </c>
      <c s="34" t="s">
        <v>133</v>
      </c>
      <c s="34" t="s">
        <v>3645</v>
      </c>
      <c s="35" t="s">
        <v>5</v>
      </c>
      <c s="6" t="s">
        <v>3646</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3647</v>
      </c>
    </row>
    <row r="100" spans="1:5" ht="12.75">
      <c r="A100" t="s">
        <v>55</v>
      </c>
      <c r="E100" s="39" t="s">
        <v>3648</v>
      </c>
    </row>
    <row r="101" spans="1:16" ht="12.75">
      <c r="A101" t="s">
        <v>48</v>
      </c>
      <c s="34" t="s">
        <v>138</v>
      </c>
      <c s="34" t="s">
        <v>3649</v>
      </c>
      <c s="35" t="s">
        <v>5</v>
      </c>
      <c s="6" t="s">
        <v>3650</v>
      </c>
      <c s="36" t="s">
        <v>190</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3651</v>
      </c>
    </row>
    <row r="104" spans="1:5" ht="12.75">
      <c r="A104" t="s">
        <v>55</v>
      </c>
      <c r="E104" s="39" t="s">
        <v>2954</v>
      </c>
    </row>
    <row r="105" spans="1:16" ht="12.75">
      <c r="A105" t="s">
        <v>48</v>
      </c>
      <c s="34" t="s">
        <v>257</v>
      </c>
      <c s="34" t="s">
        <v>3652</v>
      </c>
      <c s="35" t="s">
        <v>5</v>
      </c>
      <c s="6" t="s">
        <v>3653</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3654</v>
      </c>
    </row>
    <row r="108" spans="1:5" ht="12.75">
      <c r="A108" t="s">
        <v>55</v>
      </c>
      <c r="E108" s="39" t="s">
        <v>2954</v>
      </c>
    </row>
    <row r="109" spans="1:16" ht="12.75">
      <c r="A109" t="s">
        <v>48</v>
      </c>
      <c s="34" t="s">
        <v>261</v>
      </c>
      <c s="34" t="s">
        <v>3655</v>
      </c>
      <c s="35" t="s">
        <v>5</v>
      </c>
      <c s="6" t="s">
        <v>3656</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3657</v>
      </c>
    </row>
    <row r="112" spans="1:5" ht="12.75">
      <c r="A112" t="s">
        <v>55</v>
      </c>
      <c r="E112" s="39" t="s">
        <v>2954</v>
      </c>
    </row>
    <row r="113" spans="1:16" ht="12.75">
      <c r="A113" t="s">
        <v>48</v>
      </c>
      <c s="34" t="s">
        <v>1030</v>
      </c>
      <c s="34" t="s">
        <v>3658</v>
      </c>
      <c s="35" t="s">
        <v>5</v>
      </c>
      <c s="6" t="s">
        <v>3659</v>
      </c>
      <c s="36" t="s">
        <v>190</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3660</v>
      </c>
    </row>
    <row r="116" spans="1:5" ht="12.75">
      <c r="A116" t="s">
        <v>55</v>
      </c>
      <c r="E116" s="39" t="s">
        <v>2954</v>
      </c>
    </row>
    <row r="117" spans="1:16" ht="12.75">
      <c r="A117" t="s">
        <v>48</v>
      </c>
      <c s="34" t="s">
        <v>264</v>
      </c>
      <c s="34" t="s">
        <v>3661</v>
      </c>
      <c s="35" t="s">
        <v>5</v>
      </c>
      <c s="6" t="s">
        <v>3662</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3663</v>
      </c>
    </row>
    <row r="120" spans="1:5" ht="12.75">
      <c r="A120" t="s">
        <v>55</v>
      </c>
      <c r="E120" s="39" t="s">
        <v>2954</v>
      </c>
    </row>
    <row r="121" spans="1:16" ht="12.75">
      <c r="A121" t="s">
        <v>48</v>
      </c>
      <c s="34" t="s">
        <v>268</v>
      </c>
      <c s="34" t="s">
        <v>3664</v>
      </c>
      <c s="35" t="s">
        <v>5</v>
      </c>
      <c s="6" t="s">
        <v>3665</v>
      </c>
      <c s="36" t="s">
        <v>1381</v>
      </c>
      <c s="37">
        <v>1</v>
      </c>
      <c s="36">
        <v>0</v>
      </c>
      <c s="36">
        <f>ROUND(G121*H121,6)</f>
      </c>
      <c r="L121" s="38">
        <v>0</v>
      </c>
      <c s="32">
        <f>ROUND(ROUND(L121,2)*ROUND(G121,3),2)</f>
      </c>
      <c s="36" t="s">
        <v>441</v>
      </c>
      <c>
        <f>(M121*21)/100</f>
      </c>
      <c t="s">
        <v>27</v>
      </c>
    </row>
    <row r="122" spans="1:5" ht="12.75">
      <c r="A122" s="35" t="s">
        <v>53</v>
      </c>
      <c r="E122" s="39" t="s">
        <v>5</v>
      </c>
    </row>
    <row r="123" spans="1:5" ht="25.5">
      <c r="A123" s="35" t="s">
        <v>54</v>
      </c>
      <c r="E123" s="40" t="s">
        <v>3666</v>
      </c>
    </row>
    <row r="124" spans="1:5" ht="51">
      <c r="A124" t="s">
        <v>55</v>
      </c>
      <c r="E124" s="39" t="s">
        <v>3667</v>
      </c>
    </row>
    <row r="125" spans="1:16" ht="12.75">
      <c r="A125" t="s">
        <v>48</v>
      </c>
      <c s="34" t="s">
        <v>272</v>
      </c>
      <c s="34" t="s">
        <v>3668</v>
      </c>
      <c s="35" t="s">
        <v>5</v>
      </c>
      <c s="6" t="s">
        <v>3669</v>
      </c>
      <c s="36" t="s">
        <v>1381</v>
      </c>
      <c s="37">
        <v>2</v>
      </c>
      <c s="36">
        <v>0</v>
      </c>
      <c s="36">
        <f>ROUND(G125*H125,6)</f>
      </c>
      <c r="L125" s="38">
        <v>0</v>
      </c>
      <c s="32">
        <f>ROUND(ROUND(L125,2)*ROUND(G125,3),2)</f>
      </c>
      <c s="36" t="s">
        <v>441</v>
      </c>
      <c>
        <f>(M125*21)/100</f>
      </c>
      <c t="s">
        <v>27</v>
      </c>
    </row>
    <row r="126" spans="1:5" ht="12.75">
      <c r="A126" s="35" t="s">
        <v>53</v>
      </c>
      <c r="E126" s="39" t="s">
        <v>5</v>
      </c>
    </row>
    <row r="127" spans="1:5" ht="25.5">
      <c r="A127" s="35" t="s">
        <v>54</v>
      </c>
      <c r="E127" s="40" t="s">
        <v>3670</v>
      </c>
    </row>
    <row r="128" spans="1:5" ht="51">
      <c r="A128" t="s">
        <v>55</v>
      </c>
      <c r="E128" s="39" t="s">
        <v>3671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3576</v>
      </c>
      <c s="41">
        <f>Rekapitulace!C63</f>
      </c>
      <c s="20" t="s">
        <v>0</v>
      </c>
      <c t="s">
        <v>23</v>
      </c>
      <c t="s">
        <v>27</v>
      </c>
    </row>
    <row r="4" spans="1:16" ht="32" customHeight="1">
      <c r="A4" s="24" t="s">
        <v>20</v>
      </c>
      <c s="25" t="s">
        <v>28</v>
      </c>
      <c s="27" t="s">
        <v>3576</v>
      </c>
      <c r="E4" s="26" t="s">
        <v>3577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3674</v>
      </c>
      <c r="E8" s="30" t="s">
        <v>3673</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1303</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3675</v>
      </c>
      <c s="35" t="s">
        <v>5</v>
      </c>
      <c s="6" t="s">
        <v>3676</v>
      </c>
      <c s="36" t="s">
        <v>205</v>
      </c>
      <c s="37">
        <v>100</v>
      </c>
      <c s="36">
        <v>0</v>
      </c>
      <c s="36">
        <f>ROUND(G10*H10,6)</f>
      </c>
      <c r="L10" s="38">
        <v>0</v>
      </c>
      <c s="32">
        <f>ROUND(ROUND(L10,2)*ROUND(G10,3),2)</f>
      </c>
      <c s="36" t="s">
        <v>3677</v>
      </c>
      <c>
        <f>(M10*21)/100</f>
      </c>
      <c t="s">
        <v>27</v>
      </c>
    </row>
    <row r="11" spans="1:5" ht="12.75">
      <c r="A11" s="35" t="s">
        <v>53</v>
      </c>
      <c r="E11" s="39" t="s">
        <v>5</v>
      </c>
    </row>
    <row r="12" spans="1:5" ht="12.75">
      <c r="A12" s="35" t="s">
        <v>54</v>
      </c>
      <c r="E12" s="40" t="s">
        <v>3678</v>
      </c>
    </row>
    <row r="13" spans="1:5" ht="12.75">
      <c r="A13" t="s">
        <v>55</v>
      </c>
      <c r="E13" s="39" t="s">
        <v>5</v>
      </c>
    </row>
    <row r="14" spans="1:16" ht="12.75">
      <c r="A14" t="s">
        <v>48</v>
      </c>
      <c s="34" t="s">
        <v>27</v>
      </c>
      <c s="34" t="s">
        <v>3679</v>
      </c>
      <c s="35" t="s">
        <v>5</v>
      </c>
      <c s="6" t="s">
        <v>3680</v>
      </c>
      <c s="36" t="s">
        <v>205</v>
      </c>
      <c s="37">
        <v>100</v>
      </c>
      <c s="36">
        <v>0</v>
      </c>
      <c s="36">
        <f>ROUND(G14*H14,6)</f>
      </c>
      <c r="L14" s="38">
        <v>0</v>
      </c>
      <c s="32">
        <f>ROUND(ROUND(L14,2)*ROUND(G14,3),2)</f>
      </c>
      <c s="36" t="s">
        <v>3677</v>
      </c>
      <c>
        <f>(M14*21)/100</f>
      </c>
      <c t="s">
        <v>27</v>
      </c>
    </row>
    <row r="15" spans="1:5" ht="12.75">
      <c r="A15" s="35" t="s">
        <v>53</v>
      </c>
      <c r="E15" s="39" t="s">
        <v>5</v>
      </c>
    </row>
    <row r="16" spans="1:5" ht="12.75">
      <c r="A16" s="35" t="s">
        <v>54</v>
      </c>
      <c r="E16" s="40" t="s">
        <v>3678</v>
      </c>
    </row>
    <row r="17" spans="1:5" ht="12.75">
      <c r="A17" t="s">
        <v>55</v>
      </c>
      <c r="E17" s="39" t="s">
        <v>5</v>
      </c>
    </row>
    <row r="18" spans="1:16" ht="12.75">
      <c r="A18" t="s">
        <v>48</v>
      </c>
      <c s="34" t="s">
        <v>26</v>
      </c>
      <c s="34" t="s">
        <v>3681</v>
      </c>
      <c s="35" t="s">
        <v>5</v>
      </c>
      <c s="6" t="s">
        <v>3682</v>
      </c>
      <c s="36" t="s">
        <v>205</v>
      </c>
      <c s="37">
        <v>100</v>
      </c>
      <c s="36">
        <v>4E-05</v>
      </c>
      <c s="36">
        <f>ROUND(G18*H18,6)</f>
      </c>
      <c r="L18" s="38">
        <v>0</v>
      </c>
      <c s="32">
        <f>ROUND(ROUND(L18,2)*ROUND(G18,3),2)</f>
      </c>
      <c s="36" t="s">
        <v>3677</v>
      </c>
      <c>
        <f>(M18*21)/100</f>
      </c>
      <c t="s">
        <v>27</v>
      </c>
    </row>
    <row r="19" spans="1:5" ht="12.75">
      <c r="A19" s="35" t="s">
        <v>53</v>
      </c>
      <c r="E19" s="39" t="s">
        <v>5</v>
      </c>
    </row>
    <row r="20" spans="1:5" ht="12.75">
      <c r="A20" s="35" t="s">
        <v>54</v>
      </c>
      <c r="E20" s="40" t="s">
        <v>3678</v>
      </c>
    </row>
    <row r="21" spans="1:5" ht="12.75">
      <c r="A21" t="s">
        <v>55</v>
      </c>
      <c r="E21" s="39" t="s">
        <v>5</v>
      </c>
    </row>
    <row r="22" spans="1:16" ht="12.75">
      <c r="A22" t="s">
        <v>48</v>
      </c>
      <c s="34" t="s">
        <v>63</v>
      </c>
      <c s="34" t="s">
        <v>3683</v>
      </c>
      <c s="35" t="s">
        <v>5</v>
      </c>
      <c s="6" t="s">
        <v>3684</v>
      </c>
      <c s="36" t="s">
        <v>51</v>
      </c>
      <c s="37">
        <v>8</v>
      </c>
      <c s="36">
        <v>0.0369</v>
      </c>
      <c s="36">
        <f>ROUND(G22*H22,6)</f>
      </c>
      <c r="L22" s="38">
        <v>0</v>
      </c>
      <c s="32">
        <f>ROUND(ROUND(L22,2)*ROUND(G22,3),2)</f>
      </c>
      <c s="36" t="s">
        <v>3677</v>
      </c>
      <c>
        <f>(M22*21)/100</f>
      </c>
      <c t="s">
        <v>27</v>
      </c>
    </row>
    <row r="23" spans="1:5" ht="12.75">
      <c r="A23" s="35" t="s">
        <v>53</v>
      </c>
      <c r="E23" s="39" t="s">
        <v>5</v>
      </c>
    </row>
    <row r="24" spans="1:5" ht="12.75">
      <c r="A24" s="35" t="s">
        <v>54</v>
      </c>
      <c r="E24" s="40" t="s">
        <v>3685</v>
      </c>
    </row>
    <row r="25" spans="1:5" ht="12.75">
      <c r="A25" t="s">
        <v>55</v>
      </c>
      <c r="E25" s="39" t="s">
        <v>5</v>
      </c>
    </row>
    <row r="26" spans="1:16" ht="25.5">
      <c r="A26" t="s">
        <v>48</v>
      </c>
      <c s="34" t="s">
        <v>67</v>
      </c>
      <c s="34" t="s">
        <v>3686</v>
      </c>
      <c s="35" t="s">
        <v>5</v>
      </c>
      <c s="6" t="s">
        <v>3687</v>
      </c>
      <c s="36" t="s">
        <v>51</v>
      </c>
      <c s="37">
        <v>254</v>
      </c>
      <c s="36">
        <v>0.00015</v>
      </c>
      <c s="36">
        <f>ROUND(G26*H26,6)</f>
      </c>
      <c r="L26" s="38">
        <v>0</v>
      </c>
      <c s="32">
        <f>ROUND(ROUND(L26,2)*ROUND(G26,3),2)</f>
      </c>
      <c s="36" t="s">
        <v>3677</v>
      </c>
      <c>
        <f>(M26*21)/100</f>
      </c>
      <c t="s">
        <v>27</v>
      </c>
    </row>
    <row r="27" spans="1:5" ht="12.75">
      <c r="A27" s="35" t="s">
        <v>53</v>
      </c>
      <c r="E27" s="39" t="s">
        <v>5</v>
      </c>
    </row>
    <row r="28" spans="1:5" ht="12.75">
      <c r="A28" s="35" t="s">
        <v>54</v>
      </c>
      <c r="E28" s="40" t="s">
        <v>3688</v>
      </c>
    </row>
    <row r="29" spans="1:5" ht="12.75">
      <c r="A29" t="s">
        <v>55</v>
      </c>
      <c r="E29" s="39" t="s">
        <v>5</v>
      </c>
    </row>
    <row r="30" spans="1:16" ht="25.5">
      <c r="A30" t="s">
        <v>48</v>
      </c>
      <c s="34" t="s">
        <v>72</v>
      </c>
      <c s="34" t="s">
        <v>3689</v>
      </c>
      <c s="35" t="s">
        <v>5</v>
      </c>
      <c s="6" t="s">
        <v>3690</v>
      </c>
      <c s="36" t="s">
        <v>51</v>
      </c>
      <c s="37">
        <v>254</v>
      </c>
      <c s="36">
        <v>0</v>
      </c>
      <c s="36">
        <f>ROUND(G30*H30,6)</f>
      </c>
      <c r="L30" s="38">
        <v>0</v>
      </c>
      <c s="32">
        <f>ROUND(ROUND(L30,2)*ROUND(G30,3),2)</f>
      </c>
      <c s="36" t="s">
        <v>3677</v>
      </c>
      <c>
        <f>(M30*21)/100</f>
      </c>
      <c t="s">
        <v>27</v>
      </c>
    </row>
    <row r="31" spans="1:5" ht="12.75">
      <c r="A31" s="35" t="s">
        <v>53</v>
      </c>
      <c r="E31" s="39" t="s">
        <v>5</v>
      </c>
    </row>
    <row r="32" spans="1:5" ht="12.75">
      <c r="A32" s="35" t="s">
        <v>54</v>
      </c>
      <c r="E32" s="40" t="s">
        <v>3691</v>
      </c>
    </row>
    <row r="33" spans="1:5" ht="12.75">
      <c r="A33" t="s">
        <v>55</v>
      </c>
      <c r="E33" s="39" t="s">
        <v>5</v>
      </c>
    </row>
    <row r="34" spans="1:16" ht="12.75">
      <c r="A34" t="s">
        <v>48</v>
      </c>
      <c s="34" t="s">
        <v>123</v>
      </c>
      <c s="34" t="s">
        <v>3692</v>
      </c>
      <c s="35" t="s">
        <v>5</v>
      </c>
      <c s="6" t="s">
        <v>3693</v>
      </c>
      <c s="36" t="s">
        <v>51</v>
      </c>
      <c s="37">
        <v>9.5</v>
      </c>
      <c s="36">
        <v>0.00047</v>
      </c>
      <c s="36">
        <f>ROUND(G34*H34,6)</f>
      </c>
      <c r="L34" s="38">
        <v>0</v>
      </c>
      <c s="32">
        <f>ROUND(ROUND(L34,2)*ROUND(G34,3),2)</f>
      </c>
      <c s="36" t="s">
        <v>3677</v>
      </c>
      <c>
        <f>(M34*21)/100</f>
      </c>
      <c t="s">
        <v>27</v>
      </c>
    </row>
    <row r="35" spans="1:5" ht="12.75">
      <c r="A35" s="35" t="s">
        <v>53</v>
      </c>
      <c r="E35" s="39" t="s">
        <v>5</v>
      </c>
    </row>
    <row r="36" spans="1:5" ht="12.75">
      <c r="A36" s="35" t="s">
        <v>54</v>
      </c>
      <c r="E36" s="40" t="s">
        <v>3694</v>
      </c>
    </row>
    <row r="37" spans="1:5" ht="12.75">
      <c r="A37" t="s">
        <v>55</v>
      </c>
      <c r="E37" s="39" t="s">
        <v>5</v>
      </c>
    </row>
    <row r="38" spans="1:16" ht="12.75">
      <c r="A38" t="s">
        <v>48</v>
      </c>
      <c s="34" t="s">
        <v>163</v>
      </c>
      <c s="34" t="s">
        <v>3695</v>
      </c>
      <c s="35" t="s">
        <v>5</v>
      </c>
      <c s="6" t="s">
        <v>3696</v>
      </c>
      <c s="36" t="s">
        <v>51</v>
      </c>
      <c s="37">
        <v>9.5</v>
      </c>
      <c s="36">
        <v>0</v>
      </c>
      <c s="36">
        <f>ROUND(G38*H38,6)</f>
      </c>
      <c r="L38" s="38">
        <v>0</v>
      </c>
      <c s="32">
        <f>ROUND(ROUND(L38,2)*ROUND(G38,3),2)</f>
      </c>
      <c s="36" t="s">
        <v>3677</v>
      </c>
      <c>
        <f>(M38*21)/100</f>
      </c>
      <c t="s">
        <v>27</v>
      </c>
    </row>
    <row r="39" spans="1:5" ht="12.75">
      <c r="A39" s="35" t="s">
        <v>53</v>
      </c>
      <c r="E39" s="39" t="s">
        <v>5</v>
      </c>
    </row>
    <row r="40" spans="1:5" ht="12.75">
      <c r="A40" s="35" t="s">
        <v>54</v>
      </c>
      <c r="E40" s="40" t="s">
        <v>3694</v>
      </c>
    </row>
    <row r="41" spans="1:5" ht="12.75">
      <c r="A41" t="s">
        <v>55</v>
      </c>
      <c r="E41" s="39" t="s">
        <v>5</v>
      </c>
    </row>
    <row r="42" spans="1:16" ht="12.75">
      <c r="A42" t="s">
        <v>48</v>
      </c>
      <c s="34" t="s">
        <v>76</v>
      </c>
      <c s="34" t="s">
        <v>3697</v>
      </c>
      <c s="35" t="s">
        <v>5</v>
      </c>
      <c s="6" t="s">
        <v>3698</v>
      </c>
      <c s="36" t="s">
        <v>190</v>
      </c>
      <c s="37">
        <v>9.6</v>
      </c>
      <c s="36">
        <v>0</v>
      </c>
      <c s="36">
        <f>ROUND(G42*H42,6)</f>
      </c>
      <c r="L42" s="38">
        <v>0</v>
      </c>
      <c s="32">
        <f>ROUND(ROUND(L42,2)*ROUND(G42,3),2)</f>
      </c>
      <c s="36" t="s">
        <v>3677</v>
      </c>
      <c>
        <f>(M42*21)/100</f>
      </c>
      <c t="s">
        <v>27</v>
      </c>
    </row>
    <row r="43" spans="1:5" ht="12.75">
      <c r="A43" s="35" t="s">
        <v>53</v>
      </c>
      <c r="E43" s="39" t="s">
        <v>5</v>
      </c>
    </row>
    <row r="44" spans="1:5" ht="12.75">
      <c r="A44" s="35" t="s">
        <v>54</v>
      </c>
      <c r="E44" s="40" t="s">
        <v>3699</v>
      </c>
    </row>
    <row r="45" spans="1:5" ht="12.75">
      <c r="A45" t="s">
        <v>55</v>
      </c>
      <c r="E45" s="39" t="s">
        <v>5</v>
      </c>
    </row>
    <row r="46" spans="1:16" ht="25.5">
      <c r="A46" t="s">
        <v>48</v>
      </c>
      <c s="34" t="s">
        <v>82</v>
      </c>
      <c s="34" t="s">
        <v>3700</v>
      </c>
      <c s="35" t="s">
        <v>5</v>
      </c>
      <c s="6" t="s">
        <v>3701</v>
      </c>
      <c s="36" t="s">
        <v>190</v>
      </c>
      <c s="37">
        <v>19.1</v>
      </c>
      <c s="36">
        <v>0</v>
      </c>
      <c s="36">
        <f>ROUND(G46*H46,6)</f>
      </c>
      <c r="L46" s="38">
        <v>0</v>
      </c>
      <c s="32">
        <f>ROUND(ROUND(L46,2)*ROUND(G46,3),2)</f>
      </c>
      <c s="36" t="s">
        <v>3677</v>
      </c>
      <c>
        <f>(M46*21)/100</f>
      </c>
      <c t="s">
        <v>27</v>
      </c>
    </row>
    <row r="47" spans="1:5" ht="12.75">
      <c r="A47" s="35" t="s">
        <v>53</v>
      </c>
      <c r="E47" s="39" t="s">
        <v>5</v>
      </c>
    </row>
    <row r="48" spans="1:5" ht="25.5">
      <c r="A48" s="35" t="s">
        <v>54</v>
      </c>
      <c r="E48" s="40" t="s">
        <v>3702</v>
      </c>
    </row>
    <row r="49" spans="1:5" ht="12.75">
      <c r="A49" t="s">
        <v>55</v>
      </c>
      <c r="E49" s="39" t="s">
        <v>5</v>
      </c>
    </row>
    <row r="50" spans="1:16" ht="25.5">
      <c r="A50" t="s">
        <v>48</v>
      </c>
      <c s="34" t="s">
        <v>86</v>
      </c>
      <c s="34" t="s">
        <v>3703</v>
      </c>
      <c s="35" t="s">
        <v>5</v>
      </c>
      <c s="6" t="s">
        <v>3704</v>
      </c>
      <c s="36" t="s">
        <v>190</v>
      </c>
      <c s="37">
        <v>76.4</v>
      </c>
      <c s="36">
        <v>0</v>
      </c>
      <c s="36">
        <f>ROUND(G50*H50,6)</f>
      </c>
      <c r="L50" s="38">
        <v>0</v>
      </c>
      <c s="32">
        <f>ROUND(ROUND(L50,2)*ROUND(G50,3),2)</f>
      </c>
      <c s="36" t="s">
        <v>3677</v>
      </c>
      <c>
        <f>(M50*21)/100</f>
      </c>
      <c t="s">
        <v>27</v>
      </c>
    </row>
    <row r="51" spans="1:5" ht="12.75">
      <c r="A51" s="35" t="s">
        <v>53</v>
      </c>
      <c r="E51" s="39" t="s">
        <v>5</v>
      </c>
    </row>
    <row r="52" spans="1:5" ht="12.75">
      <c r="A52" s="35" t="s">
        <v>54</v>
      </c>
      <c r="E52" s="40" t="s">
        <v>3705</v>
      </c>
    </row>
    <row r="53" spans="1:5" ht="12.75">
      <c r="A53" t="s">
        <v>55</v>
      </c>
      <c r="E53" s="39" t="s">
        <v>5</v>
      </c>
    </row>
    <row r="54" spans="1:16" ht="25.5">
      <c r="A54" t="s">
        <v>48</v>
      </c>
      <c s="34" t="s">
        <v>90</v>
      </c>
      <c s="34" t="s">
        <v>3706</v>
      </c>
      <c s="35" t="s">
        <v>5</v>
      </c>
      <c s="6" t="s">
        <v>3707</v>
      </c>
      <c s="36" t="s">
        <v>190</v>
      </c>
      <c s="37">
        <v>13.44</v>
      </c>
      <c s="36">
        <v>0</v>
      </c>
      <c s="36">
        <f>ROUND(G54*H54,6)</f>
      </c>
      <c r="L54" s="38">
        <v>0</v>
      </c>
      <c s="32">
        <f>ROUND(ROUND(L54,2)*ROUND(G54,3),2)</f>
      </c>
      <c s="36" t="s">
        <v>3677</v>
      </c>
      <c>
        <f>(M54*21)/100</f>
      </c>
      <c t="s">
        <v>27</v>
      </c>
    </row>
    <row r="55" spans="1:5" ht="12.75">
      <c r="A55" s="35" t="s">
        <v>53</v>
      </c>
      <c r="E55" s="39" t="s">
        <v>5</v>
      </c>
    </row>
    <row r="56" spans="1:5" ht="12.75">
      <c r="A56" s="35" t="s">
        <v>54</v>
      </c>
      <c r="E56" s="40" t="s">
        <v>3708</v>
      </c>
    </row>
    <row r="57" spans="1:5" ht="12.75">
      <c r="A57" t="s">
        <v>55</v>
      </c>
      <c r="E57" s="39" t="s">
        <v>5</v>
      </c>
    </row>
    <row r="58" spans="1:16" ht="25.5">
      <c r="A58" t="s">
        <v>48</v>
      </c>
      <c s="34" t="s">
        <v>94</v>
      </c>
      <c s="34" t="s">
        <v>3709</v>
      </c>
      <c s="35" t="s">
        <v>5</v>
      </c>
      <c s="6" t="s">
        <v>3710</v>
      </c>
      <c s="36" t="s">
        <v>190</v>
      </c>
      <c s="37">
        <v>53.76</v>
      </c>
      <c s="36">
        <v>0</v>
      </c>
      <c s="36">
        <f>ROUND(G58*H58,6)</f>
      </c>
      <c r="L58" s="38">
        <v>0</v>
      </c>
      <c s="32">
        <f>ROUND(ROUND(L58,2)*ROUND(G58,3),2)</f>
      </c>
      <c s="36" t="s">
        <v>3677</v>
      </c>
      <c>
        <f>(M58*21)/100</f>
      </c>
      <c t="s">
        <v>27</v>
      </c>
    </row>
    <row r="59" spans="1:5" ht="12.75">
      <c r="A59" s="35" t="s">
        <v>53</v>
      </c>
      <c r="E59" s="39" t="s">
        <v>5</v>
      </c>
    </row>
    <row r="60" spans="1:5" ht="12.75">
      <c r="A60" s="35" t="s">
        <v>54</v>
      </c>
      <c r="E60" s="40" t="s">
        <v>3711</v>
      </c>
    </row>
    <row r="61" spans="1:5" ht="12.75">
      <c r="A61" t="s">
        <v>55</v>
      </c>
      <c r="E61" s="39" t="s">
        <v>5</v>
      </c>
    </row>
    <row r="62" spans="1:16" ht="25.5">
      <c r="A62" t="s">
        <v>48</v>
      </c>
      <c s="34" t="s">
        <v>98</v>
      </c>
      <c s="34" t="s">
        <v>3712</v>
      </c>
      <c s="35" t="s">
        <v>5</v>
      </c>
      <c s="6" t="s">
        <v>3713</v>
      </c>
      <c s="36" t="s">
        <v>51</v>
      </c>
      <c s="37">
        <v>27</v>
      </c>
      <c s="36">
        <v>0.0044</v>
      </c>
      <c s="36">
        <f>ROUND(G62*H62,6)</f>
      </c>
      <c r="L62" s="38">
        <v>0</v>
      </c>
      <c s="32">
        <f>ROUND(ROUND(L62,2)*ROUND(G62,3),2)</f>
      </c>
      <c s="36" t="s">
        <v>3677</v>
      </c>
      <c>
        <f>(M62*21)/100</f>
      </c>
      <c t="s">
        <v>27</v>
      </c>
    </row>
    <row r="63" spans="1:5" ht="12.75">
      <c r="A63" s="35" t="s">
        <v>53</v>
      </c>
      <c r="E63" s="39" t="s">
        <v>5</v>
      </c>
    </row>
    <row r="64" spans="1:5" ht="12.75">
      <c r="A64" s="35" t="s">
        <v>54</v>
      </c>
      <c r="E64" s="40" t="s">
        <v>3714</v>
      </c>
    </row>
    <row r="65" spans="1:5" ht="12.75">
      <c r="A65" t="s">
        <v>55</v>
      </c>
      <c r="E65" s="39" t="s">
        <v>5</v>
      </c>
    </row>
    <row r="66" spans="1:16" ht="12.75">
      <c r="A66" t="s">
        <v>48</v>
      </c>
      <c s="34" t="s">
        <v>102</v>
      </c>
      <c s="34" t="s">
        <v>3715</v>
      </c>
      <c s="35" t="s">
        <v>5</v>
      </c>
      <c s="6" t="s">
        <v>3716</v>
      </c>
      <c s="36" t="s">
        <v>205</v>
      </c>
      <c s="37">
        <v>117.28</v>
      </c>
      <c s="36">
        <v>0.00084</v>
      </c>
      <c s="36">
        <f>ROUND(G66*H66,6)</f>
      </c>
      <c r="L66" s="38">
        <v>0</v>
      </c>
      <c s="32">
        <f>ROUND(ROUND(L66,2)*ROUND(G66,3),2)</f>
      </c>
      <c s="36" t="s">
        <v>3677</v>
      </c>
      <c>
        <f>(M66*21)/100</f>
      </c>
      <c t="s">
        <v>27</v>
      </c>
    </row>
    <row r="67" spans="1:5" ht="12.75">
      <c r="A67" s="35" t="s">
        <v>53</v>
      </c>
      <c r="E67" s="39" t="s">
        <v>5</v>
      </c>
    </row>
    <row r="68" spans="1:5" ht="12.75">
      <c r="A68" s="35" t="s">
        <v>54</v>
      </c>
      <c r="E68" s="40" t="s">
        <v>3717</v>
      </c>
    </row>
    <row r="69" spans="1:5" ht="12.75">
      <c r="A69" t="s">
        <v>55</v>
      </c>
      <c r="E69" s="39" t="s">
        <v>5</v>
      </c>
    </row>
    <row r="70" spans="1:16" ht="12.75">
      <c r="A70" t="s">
        <v>48</v>
      </c>
      <c s="34" t="s">
        <v>107</v>
      </c>
      <c s="34" t="s">
        <v>3718</v>
      </c>
      <c s="35" t="s">
        <v>5</v>
      </c>
      <c s="6" t="s">
        <v>3719</v>
      </c>
      <c s="36" t="s">
        <v>205</v>
      </c>
      <c s="37">
        <v>29.32</v>
      </c>
      <c s="36">
        <v>0.00085</v>
      </c>
      <c s="36">
        <f>ROUND(G70*H70,6)</f>
      </c>
      <c r="L70" s="38">
        <v>0</v>
      </c>
      <c s="32">
        <f>ROUND(ROUND(L70,2)*ROUND(G70,3),2)</f>
      </c>
      <c s="36" t="s">
        <v>3677</v>
      </c>
      <c>
        <f>(M70*21)/100</f>
      </c>
      <c t="s">
        <v>27</v>
      </c>
    </row>
    <row r="71" spans="1:5" ht="12.75">
      <c r="A71" s="35" t="s">
        <v>53</v>
      </c>
      <c r="E71" s="39" t="s">
        <v>5</v>
      </c>
    </row>
    <row r="72" spans="1:5" ht="12.75">
      <c r="A72" s="35" t="s">
        <v>54</v>
      </c>
      <c r="E72" s="40" t="s">
        <v>3720</v>
      </c>
    </row>
    <row r="73" spans="1:5" ht="12.75">
      <c r="A73" t="s">
        <v>55</v>
      </c>
      <c r="E73" s="39" t="s">
        <v>5</v>
      </c>
    </row>
    <row r="74" spans="1:16" ht="12.75">
      <c r="A74" t="s">
        <v>48</v>
      </c>
      <c s="34" t="s">
        <v>111</v>
      </c>
      <c s="34" t="s">
        <v>3721</v>
      </c>
      <c s="35" t="s">
        <v>5</v>
      </c>
      <c s="6" t="s">
        <v>3722</v>
      </c>
      <c s="36" t="s">
        <v>205</v>
      </c>
      <c s="37">
        <v>117.28</v>
      </c>
      <c s="36">
        <v>0</v>
      </c>
      <c s="36">
        <f>ROUND(G74*H74,6)</f>
      </c>
      <c r="L74" s="38">
        <v>0</v>
      </c>
      <c s="32">
        <f>ROUND(ROUND(L74,2)*ROUND(G74,3),2)</f>
      </c>
      <c s="36" t="s">
        <v>3677</v>
      </c>
      <c>
        <f>(M74*21)/100</f>
      </c>
      <c t="s">
        <v>27</v>
      </c>
    </row>
    <row r="75" spans="1:5" ht="12.75">
      <c r="A75" s="35" t="s">
        <v>53</v>
      </c>
      <c r="E75" s="39" t="s">
        <v>5</v>
      </c>
    </row>
    <row r="76" spans="1:5" ht="12.75">
      <c r="A76" s="35" t="s">
        <v>54</v>
      </c>
      <c r="E76" s="40" t="s">
        <v>3717</v>
      </c>
    </row>
    <row r="77" spans="1:5" ht="12.75">
      <c r="A77" t="s">
        <v>55</v>
      </c>
      <c r="E77" s="39" t="s">
        <v>5</v>
      </c>
    </row>
    <row r="78" spans="1:16" ht="12.75">
      <c r="A78" t="s">
        <v>48</v>
      </c>
      <c s="34" t="s">
        <v>115</v>
      </c>
      <c s="34" t="s">
        <v>3723</v>
      </c>
      <c s="35" t="s">
        <v>5</v>
      </c>
      <c s="6" t="s">
        <v>3724</v>
      </c>
      <c s="36" t="s">
        <v>205</v>
      </c>
      <c s="37">
        <v>29.32</v>
      </c>
      <c s="36">
        <v>0</v>
      </c>
      <c s="36">
        <f>ROUND(G78*H78,6)</f>
      </c>
      <c r="L78" s="38">
        <v>0</v>
      </c>
      <c s="32">
        <f>ROUND(ROUND(L78,2)*ROUND(G78,3),2)</f>
      </c>
      <c s="36" t="s">
        <v>3677</v>
      </c>
      <c>
        <f>(M78*21)/100</f>
      </c>
      <c t="s">
        <v>27</v>
      </c>
    </row>
    <row r="79" spans="1:5" ht="12.75">
      <c r="A79" s="35" t="s">
        <v>53</v>
      </c>
      <c r="E79" s="39" t="s">
        <v>5</v>
      </c>
    </row>
    <row r="80" spans="1:5" ht="12.75">
      <c r="A80" s="35" t="s">
        <v>54</v>
      </c>
      <c r="E80" s="40" t="s">
        <v>3720</v>
      </c>
    </row>
    <row r="81" spans="1:5" ht="12.75">
      <c r="A81" t="s">
        <v>55</v>
      </c>
      <c r="E81" s="39" t="s">
        <v>5</v>
      </c>
    </row>
    <row r="82" spans="1:16" ht="25.5">
      <c r="A82" t="s">
        <v>48</v>
      </c>
      <c s="34" t="s">
        <v>119</v>
      </c>
      <c s="34" t="s">
        <v>3725</v>
      </c>
      <c s="35" t="s">
        <v>5</v>
      </c>
      <c s="6" t="s">
        <v>3726</v>
      </c>
      <c s="36" t="s">
        <v>190</v>
      </c>
      <c s="37">
        <v>162.7</v>
      </c>
      <c s="36">
        <v>0</v>
      </c>
      <c s="36">
        <f>ROUND(G82*H82,6)</f>
      </c>
      <c r="L82" s="38">
        <v>0</v>
      </c>
      <c s="32">
        <f>ROUND(ROUND(L82,2)*ROUND(G82,3),2)</f>
      </c>
      <c s="36" t="s">
        <v>3677</v>
      </c>
      <c>
        <f>(M82*21)/100</f>
      </c>
      <c t="s">
        <v>27</v>
      </c>
    </row>
    <row r="83" spans="1:5" ht="12.75">
      <c r="A83" s="35" t="s">
        <v>53</v>
      </c>
      <c r="E83" s="39" t="s">
        <v>5</v>
      </c>
    </row>
    <row r="84" spans="1:5" ht="12.75">
      <c r="A84" s="35" t="s">
        <v>54</v>
      </c>
      <c r="E84" s="40" t="s">
        <v>3727</v>
      </c>
    </row>
    <row r="85" spans="1:5" ht="12.75">
      <c r="A85" t="s">
        <v>55</v>
      </c>
      <c r="E85" s="39" t="s">
        <v>5</v>
      </c>
    </row>
    <row r="86" spans="1:16" ht="25.5">
      <c r="A86" t="s">
        <v>48</v>
      </c>
      <c s="34" t="s">
        <v>125</v>
      </c>
      <c s="34" t="s">
        <v>3728</v>
      </c>
      <c s="35" t="s">
        <v>5</v>
      </c>
      <c s="6" t="s">
        <v>3729</v>
      </c>
      <c s="36" t="s">
        <v>190</v>
      </c>
      <c s="37">
        <v>162.7</v>
      </c>
      <c s="36">
        <v>0</v>
      </c>
      <c s="36">
        <f>ROUND(G86*H86,6)</f>
      </c>
      <c r="L86" s="38">
        <v>0</v>
      </c>
      <c s="32">
        <f>ROUND(ROUND(L86,2)*ROUND(G86,3),2)</f>
      </c>
      <c s="36" t="s">
        <v>3677</v>
      </c>
      <c>
        <f>(M86*21)/100</f>
      </c>
      <c t="s">
        <v>27</v>
      </c>
    </row>
    <row r="87" spans="1:5" ht="12.75">
      <c r="A87" s="35" t="s">
        <v>53</v>
      </c>
      <c r="E87" s="39" t="s">
        <v>5</v>
      </c>
    </row>
    <row r="88" spans="1:5" ht="12.75">
      <c r="A88" s="35" t="s">
        <v>54</v>
      </c>
      <c r="E88" s="40" t="s">
        <v>3727</v>
      </c>
    </row>
    <row r="89" spans="1:5" ht="12.75">
      <c r="A89" t="s">
        <v>55</v>
      </c>
      <c r="E89" s="39" t="s">
        <v>5</v>
      </c>
    </row>
    <row r="90" spans="1:16" ht="12.75">
      <c r="A90" t="s">
        <v>48</v>
      </c>
      <c s="34" t="s">
        <v>129</v>
      </c>
      <c s="34" t="s">
        <v>3730</v>
      </c>
      <c s="35" t="s">
        <v>5</v>
      </c>
      <c s="6" t="s">
        <v>3731</v>
      </c>
      <c s="36" t="s">
        <v>190</v>
      </c>
      <c s="37">
        <v>101.45</v>
      </c>
      <c s="36">
        <v>0</v>
      </c>
      <c s="36">
        <f>ROUND(G90*H90,6)</f>
      </c>
      <c r="L90" s="38">
        <v>0</v>
      </c>
      <c s="32">
        <f>ROUND(ROUND(L90,2)*ROUND(G90,3),2)</f>
      </c>
      <c s="36" t="s">
        <v>3677</v>
      </c>
      <c>
        <f>(M90*21)/100</f>
      </c>
      <c t="s">
        <v>27</v>
      </c>
    </row>
    <row r="91" spans="1:5" ht="12.75">
      <c r="A91" s="35" t="s">
        <v>53</v>
      </c>
      <c r="E91" s="39" t="s">
        <v>5</v>
      </c>
    </row>
    <row r="92" spans="1:5" ht="12.75">
      <c r="A92" s="35" t="s">
        <v>54</v>
      </c>
      <c r="E92" s="40" t="s">
        <v>3732</v>
      </c>
    </row>
    <row r="93" spans="1:5" ht="12.75">
      <c r="A93" t="s">
        <v>55</v>
      </c>
      <c r="E93" s="39" t="s">
        <v>5</v>
      </c>
    </row>
    <row r="94" spans="1:16" ht="12.75">
      <c r="A94" t="s">
        <v>48</v>
      </c>
      <c s="34" t="s">
        <v>133</v>
      </c>
      <c s="34" t="s">
        <v>3733</v>
      </c>
      <c s="35" t="s">
        <v>5</v>
      </c>
      <c s="6" t="s">
        <v>3734</v>
      </c>
      <c s="36" t="s">
        <v>190</v>
      </c>
      <c s="37">
        <v>30.625</v>
      </c>
      <c s="36">
        <v>0</v>
      </c>
      <c s="36">
        <f>ROUND(G94*H94,6)</f>
      </c>
      <c r="L94" s="38">
        <v>0</v>
      </c>
      <c s="32">
        <f>ROUND(ROUND(L94,2)*ROUND(G94,3),2)</f>
      </c>
      <c s="36" t="s">
        <v>3677</v>
      </c>
      <c>
        <f>(M94*21)/100</f>
      </c>
      <c t="s">
        <v>27</v>
      </c>
    </row>
    <row r="95" spans="1:5" ht="12.75">
      <c r="A95" s="35" t="s">
        <v>53</v>
      </c>
      <c r="E95" s="39" t="s">
        <v>5</v>
      </c>
    </row>
    <row r="96" spans="1:5" ht="12.75">
      <c r="A96" s="35" t="s">
        <v>54</v>
      </c>
      <c r="E96" s="40" t="s">
        <v>3735</v>
      </c>
    </row>
    <row r="97" spans="1:5" ht="12.75">
      <c r="A97" t="s">
        <v>55</v>
      </c>
      <c r="E97" s="39" t="s">
        <v>5</v>
      </c>
    </row>
    <row r="98" spans="1:16" ht="12.75">
      <c r="A98" t="s">
        <v>48</v>
      </c>
      <c s="34" t="s">
        <v>138</v>
      </c>
      <c s="34" t="s">
        <v>3736</v>
      </c>
      <c s="35" t="s">
        <v>5</v>
      </c>
      <c s="6" t="s">
        <v>3737</v>
      </c>
      <c s="36" t="s">
        <v>190</v>
      </c>
      <c s="37">
        <v>30.625</v>
      </c>
      <c s="36">
        <v>0</v>
      </c>
      <c s="36">
        <f>ROUND(G98*H98,6)</f>
      </c>
      <c r="L98" s="38">
        <v>0</v>
      </c>
      <c s="32">
        <f>ROUND(ROUND(L98,2)*ROUND(G98,3),2)</f>
      </c>
      <c s="36" t="s">
        <v>3677</v>
      </c>
      <c>
        <f>(M98*21)/100</f>
      </c>
      <c t="s">
        <v>27</v>
      </c>
    </row>
    <row r="99" spans="1:5" ht="12.75">
      <c r="A99" s="35" t="s">
        <v>53</v>
      </c>
      <c r="E99" s="39" t="s">
        <v>5</v>
      </c>
    </row>
    <row r="100" spans="1:5" ht="12.75">
      <c r="A100" s="35" t="s">
        <v>54</v>
      </c>
      <c r="E100" s="40" t="s">
        <v>3735</v>
      </c>
    </row>
    <row r="101" spans="1:5" ht="12.75">
      <c r="A101" t="s">
        <v>55</v>
      </c>
      <c r="E101" s="39" t="s">
        <v>5</v>
      </c>
    </row>
    <row r="102" spans="1:16" ht="12.75">
      <c r="A102" t="s">
        <v>48</v>
      </c>
      <c s="34" t="s">
        <v>257</v>
      </c>
      <c s="34" t="s">
        <v>3738</v>
      </c>
      <c s="35" t="s">
        <v>5</v>
      </c>
      <c s="6" t="s">
        <v>3739</v>
      </c>
      <c s="36" t="s">
        <v>450</v>
      </c>
      <c s="37">
        <v>105.166</v>
      </c>
      <c s="36">
        <v>0</v>
      </c>
      <c s="36">
        <f>ROUND(G102*H102,6)</f>
      </c>
      <c r="L102" s="38">
        <v>0</v>
      </c>
      <c s="32">
        <f>ROUND(ROUND(L102,2)*ROUND(G102,3),2)</f>
      </c>
      <c s="36" t="s">
        <v>3677</v>
      </c>
      <c>
        <f>(M102*21)/100</f>
      </c>
      <c t="s">
        <v>27</v>
      </c>
    </row>
    <row r="103" spans="1:5" ht="12.75">
      <c r="A103" s="35" t="s">
        <v>53</v>
      </c>
      <c r="E103" s="39" t="s">
        <v>5</v>
      </c>
    </row>
    <row r="104" spans="1:5" ht="12.75">
      <c r="A104" s="35" t="s">
        <v>54</v>
      </c>
      <c r="E104" s="40" t="s">
        <v>3740</v>
      </c>
    </row>
    <row r="105" spans="1:5" ht="12.75">
      <c r="A105" t="s">
        <v>55</v>
      </c>
      <c r="E105" s="39" t="s">
        <v>5</v>
      </c>
    </row>
    <row r="106" spans="1:16" ht="12.75">
      <c r="A106" t="s">
        <v>48</v>
      </c>
      <c s="34" t="s">
        <v>261</v>
      </c>
      <c s="34" t="s">
        <v>3741</v>
      </c>
      <c s="35" t="s">
        <v>5</v>
      </c>
      <c s="6" t="s">
        <v>3742</v>
      </c>
      <c s="36" t="s">
        <v>450</v>
      </c>
      <c s="37">
        <v>91.305</v>
      </c>
      <c s="36">
        <v>0</v>
      </c>
      <c s="36">
        <f>ROUND(G106*H106,6)</f>
      </c>
      <c r="L106" s="38">
        <v>0</v>
      </c>
      <c s="32">
        <f>ROUND(ROUND(L106,2)*ROUND(G106,3),2)</f>
      </c>
      <c s="36" t="s">
        <v>3677</v>
      </c>
      <c>
        <f>(M106*21)/100</f>
      </c>
      <c t="s">
        <v>27</v>
      </c>
    </row>
    <row r="107" spans="1:5" ht="12.75">
      <c r="A107" s="35" t="s">
        <v>53</v>
      </c>
      <c r="E107" s="39" t="s">
        <v>5</v>
      </c>
    </row>
    <row r="108" spans="1:5" ht="12.75">
      <c r="A108" s="35" t="s">
        <v>54</v>
      </c>
      <c r="E108" s="40" t="s">
        <v>3743</v>
      </c>
    </row>
    <row r="109" spans="1:5" ht="12.75">
      <c r="A109" t="s">
        <v>55</v>
      </c>
      <c r="E109" s="39" t="s">
        <v>5</v>
      </c>
    </row>
    <row r="110" spans="1:16" ht="12.75">
      <c r="A110" t="s">
        <v>48</v>
      </c>
      <c s="34" t="s">
        <v>1030</v>
      </c>
      <c s="34" t="s">
        <v>3744</v>
      </c>
      <c s="35" t="s">
        <v>5</v>
      </c>
      <c s="6" t="s">
        <v>3745</v>
      </c>
      <c s="36" t="s">
        <v>450</v>
      </c>
      <c s="37">
        <v>91.305</v>
      </c>
      <c s="36">
        <v>0</v>
      </c>
      <c s="36">
        <f>ROUND(G110*H110,6)</f>
      </c>
      <c r="L110" s="38">
        <v>0</v>
      </c>
      <c s="32">
        <f>ROUND(ROUND(L110,2)*ROUND(G110,3),2)</f>
      </c>
      <c s="36" t="s">
        <v>3677</v>
      </c>
      <c>
        <f>(M110*21)/100</f>
      </c>
      <c t="s">
        <v>27</v>
      </c>
    </row>
    <row r="111" spans="1:5" ht="12.75">
      <c r="A111" s="35" t="s">
        <v>53</v>
      </c>
      <c r="E111" s="39" t="s">
        <v>5</v>
      </c>
    </row>
    <row r="112" spans="1:5" ht="12.75">
      <c r="A112" s="35" t="s">
        <v>54</v>
      </c>
      <c r="E112" s="40" t="s">
        <v>3743</v>
      </c>
    </row>
    <row r="113" spans="1:5" ht="12.75">
      <c r="A113" t="s">
        <v>55</v>
      </c>
      <c r="E113" s="39" t="s">
        <v>5</v>
      </c>
    </row>
    <row r="114" spans="1:16" ht="12.75">
      <c r="A114" t="s">
        <v>48</v>
      </c>
      <c s="34" t="s">
        <v>264</v>
      </c>
      <c s="34" t="s">
        <v>3746</v>
      </c>
      <c s="35" t="s">
        <v>3747</v>
      </c>
      <c s="6" t="s">
        <v>3748</v>
      </c>
      <c s="36" t="s">
        <v>450</v>
      </c>
      <c s="37">
        <v>276.59</v>
      </c>
      <c s="36">
        <v>0</v>
      </c>
      <c s="36">
        <f>ROUND(G114*H114,6)</f>
      </c>
      <c r="L114" s="38">
        <v>0</v>
      </c>
      <c s="32">
        <f>ROUND(ROUND(L114,2)*ROUND(G114,3),2)</f>
      </c>
      <c s="36" t="s">
        <v>441</v>
      </c>
      <c>
        <f>(M114*21)/100</f>
      </c>
      <c t="s">
        <v>27</v>
      </c>
    </row>
    <row r="115" spans="1:5" ht="12.75">
      <c r="A115" s="35" t="s">
        <v>53</v>
      </c>
      <c r="E115" s="39" t="s">
        <v>452</v>
      </c>
    </row>
    <row r="116" spans="1:5" ht="25.5">
      <c r="A116" s="35" t="s">
        <v>54</v>
      </c>
      <c r="E116" s="40" t="s">
        <v>3749</v>
      </c>
    </row>
    <row r="117" spans="1:5" ht="12.75">
      <c r="A117" t="s">
        <v>55</v>
      </c>
      <c r="E117" s="39" t="s">
        <v>5</v>
      </c>
    </row>
    <row r="118" spans="1:13" ht="12.75">
      <c r="A118" t="s">
        <v>46</v>
      </c>
      <c r="C118" s="31" t="s">
        <v>27</v>
      </c>
      <c r="E118" s="33" t="s">
        <v>3750</v>
      </c>
      <c r="J118" s="32">
        <f>0</f>
      </c>
      <c s="32">
        <f>0</f>
      </c>
      <c s="32">
        <f>0+L119+L123</f>
      </c>
      <c s="32">
        <f>0+M119+M123</f>
      </c>
    </row>
    <row r="119" spans="1:16" ht="12.75">
      <c r="A119" t="s">
        <v>48</v>
      </c>
      <c s="34" t="s">
        <v>268</v>
      </c>
      <c s="34" t="s">
        <v>3751</v>
      </c>
      <c s="35" t="s">
        <v>5</v>
      </c>
      <c s="6" t="s">
        <v>3752</v>
      </c>
      <c s="36" t="s">
        <v>205</v>
      </c>
      <c s="37">
        <v>30</v>
      </c>
      <c s="36">
        <v>0.108</v>
      </c>
      <c s="36">
        <f>ROUND(G119*H119,6)</f>
      </c>
      <c r="L119" s="38">
        <v>0</v>
      </c>
      <c s="32">
        <f>ROUND(ROUND(L119,2)*ROUND(G119,3),2)</f>
      </c>
      <c s="36" t="s">
        <v>3677</v>
      </c>
      <c>
        <f>(M119*21)/100</f>
      </c>
      <c t="s">
        <v>27</v>
      </c>
    </row>
    <row r="120" spans="1:5" ht="12.75">
      <c r="A120" s="35" t="s">
        <v>53</v>
      </c>
      <c r="E120" s="39" t="s">
        <v>5</v>
      </c>
    </row>
    <row r="121" spans="1:5" ht="12.75">
      <c r="A121" s="35" t="s">
        <v>54</v>
      </c>
      <c r="E121" s="40" t="s">
        <v>3753</v>
      </c>
    </row>
    <row r="122" spans="1:5" ht="12.75">
      <c r="A122" t="s">
        <v>55</v>
      </c>
      <c r="E122" s="39" t="s">
        <v>5</v>
      </c>
    </row>
    <row r="123" spans="1:16" ht="12.75">
      <c r="A123" t="s">
        <v>48</v>
      </c>
      <c s="34" t="s">
        <v>272</v>
      </c>
      <c s="34" t="s">
        <v>3754</v>
      </c>
      <c s="35" t="s">
        <v>5</v>
      </c>
      <c s="6" t="s">
        <v>3755</v>
      </c>
      <c s="36" t="s">
        <v>62</v>
      </c>
      <c s="37">
        <v>10</v>
      </c>
      <c s="36">
        <v>1.31</v>
      </c>
      <c s="36">
        <f>ROUND(G123*H123,6)</f>
      </c>
      <c r="L123" s="38">
        <v>0</v>
      </c>
      <c s="32">
        <f>ROUND(ROUND(L123,2)*ROUND(G123,3),2)</f>
      </c>
      <c s="36" t="s">
        <v>3677</v>
      </c>
      <c>
        <f>(M123*21)/100</f>
      </c>
      <c t="s">
        <v>27</v>
      </c>
    </row>
    <row r="124" spans="1:5" ht="12.75">
      <c r="A124" s="35" t="s">
        <v>53</v>
      </c>
      <c r="E124" s="39" t="s">
        <v>5</v>
      </c>
    </row>
    <row r="125" spans="1:5" ht="12.75">
      <c r="A125" s="35" t="s">
        <v>54</v>
      </c>
      <c r="E125" s="40" t="s">
        <v>3756</v>
      </c>
    </row>
    <row r="126" spans="1:5" ht="12.75">
      <c r="A126" t="s">
        <v>55</v>
      </c>
      <c r="E126" s="39" t="s">
        <v>5</v>
      </c>
    </row>
    <row r="127" spans="1:13" ht="12.75">
      <c r="A127" t="s">
        <v>46</v>
      </c>
      <c r="C127" s="31" t="s">
        <v>3757</v>
      </c>
      <c r="E127" s="33" t="s">
        <v>3758</v>
      </c>
      <c r="J127" s="32">
        <f>0</f>
      </c>
      <c s="32">
        <f>0</f>
      </c>
      <c s="32">
        <f>0+L128+L132+L136</f>
      </c>
      <c s="32">
        <f>0+M128+M132+M136</f>
      </c>
    </row>
    <row r="128" spans="1:16" ht="12.75">
      <c r="A128" t="s">
        <v>48</v>
      </c>
      <c s="34" t="s">
        <v>291</v>
      </c>
      <c s="34" t="s">
        <v>3759</v>
      </c>
      <c s="35" t="s">
        <v>5</v>
      </c>
      <c s="6" t="s">
        <v>3760</v>
      </c>
      <c s="36" t="s">
        <v>185</v>
      </c>
      <c s="37">
        <v>2</v>
      </c>
      <c s="36">
        <v>0</v>
      </c>
      <c s="36">
        <f>ROUND(G128*H128,6)</f>
      </c>
      <c r="L128" s="38">
        <v>0</v>
      </c>
      <c s="32">
        <f>ROUND(ROUND(L128,2)*ROUND(G128,3),2)</f>
      </c>
      <c s="36" t="s">
        <v>441</v>
      </c>
      <c>
        <f>(M128*21)/100</f>
      </c>
      <c t="s">
        <v>27</v>
      </c>
    </row>
    <row r="129" spans="1:5" ht="12.75">
      <c r="A129" s="35" t="s">
        <v>53</v>
      </c>
      <c r="E129" s="39" t="s">
        <v>5</v>
      </c>
    </row>
    <row r="130" spans="1:5" ht="12.75">
      <c r="A130" s="35" t="s">
        <v>54</v>
      </c>
      <c r="E130" s="40" t="s">
        <v>3761</v>
      </c>
    </row>
    <row r="131" spans="1:5" ht="12.75">
      <c r="A131" t="s">
        <v>55</v>
      </c>
      <c r="E131" s="39" t="s">
        <v>5</v>
      </c>
    </row>
    <row r="132" spans="1:16" ht="25.5">
      <c r="A132" t="s">
        <v>48</v>
      </c>
      <c s="34" t="s">
        <v>295</v>
      </c>
      <c s="34" t="s">
        <v>3762</v>
      </c>
      <c s="35" t="s">
        <v>5</v>
      </c>
      <c s="6" t="s">
        <v>3763</v>
      </c>
      <c s="36" t="s">
        <v>51</v>
      </c>
      <c s="37">
        <v>89</v>
      </c>
      <c s="36">
        <v>0</v>
      </c>
      <c s="36">
        <f>ROUND(G132*H132,6)</f>
      </c>
      <c r="L132" s="38">
        <v>0</v>
      </c>
      <c s="32">
        <f>ROUND(ROUND(L132,2)*ROUND(G132,3),2)</f>
      </c>
      <c s="36" t="s">
        <v>3677</v>
      </c>
      <c>
        <f>(M132*21)/100</f>
      </c>
      <c t="s">
        <v>27</v>
      </c>
    </row>
    <row r="133" spans="1:5" ht="12.75">
      <c r="A133" s="35" t="s">
        <v>53</v>
      </c>
      <c r="E133" s="39" t="s">
        <v>5</v>
      </c>
    </row>
    <row r="134" spans="1:5" ht="12.75">
      <c r="A134" s="35" t="s">
        <v>54</v>
      </c>
      <c r="E134" s="40" t="s">
        <v>3764</v>
      </c>
    </row>
    <row r="135" spans="1:5" ht="12.75">
      <c r="A135" t="s">
        <v>55</v>
      </c>
      <c r="E135" s="39" t="s">
        <v>5</v>
      </c>
    </row>
    <row r="136" spans="1:16" ht="12.75">
      <c r="A136" t="s">
        <v>48</v>
      </c>
      <c s="34" t="s">
        <v>299</v>
      </c>
      <c s="34" t="s">
        <v>3765</v>
      </c>
      <c s="35" t="s">
        <v>5</v>
      </c>
      <c s="6" t="s">
        <v>3766</v>
      </c>
      <c s="36" t="s">
        <v>51</v>
      </c>
      <c s="37">
        <v>93.45</v>
      </c>
      <c s="36">
        <v>4E-05</v>
      </c>
      <c s="36">
        <f>ROUND(G136*H136,6)</f>
      </c>
      <c r="L136" s="38">
        <v>0</v>
      </c>
      <c s="32">
        <f>ROUND(ROUND(L136,2)*ROUND(G136,3),2)</f>
      </c>
      <c s="36" t="s">
        <v>3677</v>
      </c>
      <c>
        <f>(M136*21)/100</f>
      </c>
      <c t="s">
        <v>27</v>
      </c>
    </row>
    <row r="137" spans="1:5" ht="12.75">
      <c r="A137" s="35" t="s">
        <v>53</v>
      </c>
      <c r="E137" s="39" t="s">
        <v>5</v>
      </c>
    </row>
    <row r="138" spans="1:5" ht="12.75">
      <c r="A138" s="35" t="s">
        <v>54</v>
      </c>
      <c r="E138" s="40" t="s">
        <v>3767</v>
      </c>
    </row>
    <row r="139" spans="1:5" ht="12.75">
      <c r="A139" t="s">
        <v>55</v>
      </c>
      <c r="E139" s="39" t="s">
        <v>5</v>
      </c>
    </row>
    <row r="140" spans="1:13" ht="12.75">
      <c r="A140" t="s">
        <v>46</v>
      </c>
      <c r="C140" s="31" t="s">
        <v>3768</v>
      </c>
      <c r="E140" s="33" t="s">
        <v>3769</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303</v>
      </c>
      <c s="34" t="s">
        <v>3770</v>
      </c>
      <c s="35" t="s">
        <v>5</v>
      </c>
      <c s="6" t="s">
        <v>3771</v>
      </c>
      <c s="36" t="s">
        <v>3772</v>
      </c>
      <c s="37">
        <v>1</v>
      </c>
      <c s="36">
        <v>0</v>
      </c>
      <c s="36">
        <f>ROUND(G141*H141,6)</f>
      </c>
      <c r="L141" s="38">
        <v>0</v>
      </c>
      <c s="32">
        <f>ROUND(ROUND(L141,2)*ROUND(G141,3),2)</f>
      </c>
      <c s="36" t="s">
        <v>3677</v>
      </c>
      <c>
        <f>(M141*21)/100</f>
      </c>
      <c t="s">
        <v>27</v>
      </c>
    </row>
    <row r="142" spans="1:5" ht="12.75">
      <c r="A142" s="35" t="s">
        <v>53</v>
      </c>
      <c r="E142" s="39" t="s">
        <v>5</v>
      </c>
    </row>
    <row r="143" spans="1:5" ht="12.75">
      <c r="A143" s="35" t="s">
        <v>54</v>
      </c>
      <c r="E143" s="40" t="s">
        <v>3773</v>
      </c>
    </row>
    <row r="144" spans="1:5" ht="12.75">
      <c r="A144" t="s">
        <v>55</v>
      </c>
      <c r="E144" s="39" t="s">
        <v>5</v>
      </c>
    </row>
    <row r="145" spans="1:16" ht="25.5">
      <c r="A145" t="s">
        <v>48</v>
      </c>
      <c s="34" t="s">
        <v>545</v>
      </c>
      <c s="34" t="s">
        <v>3774</v>
      </c>
      <c s="35" t="s">
        <v>5</v>
      </c>
      <c s="6" t="s">
        <v>3775</v>
      </c>
      <c s="36" t="s">
        <v>62</v>
      </c>
      <c s="37">
        <v>4</v>
      </c>
      <c s="36">
        <v>0</v>
      </c>
      <c s="36">
        <f>ROUND(G145*H145,6)</f>
      </c>
      <c r="L145" s="38">
        <v>0</v>
      </c>
      <c s="32">
        <f>ROUND(ROUND(L145,2)*ROUND(G145,3),2)</f>
      </c>
      <c s="36" t="s">
        <v>3677</v>
      </c>
      <c>
        <f>(M145*21)/100</f>
      </c>
      <c t="s">
        <v>27</v>
      </c>
    </row>
    <row r="146" spans="1:5" ht="12.75">
      <c r="A146" s="35" t="s">
        <v>53</v>
      </c>
      <c r="E146" s="39" t="s">
        <v>5</v>
      </c>
    </row>
    <row r="147" spans="1:5" ht="12.75">
      <c r="A147" s="35" t="s">
        <v>54</v>
      </c>
      <c r="E147" s="40" t="s">
        <v>3776</v>
      </c>
    </row>
    <row r="148" spans="1:5" ht="12.75">
      <c r="A148" t="s">
        <v>55</v>
      </c>
      <c r="E148" s="39" t="s">
        <v>5</v>
      </c>
    </row>
    <row r="149" spans="1:16" ht="12.75">
      <c r="A149" t="s">
        <v>48</v>
      </c>
      <c s="34" t="s">
        <v>307</v>
      </c>
      <c s="34" t="s">
        <v>3777</v>
      </c>
      <c s="35" t="s">
        <v>5</v>
      </c>
      <c s="6" t="s">
        <v>3778</v>
      </c>
      <c s="36" t="s">
        <v>51</v>
      </c>
      <c s="37">
        <v>8</v>
      </c>
      <c s="36">
        <v>0</v>
      </c>
      <c s="36">
        <f>ROUND(G149*H149,6)</f>
      </c>
      <c r="L149" s="38">
        <v>0</v>
      </c>
      <c s="32">
        <f>ROUND(ROUND(L149,2)*ROUND(G149,3),2)</f>
      </c>
      <c s="36" t="s">
        <v>3677</v>
      </c>
      <c>
        <f>(M149*21)/100</f>
      </c>
      <c t="s">
        <v>27</v>
      </c>
    </row>
    <row r="150" spans="1:5" ht="12.75">
      <c r="A150" s="35" t="s">
        <v>53</v>
      </c>
      <c r="E150" s="39" t="s">
        <v>5</v>
      </c>
    </row>
    <row r="151" spans="1:5" ht="12.75">
      <c r="A151" s="35" t="s">
        <v>54</v>
      </c>
      <c r="E151" s="40" t="s">
        <v>3685</v>
      </c>
    </row>
    <row r="152" spans="1:5" ht="12.75">
      <c r="A152" t="s">
        <v>55</v>
      </c>
      <c r="E152" s="39" t="s">
        <v>5</v>
      </c>
    </row>
    <row r="153" spans="1:16" ht="12.75">
      <c r="A153" t="s">
        <v>48</v>
      </c>
      <c s="34" t="s">
        <v>552</v>
      </c>
      <c s="34" t="s">
        <v>3779</v>
      </c>
      <c s="35" t="s">
        <v>5</v>
      </c>
      <c s="6" t="s">
        <v>3780</v>
      </c>
      <c s="36" t="s">
        <v>51</v>
      </c>
      <c s="37">
        <v>27</v>
      </c>
      <c s="36">
        <v>0</v>
      </c>
      <c s="36">
        <f>ROUND(G153*H153,6)</f>
      </c>
      <c r="L153" s="38">
        <v>0</v>
      </c>
      <c s="32">
        <f>ROUND(ROUND(L153,2)*ROUND(G153,3),2)</f>
      </c>
      <c s="36" t="s">
        <v>3677</v>
      </c>
      <c>
        <f>(M153*21)/100</f>
      </c>
      <c t="s">
        <v>27</v>
      </c>
    </row>
    <row r="154" spans="1:5" ht="12.75">
      <c r="A154" s="35" t="s">
        <v>53</v>
      </c>
      <c r="E154" s="39" t="s">
        <v>5</v>
      </c>
    </row>
    <row r="155" spans="1:5" ht="12.75">
      <c r="A155" s="35" t="s">
        <v>54</v>
      </c>
      <c r="E155" s="40" t="s">
        <v>3714</v>
      </c>
    </row>
    <row r="156" spans="1:5" ht="12.75">
      <c r="A156" t="s">
        <v>55</v>
      </c>
      <c r="E156" s="39" t="s">
        <v>5</v>
      </c>
    </row>
    <row r="157" spans="1:16" ht="12.75">
      <c r="A157" t="s">
        <v>48</v>
      </c>
      <c s="34" t="s">
        <v>312</v>
      </c>
      <c s="34" t="s">
        <v>3781</v>
      </c>
      <c s="35" t="s">
        <v>5</v>
      </c>
      <c s="6" t="s">
        <v>3782</v>
      </c>
      <c s="36" t="s">
        <v>51</v>
      </c>
      <c s="37">
        <v>35</v>
      </c>
      <c s="36">
        <v>0</v>
      </c>
      <c s="36">
        <f>ROUND(G157*H157,6)</f>
      </c>
      <c r="L157" s="38">
        <v>0</v>
      </c>
      <c s="32">
        <f>ROUND(ROUND(L157,2)*ROUND(G157,3),2)</f>
      </c>
      <c s="36" t="s">
        <v>3677</v>
      </c>
      <c>
        <f>(M157*21)/100</f>
      </c>
      <c t="s">
        <v>27</v>
      </c>
    </row>
    <row r="158" spans="1:5" ht="12.75">
      <c r="A158" s="35" t="s">
        <v>53</v>
      </c>
      <c r="E158" s="39" t="s">
        <v>5</v>
      </c>
    </row>
    <row r="159" spans="1:5" ht="12.75">
      <c r="A159" s="35" t="s">
        <v>54</v>
      </c>
      <c r="E159" s="40" t="s">
        <v>3783</v>
      </c>
    </row>
    <row r="160" spans="1:5" ht="12.75">
      <c r="A160" t="s">
        <v>55</v>
      </c>
      <c r="E160" s="39" t="s">
        <v>5</v>
      </c>
    </row>
    <row r="161" spans="1:16" ht="25.5">
      <c r="A161" t="s">
        <v>48</v>
      </c>
      <c s="34" t="s">
        <v>318</v>
      </c>
      <c s="34" t="s">
        <v>3784</v>
      </c>
      <c s="35" t="s">
        <v>5</v>
      </c>
      <c s="6" t="s">
        <v>3785</v>
      </c>
      <c s="36" t="s">
        <v>62</v>
      </c>
      <c s="37">
        <v>30</v>
      </c>
      <c s="36">
        <v>1E-05</v>
      </c>
      <c s="36">
        <f>ROUND(G161*H161,6)</f>
      </c>
      <c r="L161" s="38">
        <v>0</v>
      </c>
      <c s="32">
        <f>ROUND(ROUND(L161,2)*ROUND(G161,3),2)</f>
      </c>
      <c s="36" t="s">
        <v>3677</v>
      </c>
      <c>
        <f>(M161*21)/100</f>
      </c>
      <c t="s">
        <v>27</v>
      </c>
    </row>
    <row r="162" spans="1:5" ht="12.75">
      <c r="A162" s="35" t="s">
        <v>53</v>
      </c>
      <c r="E162" s="39" t="s">
        <v>5</v>
      </c>
    </row>
    <row r="163" spans="1:5" ht="12.75">
      <c r="A163" s="35" t="s">
        <v>54</v>
      </c>
      <c r="E163" s="40" t="s">
        <v>3786</v>
      </c>
    </row>
    <row r="164" spans="1:5" ht="12.75">
      <c r="A164" t="s">
        <v>55</v>
      </c>
      <c r="E164" s="39" t="s">
        <v>5</v>
      </c>
    </row>
    <row r="165" spans="1:16" ht="12.75">
      <c r="A165" t="s">
        <v>48</v>
      </c>
      <c s="34" t="s">
        <v>319</v>
      </c>
      <c s="34" t="s">
        <v>3787</v>
      </c>
      <c s="35" t="s">
        <v>5</v>
      </c>
      <c s="6" t="s">
        <v>3788</v>
      </c>
      <c s="36" t="s">
        <v>62</v>
      </c>
      <c s="37">
        <v>4</v>
      </c>
      <c s="36">
        <v>0</v>
      </c>
      <c s="36">
        <f>ROUND(G165*H165,6)</f>
      </c>
      <c r="L165" s="38">
        <v>0</v>
      </c>
      <c s="32">
        <f>ROUND(ROUND(L165,2)*ROUND(G165,3),2)</f>
      </c>
      <c s="36" t="s">
        <v>3677</v>
      </c>
      <c>
        <f>(M165*21)/100</f>
      </c>
      <c t="s">
        <v>27</v>
      </c>
    </row>
    <row r="166" spans="1:5" ht="12.75">
      <c r="A166" s="35" t="s">
        <v>53</v>
      </c>
      <c r="E166" s="39" t="s">
        <v>5</v>
      </c>
    </row>
    <row r="167" spans="1:5" ht="12.75">
      <c r="A167" s="35" t="s">
        <v>54</v>
      </c>
      <c r="E167" s="40" t="s">
        <v>3776</v>
      </c>
    </row>
    <row r="168" spans="1:5" ht="12.75">
      <c r="A168" t="s">
        <v>55</v>
      </c>
      <c r="E168" s="39" t="s">
        <v>5</v>
      </c>
    </row>
    <row r="169" spans="1:16" ht="25.5">
      <c r="A169" t="s">
        <v>48</v>
      </c>
      <c s="34" t="s">
        <v>321</v>
      </c>
      <c s="34" t="s">
        <v>3789</v>
      </c>
      <c s="35" t="s">
        <v>5</v>
      </c>
      <c s="6" t="s">
        <v>3790</v>
      </c>
      <c s="36" t="s">
        <v>51</v>
      </c>
      <c s="37">
        <v>6</v>
      </c>
      <c s="36">
        <v>0</v>
      </c>
      <c s="36">
        <f>ROUND(G169*H169,6)</f>
      </c>
      <c r="L169" s="38">
        <v>0</v>
      </c>
      <c s="32">
        <f>ROUND(ROUND(L169,2)*ROUND(G169,3),2)</f>
      </c>
      <c s="36" t="s">
        <v>3677</v>
      </c>
      <c>
        <f>(M169*21)/100</f>
      </c>
      <c t="s">
        <v>27</v>
      </c>
    </row>
    <row r="170" spans="1:5" ht="12.75">
      <c r="A170" s="35" t="s">
        <v>53</v>
      </c>
      <c r="E170" s="39" t="s">
        <v>5</v>
      </c>
    </row>
    <row r="171" spans="1:5" ht="12.75">
      <c r="A171" s="35" t="s">
        <v>54</v>
      </c>
      <c r="E171" s="40" t="s">
        <v>3791</v>
      </c>
    </row>
    <row r="172" spans="1:5" ht="12.75">
      <c r="A172" t="s">
        <v>55</v>
      </c>
      <c r="E172" s="39" t="s">
        <v>5</v>
      </c>
    </row>
    <row r="173" spans="1:16" ht="25.5">
      <c r="A173" t="s">
        <v>48</v>
      </c>
      <c s="34" t="s">
        <v>326</v>
      </c>
      <c s="34" t="s">
        <v>3792</v>
      </c>
      <c s="35" t="s">
        <v>5</v>
      </c>
      <c s="6" t="s">
        <v>3793</v>
      </c>
      <c s="36" t="s">
        <v>51</v>
      </c>
      <c s="37">
        <v>139</v>
      </c>
      <c s="36">
        <v>0</v>
      </c>
      <c s="36">
        <f>ROUND(G173*H173,6)</f>
      </c>
      <c r="L173" s="38">
        <v>0</v>
      </c>
      <c s="32">
        <f>ROUND(ROUND(L173,2)*ROUND(G173,3),2)</f>
      </c>
      <c s="36" t="s">
        <v>3677</v>
      </c>
      <c>
        <f>(M173*21)/100</f>
      </c>
      <c t="s">
        <v>27</v>
      </c>
    </row>
    <row r="174" spans="1:5" ht="12.75">
      <c r="A174" s="35" t="s">
        <v>53</v>
      </c>
      <c r="E174" s="39" t="s">
        <v>5</v>
      </c>
    </row>
    <row r="175" spans="1:5" ht="25.5">
      <c r="A175" s="35" t="s">
        <v>54</v>
      </c>
      <c r="E175" s="40" t="s">
        <v>3794</v>
      </c>
    </row>
    <row r="176" spans="1:5" ht="12.75">
      <c r="A176" t="s">
        <v>55</v>
      </c>
      <c r="E176" s="39" t="s">
        <v>5</v>
      </c>
    </row>
    <row r="177" spans="1:16" ht="25.5">
      <c r="A177" t="s">
        <v>48</v>
      </c>
      <c s="34" t="s">
        <v>330</v>
      </c>
      <c s="34" t="s">
        <v>3795</v>
      </c>
      <c s="35" t="s">
        <v>5</v>
      </c>
      <c s="6" t="s">
        <v>3796</v>
      </c>
      <c s="36" t="s">
        <v>62</v>
      </c>
      <c s="37">
        <v>4</v>
      </c>
      <c s="36">
        <v>0</v>
      </c>
      <c s="36">
        <f>ROUND(G177*H177,6)</f>
      </c>
      <c r="L177" s="38">
        <v>0</v>
      </c>
      <c s="32">
        <f>ROUND(ROUND(L177,2)*ROUND(G177,3),2)</f>
      </c>
      <c s="36" t="s">
        <v>3677</v>
      </c>
      <c>
        <f>(M177*21)/100</f>
      </c>
      <c t="s">
        <v>27</v>
      </c>
    </row>
    <row r="178" spans="1:5" ht="12.75">
      <c r="A178" s="35" t="s">
        <v>53</v>
      </c>
      <c r="E178" s="39" t="s">
        <v>5</v>
      </c>
    </row>
    <row r="179" spans="1:5" ht="12.75">
      <c r="A179" s="35" t="s">
        <v>54</v>
      </c>
      <c r="E179" s="40" t="s">
        <v>3776</v>
      </c>
    </row>
    <row r="180" spans="1:5" ht="12.75">
      <c r="A180" t="s">
        <v>55</v>
      </c>
      <c r="E180" s="39" t="s">
        <v>5</v>
      </c>
    </row>
    <row r="181" spans="1:16" ht="25.5">
      <c r="A181" t="s">
        <v>48</v>
      </c>
      <c s="34" t="s">
        <v>334</v>
      </c>
      <c s="34" t="s">
        <v>3797</v>
      </c>
      <c s="35" t="s">
        <v>5</v>
      </c>
      <c s="6" t="s">
        <v>3798</v>
      </c>
      <c s="36" t="s">
        <v>62</v>
      </c>
      <c s="37">
        <v>21</v>
      </c>
      <c s="36">
        <v>0</v>
      </c>
      <c s="36">
        <f>ROUND(G181*H181,6)</f>
      </c>
      <c r="L181" s="38">
        <v>0</v>
      </c>
      <c s="32">
        <f>ROUND(ROUND(L181,2)*ROUND(G181,3),2)</f>
      </c>
      <c s="36" t="s">
        <v>3677</v>
      </c>
      <c>
        <f>(M181*21)/100</f>
      </c>
      <c t="s">
        <v>27</v>
      </c>
    </row>
    <row r="182" spans="1:5" ht="12.75">
      <c r="A182" s="35" t="s">
        <v>53</v>
      </c>
      <c r="E182" s="39" t="s">
        <v>5</v>
      </c>
    </row>
    <row r="183" spans="1:5" ht="12.75">
      <c r="A183" s="35" t="s">
        <v>54</v>
      </c>
      <c r="E183" s="40" t="s">
        <v>3799</v>
      </c>
    </row>
    <row r="184" spans="1:5" ht="12.75">
      <c r="A184" t="s">
        <v>55</v>
      </c>
      <c r="E184" s="39" t="s">
        <v>5</v>
      </c>
    </row>
    <row r="185" spans="1:16" ht="12.75">
      <c r="A185" t="s">
        <v>48</v>
      </c>
      <c s="34" t="s">
        <v>337</v>
      </c>
      <c s="34" t="s">
        <v>3800</v>
      </c>
      <c s="35" t="s">
        <v>5</v>
      </c>
      <c s="6" t="s">
        <v>3801</v>
      </c>
      <c s="36" t="s">
        <v>62</v>
      </c>
      <c s="37">
        <v>3</v>
      </c>
      <c s="36">
        <v>0</v>
      </c>
      <c s="36">
        <f>ROUND(G185*H185,6)</f>
      </c>
      <c r="L185" s="38">
        <v>0</v>
      </c>
      <c s="32">
        <f>ROUND(ROUND(L185,2)*ROUND(G185,3),2)</f>
      </c>
      <c s="36" t="s">
        <v>3677</v>
      </c>
      <c>
        <f>(M185*21)/100</f>
      </c>
      <c t="s">
        <v>27</v>
      </c>
    </row>
    <row r="186" spans="1:5" ht="12.75">
      <c r="A186" s="35" t="s">
        <v>53</v>
      </c>
      <c r="E186" s="39" t="s">
        <v>5</v>
      </c>
    </row>
    <row r="187" spans="1:5" ht="12.75">
      <c r="A187" s="35" t="s">
        <v>54</v>
      </c>
      <c r="E187" s="40" t="s">
        <v>3802</v>
      </c>
    </row>
    <row r="188" spans="1:5" ht="12.75">
      <c r="A188" t="s">
        <v>55</v>
      </c>
      <c r="E188" s="39" t="s">
        <v>5</v>
      </c>
    </row>
    <row r="189" spans="1:16" ht="12.75">
      <c r="A189" t="s">
        <v>48</v>
      </c>
      <c s="34" t="s">
        <v>341</v>
      </c>
      <c s="34" t="s">
        <v>3803</v>
      </c>
      <c s="35" t="s">
        <v>5</v>
      </c>
      <c s="6" t="s">
        <v>3804</v>
      </c>
      <c s="36" t="s">
        <v>62</v>
      </c>
      <c s="37">
        <v>2</v>
      </c>
      <c s="36">
        <v>0</v>
      </c>
      <c s="36">
        <f>ROUND(G189*H189,6)</f>
      </c>
      <c r="L189" s="38">
        <v>0</v>
      </c>
      <c s="32">
        <f>ROUND(ROUND(L189,2)*ROUND(G189,3),2)</f>
      </c>
      <c s="36" t="s">
        <v>441</v>
      </c>
      <c>
        <f>(M189*21)/100</f>
      </c>
      <c t="s">
        <v>27</v>
      </c>
    </row>
    <row r="190" spans="1:5" ht="12.75">
      <c r="A190" s="35" t="s">
        <v>53</v>
      </c>
      <c r="E190" s="39" t="s">
        <v>5</v>
      </c>
    </row>
    <row r="191" spans="1:5" ht="12.75">
      <c r="A191" s="35" t="s">
        <v>54</v>
      </c>
      <c r="E191" s="40" t="s">
        <v>3761</v>
      </c>
    </row>
    <row r="192" spans="1:5" ht="12.75">
      <c r="A192" t="s">
        <v>55</v>
      </c>
      <c r="E192" s="39" t="s">
        <v>5</v>
      </c>
    </row>
    <row r="193" spans="1:16" ht="25.5">
      <c r="A193" t="s">
        <v>48</v>
      </c>
      <c s="34" t="s">
        <v>577</v>
      </c>
      <c s="34" t="s">
        <v>3805</v>
      </c>
      <c s="35" t="s">
        <v>5</v>
      </c>
      <c s="6" t="s">
        <v>3806</v>
      </c>
      <c s="36" t="s">
        <v>62</v>
      </c>
      <c s="37">
        <v>2</v>
      </c>
      <c s="36">
        <v>0</v>
      </c>
      <c s="36">
        <f>ROUND(G193*H193,6)</f>
      </c>
      <c r="L193" s="38">
        <v>0</v>
      </c>
      <c s="32">
        <f>ROUND(ROUND(L193,2)*ROUND(G193,3),2)</f>
      </c>
      <c s="36" t="s">
        <v>441</v>
      </c>
      <c>
        <f>(M193*21)/100</f>
      </c>
      <c t="s">
        <v>27</v>
      </c>
    </row>
    <row r="194" spans="1:5" ht="12.75">
      <c r="A194" s="35" t="s">
        <v>53</v>
      </c>
      <c r="E194" s="39" t="s">
        <v>5</v>
      </c>
    </row>
    <row r="195" spans="1:5" ht="12.75">
      <c r="A195" s="35" t="s">
        <v>54</v>
      </c>
      <c r="E195" s="40" t="s">
        <v>3761</v>
      </c>
    </row>
    <row r="196" spans="1:5" ht="12.75">
      <c r="A196" t="s">
        <v>55</v>
      </c>
      <c r="E196" s="39" t="s">
        <v>5</v>
      </c>
    </row>
    <row r="197" spans="1:16" ht="12.75">
      <c r="A197" t="s">
        <v>48</v>
      </c>
      <c s="34" t="s">
        <v>581</v>
      </c>
      <c s="34" t="s">
        <v>3807</v>
      </c>
      <c s="35" t="s">
        <v>5</v>
      </c>
      <c s="6" t="s">
        <v>3808</v>
      </c>
      <c s="36" t="s">
        <v>51</v>
      </c>
      <c s="37">
        <v>89</v>
      </c>
      <c s="36">
        <v>0</v>
      </c>
      <c s="36">
        <f>ROUND(G197*H197,6)</f>
      </c>
      <c r="L197" s="38">
        <v>0</v>
      </c>
      <c s="32">
        <f>ROUND(ROUND(L197,2)*ROUND(G197,3),2)</f>
      </c>
      <c s="36" t="s">
        <v>3677</v>
      </c>
      <c>
        <f>(M197*21)/100</f>
      </c>
      <c t="s">
        <v>27</v>
      </c>
    </row>
    <row r="198" spans="1:5" ht="12.75">
      <c r="A198" s="35" t="s">
        <v>53</v>
      </c>
      <c r="E198" s="39" t="s">
        <v>5</v>
      </c>
    </row>
    <row r="199" spans="1:5" ht="12.75">
      <c r="A199" s="35" t="s">
        <v>54</v>
      </c>
      <c r="E199" s="40" t="s">
        <v>3764</v>
      </c>
    </row>
    <row r="200" spans="1:5" ht="12.75">
      <c r="A200" t="s">
        <v>55</v>
      </c>
      <c r="E200" s="39" t="s">
        <v>5</v>
      </c>
    </row>
    <row r="201" spans="1:16" ht="12.75">
      <c r="A201" t="s">
        <v>48</v>
      </c>
      <c s="34" t="s">
        <v>345</v>
      </c>
      <c s="34" t="s">
        <v>3809</v>
      </c>
      <c s="35" t="s">
        <v>5</v>
      </c>
      <c s="6" t="s">
        <v>3810</v>
      </c>
      <c s="36" t="s">
        <v>51</v>
      </c>
      <c s="37">
        <v>89</v>
      </c>
      <c s="36">
        <v>0</v>
      </c>
      <c s="36">
        <f>ROUND(G201*H201,6)</f>
      </c>
      <c r="L201" s="38">
        <v>0</v>
      </c>
      <c s="32">
        <f>ROUND(ROUND(L201,2)*ROUND(G201,3),2)</f>
      </c>
      <c s="36" t="s">
        <v>3677</v>
      </c>
      <c>
        <f>(M201*21)/100</f>
      </c>
      <c t="s">
        <v>27</v>
      </c>
    </row>
    <row r="202" spans="1:5" ht="12.75">
      <c r="A202" s="35" t="s">
        <v>53</v>
      </c>
      <c r="E202" s="39" t="s">
        <v>5</v>
      </c>
    </row>
    <row r="203" spans="1:5" ht="12.75">
      <c r="A203" s="35" t="s">
        <v>54</v>
      </c>
      <c r="E203" s="40" t="s">
        <v>3811</v>
      </c>
    </row>
    <row r="204" spans="1:5" ht="12.75">
      <c r="A204" t="s">
        <v>55</v>
      </c>
      <c r="E204" s="39" t="s">
        <v>5</v>
      </c>
    </row>
    <row r="205" spans="1:16" ht="12.75">
      <c r="A205" t="s">
        <v>48</v>
      </c>
      <c s="34" t="s">
        <v>349</v>
      </c>
      <c s="34" t="s">
        <v>3812</v>
      </c>
      <c s="35" t="s">
        <v>5</v>
      </c>
      <c s="6" t="s">
        <v>3813</v>
      </c>
      <c s="36" t="s">
        <v>185</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3773</v>
      </c>
    </row>
    <row r="208" spans="1:5" ht="12.75">
      <c r="A208" t="s">
        <v>55</v>
      </c>
      <c r="E208" s="39" t="s">
        <v>5</v>
      </c>
    </row>
    <row r="209" spans="1:16" ht="12.75">
      <c r="A209" t="s">
        <v>48</v>
      </c>
      <c s="34" t="s">
        <v>592</v>
      </c>
      <c s="34" t="s">
        <v>3814</v>
      </c>
      <c s="35" t="s">
        <v>5</v>
      </c>
      <c s="6" t="s">
        <v>3815</v>
      </c>
      <c s="36" t="s">
        <v>185</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3773</v>
      </c>
    </row>
    <row r="212" spans="1:5" ht="12.75">
      <c r="A212" t="s">
        <v>55</v>
      </c>
      <c r="E212" s="39" t="s">
        <v>5</v>
      </c>
    </row>
    <row r="213" spans="1:16" ht="25.5">
      <c r="A213" t="s">
        <v>48</v>
      </c>
      <c s="34" t="s">
        <v>596</v>
      </c>
      <c s="34" t="s">
        <v>3816</v>
      </c>
      <c s="35" t="s">
        <v>5</v>
      </c>
      <c s="6" t="s">
        <v>3817</v>
      </c>
      <c s="36" t="s">
        <v>185</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3773</v>
      </c>
    </row>
    <row r="216" spans="1:5" ht="12.75">
      <c r="A216" t="s">
        <v>55</v>
      </c>
      <c r="E216" s="39" t="s">
        <v>5</v>
      </c>
    </row>
    <row r="217" spans="1:16" ht="25.5">
      <c r="A217" t="s">
        <v>48</v>
      </c>
      <c s="34" t="s">
        <v>353</v>
      </c>
      <c s="34" t="s">
        <v>3818</v>
      </c>
      <c s="35" t="s">
        <v>5</v>
      </c>
      <c s="6" t="s">
        <v>3819</v>
      </c>
      <c s="36" t="s">
        <v>516</v>
      </c>
      <c s="37">
        <v>2</v>
      </c>
      <c s="36">
        <v>0</v>
      </c>
      <c s="36">
        <f>ROUND(G217*H217,6)</f>
      </c>
      <c r="L217" s="38">
        <v>0</v>
      </c>
      <c s="32">
        <f>ROUND(ROUND(L217,2)*ROUND(G217,3),2)</f>
      </c>
      <c s="36" t="s">
        <v>441</v>
      </c>
      <c>
        <f>(M217*21)/100</f>
      </c>
      <c t="s">
        <v>27</v>
      </c>
    </row>
    <row r="218" spans="1:5" ht="12.75">
      <c r="A218" s="35" t="s">
        <v>53</v>
      </c>
      <c r="E218" s="39" t="s">
        <v>5</v>
      </c>
    </row>
    <row r="219" spans="1:5" ht="12.75">
      <c r="A219" s="35" t="s">
        <v>54</v>
      </c>
      <c r="E219" s="40" t="s">
        <v>3761</v>
      </c>
    </row>
    <row r="220" spans="1:5" ht="12.75">
      <c r="A220" t="s">
        <v>55</v>
      </c>
      <c r="E220" s="39" t="s">
        <v>5</v>
      </c>
    </row>
    <row r="221" spans="1:16" ht="25.5">
      <c r="A221" t="s">
        <v>48</v>
      </c>
      <c s="34" t="s">
        <v>357</v>
      </c>
      <c s="34" t="s">
        <v>3820</v>
      </c>
      <c s="35" t="s">
        <v>5</v>
      </c>
      <c s="6" t="s">
        <v>3821</v>
      </c>
      <c s="36" t="s">
        <v>51</v>
      </c>
      <c s="37">
        <v>60</v>
      </c>
      <c s="36">
        <v>0</v>
      </c>
      <c s="36">
        <f>ROUND(G221*H221,6)</f>
      </c>
      <c r="L221" s="38">
        <v>0</v>
      </c>
      <c s="32">
        <f>ROUND(ROUND(L221,2)*ROUND(G221,3),2)</f>
      </c>
      <c s="36" t="s">
        <v>441</v>
      </c>
      <c>
        <f>(M221*21)/100</f>
      </c>
      <c t="s">
        <v>27</v>
      </c>
    </row>
    <row r="222" spans="1:5" ht="12.75">
      <c r="A222" s="35" t="s">
        <v>53</v>
      </c>
      <c r="E222" s="39" t="s">
        <v>5</v>
      </c>
    </row>
    <row r="223" spans="1:5" ht="12.75">
      <c r="A223" s="35" t="s">
        <v>54</v>
      </c>
      <c r="E223" s="40" t="s">
        <v>3822</v>
      </c>
    </row>
    <row r="224" spans="1:5" ht="12.75">
      <c r="A224" t="s">
        <v>55</v>
      </c>
      <c r="E224" s="39" t="s">
        <v>5</v>
      </c>
    </row>
    <row r="225" spans="1:16" ht="25.5">
      <c r="A225" t="s">
        <v>48</v>
      </c>
      <c s="34" t="s">
        <v>600</v>
      </c>
      <c s="34" t="s">
        <v>3823</v>
      </c>
      <c s="35" t="s">
        <v>5</v>
      </c>
      <c s="6" t="s">
        <v>3824</v>
      </c>
      <c s="36" t="s">
        <v>51</v>
      </c>
      <c s="37">
        <v>40</v>
      </c>
      <c s="36">
        <v>0</v>
      </c>
      <c s="36">
        <f>ROUND(G225*H225,6)</f>
      </c>
      <c r="L225" s="38">
        <v>0</v>
      </c>
      <c s="32">
        <f>ROUND(ROUND(L225,2)*ROUND(G225,3),2)</f>
      </c>
      <c s="36" t="s">
        <v>441</v>
      </c>
      <c>
        <f>(M225*21)/100</f>
      </c>
      <c t="s">
        <v>27</v>
      </c>
    </row>
    <row r="226" spans="1:5" ht="12.75">
      <c r="A226" s="35" t="s">
        <v>53</v>
      </c>
      <c r="E226" s="39" t="s">
        <v>5</v>
      </c>
    </row>
    <row r="227" spans="1:5" ht="12.75">
      <c r="A227" s="35" t="s">
        <v>54</v>
      </c>
      <c r="E227" s="40" t="s">
        <v>3825</v>
      </c>
    </row>
    <row r="228" spans="1:5" ht="12.75">
      <c r="A228" t="s">
        <v>55</v>
      </c>
      <c r="E228" s="39" t="s">
        <v>5</v>
      </c>
    </row>
    <row r="229" spans="1:16" ht="12.75">
      <c r="A229" t="s">
        <v>48</v>
      </c>
      <c s="34" t="s">
        <v>604</v>
      </c>
      <c s="34" t="s">
        <v>3826</v>
      </c>
      <c s="35" t="s">
        <v>5</v>
      </c>
      <c s="6" t="s">
        <v>3827</v>
      </c>
      <c s="36" t="s">
        <v>51</v>
      </c>
      <c s="37">
        <v>35</v>
      </c>
      <c s="36">
        <v>0.0021</v>
      </c>
      <c s="36">
        <f>ROUND(G229*H229,6)</f>
      </c>
      <c r="L229" s="38">
        <v>0</v>
      </c>
      <c s="32">
        <f>ROUND(ROUND(L229,2)*ROUND(G229,3),2)</f>
      </c>
      <c s="36" t="s">
        <v>3677</v>
      </c>
      <c>
        <f>(M229*21)/100</f>
      </c>
      <c t="s">
        <v>27</v>
      </c>
    </row>
    <row r="230" spans="1:5" ht="12.75">
      <c r="A230" s="35" t="s">
        <v>53</v>
      </c>
      <c r="E230" s="39" t="s">
        <v>5</v>
      </c>
    </row>
    <row r="231" spans="1:5" ht="12.75">
      <c r="A231" s="35" t="s">
        <v>54</v>
      </c>
      <c r="E231" s="40" t="s">
        <v>3828</v>
      </c>
    </row>
    <row r="232" spans="1:5" ht="12.75">
      <c r="A232" t="s">
        <v>55</v>
      </c>
      <c r="E232" s="39" t="s">
        <v>5</v>
      </c>
    </row>
    <row r="233" spans="1:16" ht="12.75">
      <c r="A233" t="s">
        <v>48</v>
      </c>
      <c s="34" t="s">
        <v>362</v>
      </c>
      <c s="34" t="s">
        <v>3826</v>
      </c>
      <c s="35" t="s">
        <v>4</v>
      </c>
      <c s="6" t="s">
        <v>3827</v>
      </c>
      <c s="36" t="s">
        <v>51</v>
      </c>
      <c s="37">
        <v>89</v>
      </c>
      <c s="36">
        <v>0.0021</v>
      </c>
      <c s="36">
        <f>ROUND(G233*H233,6)</f>
      </c>
      <c r="L233" s="38">
        <v>0</v>
      </c>
      <c s="32">
        <f>ROUND(ROUND(L233,2)*ROUND(G233,3),2)</f>
      </c>
      <c s="36" t="s">
        <v>3677</v>
      </c>
      <c>
        <f>(M233*21)/100</f>
      </c>
      <c t="s">
        <v>27</v>
      </c>
    </row>
    <row r="234" spans="1:5" ht="12.75">
      <c r="A234" s="35" t="s">
        <v>53</v>
      </c>
      <c r="E234" s="39" t="s">
        <v>5</v>
      </c>
    </row>
    <row r="235" spans="1:5" ht="12.75">
      <c r="A235" s="35" t="s">
        <v>54</v>
      </c>
      <c r="E235" s="40" t="s">
        <v>3764</v>
      </c>
    </row>
    <row r="236" spans="1:5" ht="12.75">
      <c r="A236" t="s">
        <v>55</v>
      </c>
      <c r="E236" s="39" t="s">
        <v>5</v>
      </c>
    </row>
    <row r="237" spans="1:16" ht="12.75">
      <c r="A237" t="s">
        <v>48</v>
      </c>
      <c s="34" t="s">
        <v>366</v>
      </c>
      <c s="34" t="s">
        <v>3829</v>
      </c>
      <c s="35" t="s">
        <v>5</v>
      </c>
      <c s="6" t="s">
        <v>3830</v>
      </c>
      <c s="36" t="s">
        <v>51</v>
      </c>
      <c s="37">
        <v>6</v>
      </c>
      <c s="36">
        <v>0.00105</v>
      </c>
      <c s="36">
        <f>ROUND(G237*H237,6)</f>
      </c>
      <c r="L237" s="38">
        <v>0</v>
      </c>
      <c s="32">
        <f>ROUND(ROUND(L237,2)*ROUND(G237,3),2)</f>
      </c>
      <c s="36" t="s">
        <v>3677</v>
      </c>
      <c>
        <f>(M237*21)/100</f>
      </c>
      <c t="s">
        <v>27</v>
      </c>
    </row>
    <row r="238" spans="1:5" ht="12.75">
      <c r="A238" s="35" t="s">
        <v>53</v>
      </c>
      <c r="E238" s="39" t="s">
        <v>5</v>
      </c>
    </row>
    <row r="239" spans="1:5" ht="12.75">
      <c r="A239" s="35" t="s">
        <v>54</v>
      </c>
      <c r="E239" s="40" t="s">
        <v>3831</v>
      </c>
    </row>
    <row r="240" spans="1:5" ht="12.75">
      <c r="A240" t="s">
        <v>55</v>
      </c>
      <c r="E240" s="39" t="s">
        <v>5</v>
      </c>
    </row>
    <row r="241" spans="1:16" ht="12.75">
      <c r="A241" t="s">
        <v>48</v>
      </c>
      <c s="34" t="s">
        <v>370</v>
      </c>
      <c s="34" t="s">
        <v>3832</v>
      </c>
      <c s="35" t="s">
        <v>5</v>
      </c>
      <c s="6" t="s">
        <v>3833</v>
      </c>
      <c s="36" t="s">
        <v>516</v>
      </c>
      <c s="37">
        <v>3</v>
      </c>
      <c s="36">
        <v>0</v>
      </c>
      <c s="36">
        <f>ROUND(G241*H241,6)</f>
      </c>
      <c r="L241" s="38">
        <v>0</v>
      </c>
      <c s="32">
        <f>ROUND(ROUND(L241,2)*ROUND(G241,3),2)</f>
      </c>
      <c s="36" t="s">
        <v>441</v>
      </c>
      <c>
        <f>(M241*21)/100</f>
      </c>
      <c t="s">
        <v>27</v>
      </c>
    </row>
    <row r="242" spans="1:5" ht="12.75">
      <c r="A242" s="35" t="s">
        <v>53</v>
      </c>
      <c r="E242" s="39" t="s">
        <v>5</v>
      </c>
    </row>
    <row r="243" spans="1:5" ht="12.75">
      <c r="A243" s="35" t="s">
        <v>54</v>
      </c>
      <c r="E243" s="40" t="s">
        <v>3802</v>
      </c>
    </row>
    <row r="244" spans="1:5" ht="12.75">
      <c r="A244" t="s">
        <v>55</v>
      </c>
      <c r="E244" s="39" t="s">
        <v>5</v>
      </c>
    </row>
    <row r="245" spans="1:16" ht="12.75">
      <c r="A245" t="s">
        <v>48</v>
      </c>
      <c s="34" t="s">
        <v>375</v>
      </c>
      <c s="34" t="s">
        <v>3834</v>
      </c>
      <c s="35" t="s">
        <v>5</v>
      </c>
      <c s="6" t="s">
        <v>3835</v>
      </c>
      <c s="36" t="s">
        <v>62</v>
      </c>
      <c s="37">
        <v>2</v>
      </c>
      <c s="36">
        <v>0.0004</v>
      </c>
      <c s="36">
        <f>ROUND(G245*H245,6)</f>
      </c>
      <c r="L245" s="38">
        <v>0</v>
      </c>
      <c s="32">
        <f>ROUND(ROUND(L245,2)*ROUND(G245,3),2)</f>
      </c>
      <c s="36" t="s">
        <v>3677</v>
      </c>
      <c>
        <f>(M245*21)/100</f>
      </c>
      <c t="s">
        <v>27</v>
      </c>
    </row>
    <row r="246" spans="1:5" ht="12.75">
      <c r="A246" s="35" t="s">
        <v>53</v>
      </c>
      <c r="E246" s="39" t="s">
        <v>5</v>
      </c>
    </row>
    <row r="247" spans="1:5" ht="12.75">
      <c r="A247" s="35" t="s">
        <v>54</v>
      </c>
      <c r="E247" s="40" t="s">
        <v>3761</v>
      </c>
    </row>
    <row r="248" spans="1:5" ht="12.75">
      <c r="A248" t="s">
        <v>55</v>
      </c>
      <c r="E248" s="39" t="s">
        <v>5</v>
      </c>
    </row>
    <row r="249" spans="1:16" ht="12.75">
      <c r="A249" t="s">
        <v>48</v>
      </c>
      <c s="34" t="s">
        <v>379</v>
      </c>
      <c s="34" t="s">
        <v>3836</v>
      </c>
      <c s="35" t="s">
        <v>5</v>
      </c>
      <c s="6" t="s">
        <v>3837</v>
      </c>
      <c s="36" t="s">
        <v>62</v>
      </c>
      <c s="37">
        <v>2</v>
      </c>
      <c s="36">
        <v>0.00076</v>
      </c>
      <c s="36">
        <f>ROUND(G249*H249,6)</f>
      </c>
      <c r="L249" s="38">
        <v>0</v>
      </c>
      <c s="32">
        <f>ROUND(ROUND(L249,2)*ROUND(G249,3),2)</f>
      </c>
      <c s="36" t="s">
        <v>3677</v>
      </c>
      <c>
        <f>(M249*21)/100</f>
      </c>
      <c t="s">
        <v>27</v>
      </c>
    </row>
    <row r="250" spans="1:5" ht="12.75">
      <c r="A250" s="35" t="s">
        <v>53</v>
      </c>
      <c r="E250" s="39" t="s">
        <v>5</v>
      </c>
    </row>
    <row r="251" spans="1:5" ht="12.75">
      <c r="A251" s="35" t="s">
        <v>54</v>
      </c>
      <c r="E251" s="40" t="s">
        <v>3761</v>
      </c>
    </row>
    <row r="252" spans="1:5" ht="12.75">
      <c r="A252" t="s">
        <v>55</v>
      </c>
      <c r="E252" s="39" t="s">
        <v>5</v>
      </c>
    </row>
    <row r="253" spans="1:16" ht="12.75">
      <c r="A253" t="s">
        <v>48</v>
      </c>
      <c s="34" t="s">
        <v>383</v>
      </c>
      <c s="34" t="s">
        <v>3838</v>
      </c>
      <c s="35" t="s">
        <v>5</v>
      </c>
      <c s="6" t="s">
        <v>3839</v>
      </c>
      <c s="36" t="s">
        <v>62</v>
      </c>
      <c s="37">
        <v>90</v>
      </c>
      <c s="36">
        <v>6E-05</v>
      </c>
      <c s="36">
        <f>ROUND(G253*H253,6)</f>
      </c>
      <c r="L253" s="38">
        <v>0</v>
      </c>
      <c s="32">
        <f>ROUND(ROUND(L253,2)*ROUND(G253,3),2)</f>
      </c>
      <c s="36" t="s">
        <v>3677</v>
      </c>
      <c>
        <f>(M253*21)/100</f>
      </c>
      <c t="s">
        <v>27</v>
      </c>
    </row>
    <row r="254" spans="1:5" ht="12.75">
      <c r="A254" s="35" t="s">
        <v>53</v>
      </c>
      <c r="E254" s="39" t="s">
        <v>5</v>
      </c>
    </row>
    <row r="255" spans="1:5" ht="12.75">
      <c r="A255" s="35" t="s">
        <v>54</v>
      </c>
      <c r="E255" s="40" t="s">
        <v>3840</v>
      </c>
    </row>
    <row r="256" spans="1:5" ht="12.75">
      <c r="A256" t="s">
        <v>55</v>
      </c>
      <c r="E256" s="39" t="s">
        <v>5</v>
      </c>
    </row>
    <row r="257" spans="1:16" ht="12.75">
      <c r="A257" t="s">
        <v>48</v>
      </c>
      <c s="34" t="s">
        <v>387</v>
      </c>
      <c s="34" t="s">
        <v>3841</v>
      </c>
      <c s="35" t="s">
        <v>5</v>
      </c>
      <c s="6" t="s">
        <v>3842</v>
      </c>
      <c s="36" t="s">
        <v>51</v>
      </c>
      <c s="37">
        <v>50</v>
      </c>
      <c s="36">
        <v>0.0027</v>
      </c>
      <c s="36">
        <f>ROUND(G257*H257,6)</f>
      </c>
      <c r="L257" s="38">
        <v>0</v>
      </c>
      <c s="32">
        <f>ROUND(ROUND(L257,2)*ROUND(G257,3),2)</f>
      </c>
      <c s="36" t="s">
        <v>441</v>
      </c>
      <c>
        <f>(M257*21)/100</f>
      </c>
      <c t="s">
        <v>27</v>
      </c>
    </row>
    <row r="258" spans="1:5" ht="12.75">
      <c r="A258" s="35" t="s">
        <v>53</v>
      </c>
      <c r="E258" s="39" t="s">
        <v>5</v>
      </c>
    </row>
    <row r="259" spans="1:5" ht="12.75">
      <c r="A259" s="35" t="s">
        <v>54</v>
      </c>
      <c r="E259" s="40" t="s">
        <v>3843</v>
      </c>
    </row>
    <row r="260" spans="1:5" ht="12.75">
      <c r="A260" t="s">
        <v>55</v>
      </c>
      <c r="E260" s="39" t="s">
        <v>5</v>
      </c>
    </row>
    <row r="261" spans="1:16" ht="12.75">
      <c r="A261" t="s">
        <v>48</v>
      </c>
      <c s="34" t="s">
        <v>391</v>
      </c>
      <c s="34" t="s">
        <v>3844</v>
      </c>
      <c s="35" t="s">
        <v>5</v>
      </c>
      <c s="6" t="s">
        <v>3845</v>
      </c>
      <c s="36" t="s">
        <v>51</v>
      </c>
      <c s="37">
        <v>8</v>
      </c>
      <c s="36">
        <v>0.00555</v>
      </c>
      <c s="36">
        <f>ROUND(G261*H261,6)</f>
      </c>
      <c r="L261" s="38">
        <v>0</v>
      </c>
      <c s="32">
        <f>ROUND(ROUND(L261,2)*ROUND(G261,3),2)</f>
      </c>
      <c s="36" t="s">
        <v>441</v>
      </c>
      <c>
        <f>(M261*21)/100</f>
      </c>
      <c t="s">
        <v>27</v>
      </c>
    </row>
    <row r="262" spans="1:5" ht="12.75">
      <c r="A262" s="35" t="s">
        <v>53</v>
      </c>
      <c r="E262" s="39" t="s">
        <v>5</v>
      </c>
    </row>
    <row r="263" spans="1:5" ht="12.75">
      <c r="A263" s="35" t="s">
        <v>54</v>
      </c>
      <c r="E263" s="40" t="s">
        <v>3685</v>
      </c>
    </row>
    <row r="264" spans="1:5" ht="12.75">
      <c r="A264" t="s">
        <v>55</v>
      </c>
      <c r="E264" s="39" t="s">
        <v>5</v>
      </c>
    </row>
    <row r="265" spans="1:16" ht="12.75">
      <c r="A265" t="s">
        <v>48</v>
      </c>
      <c s="34" t="s">
        <v>396</v>
      </c>
      <c s="34" t="s">
        <v>3846</v>
      </c>
      <c s="35" t="s">
        <v>5</v>
      </c>
      <c s="6" t="s">
        <v>3847</v>
      </c>
      <c s="36" t="s">
        <v>51</v>
      </c>
      <c s="37">
        <v>27</v>
      </c>
      <c s="36">
        <v>0.0112</v>
      </c>
      <c s="36">
        <f>ROUND(G265*H265,6)</f>
      </c>
      <c r="L265" s="38">
        <v>0</v>
      </c>
      <c s="32">
        <f>ROUND(ROUND(L265,2)*ROUND(G265,3),2)</f>
      </c>
      <c s="36" t="s">
        <v>441</v>
      </c>
      <c>
        <f>(M265*21)/100</f>
      </c>
      <c t="s">
        <v>27</v>
      </c>
    </row>
    <row r="266" spans="1:5" ht="12.75">
      <c r="A266" s="35" t="s">
        <v>53</v>
      </c>
      <c r="E266" s="39" t="s">
        <v>5</v>
      </c>
    </row>
    <row r="267" spans="1:5" ht="12.75">
      <c r="A267" s="35" t="s">
        <v>54</v>
      </c>
      <c r="E267" s="40" t="s">
        <v>3714</v>
      </c>
    </row>
    <row r="268" spans="1:5" ht="12.75">
      <c r="A268" t="s">
        <v>55</v>
      </c>
      <c r="E268" s="39" t="s">
        <v>5</v>
      </c>
    </row>
    <row r="269" spans="1:16" ht="12.75">
      <c r="A269" t="s">
        <v>48</v>
      </c>
      <c s="34" t="s">
        <v>400</v>
      </c>
      <c s="34" t="s">
        <v>3848</v>
      </c>
      <c s="35" t="s">
        <v>5</v>
      </c>
      <c s="6" t="s">
        <v>3849</v>
      </c>
      <c s="36" t="s">
        <v>62</v>
      </c>
      <c s="37">
        <v>4</v>
      </c>
      <c s="36">
        <v>6E-05</v>
      </c>
      <c s="36">
        <f>ROUND(G269*H269,6)</f>
      </c>
      <c r="L269" s="38">
        <v>0</v>
      </c>
      <c s="32">
        <f>ROUND(ROUND(L269,2)*ROUND(G269,3),2)</f>
      </c>
      <c s="36" t="s">
        <v>441</v>
      </c>
      <c>
        <f>(M269*21)/100</f>
      </c>
      <c t="s">
        <v>27</v>
      </c>
    </row>
    <row r="270" spans="1:5" ht="12.75">
      <c r="A270" s="35" t="s">
        <v>53</v>
      </c>
      <c r="E270" s="39" t="s">
        <v>5</v>
      </c>
    </row>
    <row r="271" spans="1:5" ht="12.75">
      <c r="A271" s="35" t="s">
        <v>54</v>
      </c>
      <c r="E271" s="40" t="s">
        <v>3776</v>
      </c>
    </row>
    <row r="272" spans="1:5" ht="12.75">
      <c r="A272" t="s">
        <v>55</v>
      </c>
      <c r="E272" s="39" t="s">
        <v>5</v>
      </c>
    </row>
    <row r="273" spans="1:16" ht="12.75">
      <c r="A273" t="s">
        <v>48</v>
      </c>
      <c s="34" t="s">
        <v>404</v>
      </c>
      <c s="34" t="s">
        <v>3850</v>
      </c>
      <c s="35" t="s">
        <v>5</v>
      </c>
      <c s="6" t="s">
        <v>3851</v>
      </c>
      <c s="36" t="s">
        <v>62</v>
      </c>
      <c s="37">
        <v>4</v>
      </c>
      <c s="36">
        <v>0.00021</v>
      </c>
      <c s="36">
        <f>ROUND(G273*H273,6)</f>
      </c>
      <c r="L273" s="38">
        <v>0</v>
      </c>
      <c s="32">
        <f>ROUND(ROUND(L273,2)*ROUND(G273,3),2)</f>
      </c>
      <c s="36" t="s">
        <v>441</v>
      </c>
      <c>
        <f>(M273*21)/100</f>
      </c>
      <c t="s">
        <v>27</v>
      </c>
    </row>
    <row r="274" spans="1:5" ht="12.75">
      <c r="A274" s="35" t="s">
        <v>53</v>
      </c>
      <c r="E274" s="39" t="s">
        <v>5</v>
      </c>
    </row>
    <row r="275" spans="1:5" ht="12.75">
      <c r="A275" s="35" t="s">
        <v>54</v>
      </c>
      <c r="E275" s="40" t="s">
        <v>3776</v>
      </c>
    </row>
    <row r="276" spans="1:5" ht="12.75">
      <c r="A276" t="s">
        <v>55</v>
      </c>
      <c r="E276" s="39" t="s">
        <v>5</v>
      </c>
    </row>
    <row r="277" spans="1:16" ht="12.75">
      <c r="A277" t="s">
        <v>48</v>
      </c>
      <c s="34" t="s">
        <v>627</v>
      </c>
      <c s="34" t="s">
        <v>3852</v>
      </c>
      <c s="35" t="s">
        <v>5</v>
      </c>
      <c s="6" t="s">
        <v>3853</v>
      </c>
      <c s="36" t="s">
        <v>62</v>
      </c>
      <c s="37">
        <v>2</v>
      </c>
      <c s="36">
        <v>0.00085</v>
      </c>
      <c s="36">
        <f>ROUND(G277*H277,6)</f>
      </c>
      <c r="L277" s="38">
        <v>0</v>
      </c>
      <c s="32">
        <f>ROUND(ROUND(L277,2)*ROUND(G277,3),2)</f>
      </c>
      <c s="36" t="s">
        <v>441</v>
      </c>
      <c>
        <f>(M277*21)/100</f>
      </c>
      <c t="s">
        <v>27</v>
      </c>
    </row>
    <row r="278" spans="1:5" ht="12.75">
      <c r="A278" s="35" t="s">
        <v>53</v>
      </c>
      <c r="E278" s="39" t="s">
        <v>5</v>
      </c>
    </row>
    <row r="279" spans="1:5" ht="12.75">
      <c r="A279" s="35" t="s">
        <v>54</v>
      </c>
      <c r="E279" s="40" t="s">
        <v>3761</v>
      </c>
    </row>
    <row r="280" spans="1:5" ht="12.75">
      <c r="A280" t="s">
        <v>55</v>
      </c>
      <c r="E280" s="39" t="s">
        <v>5</v>
      </c>
    </row>
    <row r="281" spans="1:16" ht="12.75">
      <c r="A281" t="s">
        <v>48</v>
      </c>
      <c s="34" t="s">
        <v>631</v>
      </c>
      <c s="34" t="s">
        <v>3854</v>
      </c>
      <c s="35" t="s">
        <v>5</v>
      </c>
      <c s="6" t="s">
        <v>3855</v>
      </c>
      <c s="36" t="s">
        <v>62</v>
      </c>
      <c s="37">
        <v>2</v>
      </c>
      <c s="36">
        <v>0.00132</v>
      </c>
      <c s="36">
        <f>ROUND(G281*H281,6)</f>
      </c>
      <c r="L281" s="38">
        <v>0</v>
      </c>
      <c s="32">
        <f>ROUND(ROUND(L281,2)*ROUND(G281,3),2)</f>
      </c>
      <c s="36" t="s">
        <v>441</v>
      </c>
      <c>
        <f>(M281*21)/100</f>
      </c>
      <c t="s">
        <v>27</v>
      </c>
    </row>
    <row r="282" spans="1:5" ht="12.75">
      <c r="A282" s="35" t="s">
        <v>53</v>
      </c>
      <c r="E282" s="39" t="s">
        <v>5</v>
      </c>
    </row>
    <row r="283" spans="1:5" ht="12.75">
      <c r="A283" s="35" t="s">
        <v>54</v>
      </c>
      <c r="E283" s="40" t="s">
        <v>3761</v>
      </c>
    </row>
    <row r="284" spans="1:5" ht="12.75">
      <c r="A284" t="s">
        <v>55</v>
      </c>
      <c r="E284" s="39" t="s">
        <v>5</v>
      </c>
    </row>
    <row r="285" spans="1:16" ht="12.75">
      <c r="A285" t="s">
        <v>48</v>
      </c>
      <c s="34" t="s">
        <v>408</v>
      </c>
      <c s="34" t="s">
        <v>3856</v>
      </c>
      <c s="35" t="s">
        <v>5</v>
      </c>
      <c s="6" t="s">
        <v>3857</v>
      </c>
      <c s="36" t="s">
        <v>62</v>
      </c>
      <c s="37">
        <v>3</v>
      </c>
      <c s="36">
        <v>0.00156</v>
      </c>
      <c s="36">
        <f>ROUND(G285*H285,6)</f>
      </c>
      <c r="L285" s="38">
        <v>0</v>
      </c>
      <c s="32">
        <f>ROUND(ROUND(L285,2)*ROUND(G285,3),2)</f>
      </c>
      <c s="36" t="s">
        <v>441</v>
      </c>
      <c>
        <f>(M285*21)/100</f>
      </c>
      <c t="s">
        <v>27</v>
      </c>
    </row>
    <row r="286" spans="1:5" ht="12.75">
      <c r="A286" s="35" t="s">
        <v>53</v>
      </c>
      <c r="E286" s="39" t="s">
        <v>5</v>
      </c>
    </row>
    <row r="287" spans="1:5" ht="12.75">
      <c r="A287" s="35" t="s">
        <v>54</v>
      </c>
      <c r="E287" s="40" t="s">
        <v>3802</v>
      </c>
    </row>
    <row r="288" spans="1:5" ht="12.75">
      <c r="A288" t="s">
        <v>55</v>
      </c>
      <c r="E288" s="39" t="s">
        <v>5</v>
      </c>
    </row>
    <row r="289" spans="1:16" ht="12.75">
      <c r="A289" t="s">
        <v>48</v>
      </c>
      <c s="34" t="s">
        <v>412</v>
      </c>
      <c s="34" t="s">
        <v>3858</v>
      </c>
      <c s="35" t="s">
        <v>5</v>
      </c>
      <c s="6" t="s">
        <v>3859</v>
      </c>
      <c s="36" t="s">
        <v>62</v>
      </c>
      <c s="37">
        <v>4</v>
      </c>
      <c s="36">
        <v>0.00258</v>
      </c>
      <c s="36">
        <f>ROUND(G289*H289,6)</f>
      </c>
      <c r="L289" s="38">
        <v>0</v>
      </c>
      <c s="32">
        <f>ROUND(ROUND(L289,2)*ROUND(G289,3),2)</f>
      </c>
      <c s="36" t="s">
        <v>441</v>
      </c>
      <c>
        <f>(M289*21)/100</f>
      </c>
      <c t="s">
        <v>27</v>
      </c>
    </row>
    <row r="290" spans="1:5" ht="12.75">
      <c r="A290" s="35" t="s">
        <v>53</v>
      </c>
      <c r="E290" s="39" t="s">
        <v>5</v>
      </c>
    </row>
    <row r="291" spans="1:5" ht="12.75">
      <c r="A291" s="35" t="s">
        <v>54</v>
      </c>
      <c r="E291" s="40" t="s">
        <v>3776</v>
      </c>
    </row>
    <row r="292" spans="1:5" ht="12.75">
      <c r="A292" t="s">
        <v>55</v>
      </c>
      <c r="E292" s="39" t="s">
        <v>5</v>
      </c>
    </row>
    <row r="293" spans="1:16" ht="25.5">
      <c r="A293" t="s">
        <v>48</v>
      </c>
      <c s="34" t="s">
        <v>416</v>
      </c>
      <c s="34" t="s">
        <v>3860</v>
      </c>
      <c s="35" t="s">
        <v>5</v>
      </c>
      <c s="6" t="s">
        <v>3861</v>
      </c>
      <c s="36" t="s">
        <v>62</v>
      </c>
      <c s="37">
        <v>4</v>
      </c>
      <c s="36">
        <v>0.00078</v>
      </c>
      <c s="36">
        <f>ROUND(G293*H293,6)</f>
      </c>
      <c r="L293" s="38">
        <v>0</v>
      </c>
      <c s="32">
        <f>ROUND(ROUND(L293,2)*ROUND(G293,3),2)</f>
      </c>
      <c s="36" t="s">
        <v>441</v>
      </c>
      <c>
        <f>(M293*21)/100</f>
      </c>
      <c t="s">
        <v>27</v>
      </c>
    </row>
    <row r="294" spans="1:5" ht="12.75">
      <c r="A294" s="35" t="s">
        <v>53</v>
      </c>
      <c r="E294" s="39" t="s">
        <v>5</v>
      </c>
    </row>
    <row r="295" spans="1:5" ht="12.75">
      <c r="A295" s="35" t="s">
        <v>54</v>
      </c>
      <c r="E295" s="40" t="s">
        <v>3776</v>
      </c>
    </row>
    <row r="296" spans="1:5" ht="12.75">
      <c r="A296" t="s">
        <v>55</v>
      </c>
      <c r="E296" s="39" t="s">
        <v>5</v>
      </c>
    </row>
    <row r="297" spans="1:16" ht="25.5">
      <c r="A297" t="s">
        <v>48</v>
      </c>
      <c s="34" t="s">
        <v>417</v>
      </c>
      <c s="34" t="s">
        <v>3862</v>
      </c>
      <c s="35" t="s">
        <v>5</v>
      </c>
      <c s="6" t="s">
        <v>3863</v>
      </c>
      <c s="36" t="s">
        <v>62</v>
      </c>
      <c s="37">
        <v>4</v>
      </c>
      <c s="36">
        <v>0.00063</v>
      </c>
      <c s="36">
        <f>ROUND(G297*H297,6)</f>
      </c>
      <c r="L297" s="38">
        <v>0</v>
      </c>
      <c s="32">
        <f>ROUND(ROUND(L297,2)*ROUND(G297,3),2)</f>
      </c>
      <c s="36" t="s">
        <v>441</v>
      </c>
      <c>
        <f>(M297*21)/100</f>
      </c>
      <c t="s">
        <v>27</v>
      </c>
    </row>
    <row r="298" spans="1:5" ht="12.75">
      <c r="A298" s="35" t="s">
        <v>53</v>
      </c>
      <c r="E298" s="39" t="s">
        <v>5</v>
      </c>
    </row>
    <row r="299" spans="1:5" ht="12.75">
      <c r="A299" s="35" t="s">
        <v>54</v>
      </c>
      <c r="E299" s="40" t="s">
        <v>3776</v>
      </c>
    </row>
    <row r="300" spans="1:5" ht="12.75">
      <c r="A300" t="s">
        <v>55</v>
      </c>
      <c r="E300" s="39" t="s">
        <v>5</v>
      </c>
    </row>
    <row r="301" spans="1:16" ht="12.75">
      <c r="A301" t="s">
        <v>48</v>
      </c>
      <c s="34" t="s">
        <v>418</v>
      </c>
      <c s="34" t="s">
        <v>3864</v>
      </c>
      <c s="35" t="s">
        <v>5</v>
      </c>
      <c s="6" t="s">
        <v>3865</v>
      </c>
      <c s="36" t="s">
        <v>62</v>
      </c>
      <c s="37">
        <v>10</v>
      </c>
      <c s="36">
        <v>0.00071</v>
      </c>
      <c s="36">
        <f>ROUND(G301*H301,6)</f>
      </c>
      <c r="L301" s="38">
        <v>0</v>
      </c>
      <c s="32">
        <f>ROUND(ROUND(L301,2)*ROUND(G301,3),2)</f>
      </c>
      <c s="36" t="s">
        <v>441</v>
      </c>
      <c>
        <f>(M301*21)/100</f>
      </c>
      <c t="s">
        <v>27</v>
      </c>
    </row>
    <row r="302" spans="1:5" ht="12.75">
      <c r="A302" s="35" t="s">
        <v>53</v>
      </c>
      <c r="E302" s="39" t="s">
        <v>5</v>
      </c>
    </row>
    <row r="303" spans="1:5" ht="12.75">
      <c r="A303" s="35" t="s">
        <v>54</v>
      </c>
      <c r="E303" s="40" t="s">
        <v>3756</v>
      </c>
    </row>
    <row r="304" spans="1:5" ht="12.75">
      <c r="A304" t="s">
        <v>55</v>
      </c>
      <c r="E304" s="39" t="s">
        <v>5</v>
      </c>
    </row>
    <row r="305" spans="1:16" ht="12.75">
      <c r="A305" t="s">
        <v>48</v>
      </c>
      <c s="34" t="s">
        <v>419</v>
      </c>
      <c s="34" t="s">
        <v>3866</v>
      </c>
      <c s="35" t="s">
        <v>5</v>
      </c>
      <c s="6" t="s">
        <v>3867</v>
      </c>
      <c s="36" t="s">
        <v>62</v>
      </c>
      <c s="37">
        <v>8</v>
      </c>
      <c s="36">
        <v>0.00125</v>
      </c>
      <c s="36">
        <f>ROUND(G305*H305,6)</f>
      </c>
      <c r="L305" s="38">
        <v>0</v>
      </c>
      <c s="32">
        <f>ROUND(ROUND(L305,2)*ROUND(G305,3),2)</f>
      </c>
      <c s="36" t="s">
        <v>441</v>
      </c>
      <c>
        <f>(M305*21)/100</f>
      </c>
      <c t="s">
        <v>27</v>
      </c>
    </row>
    <row r="306" spans="1:5" ht="12.75">
      <c r="A306" s="35" t="s">
        <v>53</v>
      </c>
      <c r="E306" s="39" t="s">
        <v>5</v>
      </c>
    </row>
    <row r="307" spans="1:5" ht="12.75">
      <c r="A307" s="35" t="s">
        <v>54</v>
      </c>
      <c r="E307" s="40" t="s">
        <v>3685</v>
      </c>
    </row>
    <row r="308" spans="1:5" ht="12.75">
      <c r="A308" t="s">
        <v>55</v>
      </c>
      <c r="E308" s="39" t="s">
        <v>5</v>
      </c>
    </row>
    <row r="309" spans="1:16" ht="12.75">
      <c r="A309" t="s">
        <v>48</v>
      </c>
      <c s="34" t="s">
        <v>420</v>
      </c>
      <c s="34" t="s">
        <v>3868</v>
      </c>
      <c s="35" t="s">
        <v>5</v>
      </c>
      <c s="6" t="s">
        <v>3869</v>
      </c>
      <c s="36" t="s">
        <v>62</v>
      </c>
      <c s="37">
        <v>2</v>
      </c>
      <c s="36">
        <v>0.00126</v>
      </c>
      <c s="36">
        <f>ROUND(G309*H309,6)</f>
      </c>
      <c r="L309" s="38">
        <v>0</v>
      </c>
      <c s="32">
        <f>ROUND(ROUND(L309,2)*ROUND(G309,3),2)</f>
      </c>
      <c s="36" t="s">
        <v>441</v>
      </c>
      <c>
        <f>(M309*21)/100</f>
      </c>
      <c t="s">
        <v>27</v>
      </c>
    </row>
    <row r="310" spans="1:5" ht="12.75">
      <c r="A310" s="35" t="s">
        <v>53</v>
      </c>
      <c r="E310" s="39" t="s">
        <v>5</v>
      </c>
    </row>
    <row r="311" spans="1:5" ht="12.75">
      <c r="A311" s="35" t="s">
        <v>54</v>
      </c>
      <c r="E311" s="40" t="s">
        <v>3761</v>
      </c>
    </row>
    <row r="312" spans="1:5" ht="12.75">
      <c r="A312" t="s">
        <v>55</v>
      </c>
      <c r="E312" s="39" t="s">
        <v>5</v>
      </c>
    </row>
    <row r="313" spans="1:16" ht="12.75">
      <c r="A313" t="s">
        <v>48</v>
      </c>
      <c s="34" t="s">
        <v>424</v>
      </c>
      <c s="34" t="s">
        <v>3870</v>
      </c>
      <c s="35" t="s">
        <v>5</v>
      </c>
      <c s="6" t="s">
        <v>3871</v>
      </c>
      <c s="36" t="s">
        <v>62</v>
      </c>
      <c s="37">
        <v>4</v>
      </c>
      <c s="36">
        <v>0.00073</v>
      </c>
      <c s="36">
        <f>ROUND(G313*H313,6)</f>
      </c>
      <c r="L313" s="38">
        <v>0</v>
      </c>
      <c s="32">
        <f>ROUND(ROUND(L313,2)*ROUND(G313,3),2)</f>
      </c>
      <c s="36" t="s">
        <v>441</v>
      </c>
      <c>
        <f>(M313*21)/100</f>
      </c>
      <c t="s">
        <v>27</v>
      </c>
    </row>
    <row r="314" spans="1:5" ht="12.75">
      <c r="A314" s="35" t="s">
        <v>53</v>
      </c>
      <c r="E314" s="39" t="s">
        <v>5</v>
      </c>
    </row>
    <row r="315" spans="1:5" ht="12.75">
      <c r="A315" s="35" t="s">
        <v>54</v>
      </c>
      <c r="E315" s="40" t="s">
        <v>3776</v>
      </c>
    </row>
    <row r="316" spans="1:5" ht="12.75">
      <c r="A316" t="s">
        <v>55</v>
      </c>
      <c r="E316" s="39" t="s">
        <v>5</v>
      </c>
    </row>
    <row r="317" spans="1:13" ht="12.75">
      <c r="A317" t="s">
        <v>46</v>
      </c>
      <c r="C317" s="31" t="s">
        <v>3872</v>
      </c>
      <c r="E317" s="33" t="s">
        <v>3873</v>
      </c>
      <c r="J317" s="32">
        <f>0</f>
      </c>
      <c s="32">
        <f>0</f>
      </c>
      <c s="32">
        <f>0+L318+L322+L326</f>
      </c>
      <c s="32">
        <f>0+M318+M322+M326</f>
      </c>
    </row>
    <row r="318" spans="1:16" ht="25.5">
      <c r="A318" t="s">
        <v>48</v>
      </c>
      <c s="34" t="s">
        <v>425</v>
      </c>
      <c s="34" t="s">
        <v>3874</v>
      </c>
      <c s="35" t="s">
        <v>5</v>
      </c>
      <c s="6" t="s">
        <v>3875</v>
      </c>
      <c s="36" t="s">
        <v>51</v>
      </c>
      <c s="37">
        <v>8</v>
      </c>
      <c s="36">
        <v>0</v>
      </c>
      <c s="36">
        <f>ROUND(G318*H318,6)</f>
      </c>
      <c r="L318" s="38">
        <v>0</v>
      </c>
      <c s="32">
        <f>ROUND(ROUND(L318,2)*ROUND(G318,3),2)</f>
      </c>
      <c s="36" t="s">
        <v>3677</v>
      </c>
      <c>
        <f>(M318*21)/100</f>
      </c>
      <c t="s">
        <v>27</v>
      </c>
    </row>
    <row r="319" spans="1:5" ht="12.75">
      <c r="A319" s="35" t="s">
        <v>53</v>
      </c>
      <c r="E319" s="39" t="s">
        <v>5</v>
      </c>
    </row>
    <row r="320" spans="1:5" ht="12.75">
      <c r="A320" s="35" t="s">
        <v>54</v>
      </c>
      <c r="E320" s="40" t="s">
        <v>3685</v>
      </c>
    </row>
    <row r="321" spans="1:5" ht="12.75">
      <c r="A321" t="s">
        <v>55</v>
      </c>
      <c r="E321" s="39" t="s">
        <v>5</v>
      </c>
    </row>
    <row r="322" spans="1:16" ht="12.75">
      <c r="A322" t="s">
        <v>48</v>
      </c>
      <c s="34" t="s">
        <v>646</v>
      </c>
      <c s="34" t="s">
        <v>3876</v>
      </c>
      <c s="35" t="s">
        <v>5</v>
      </c>
      <c s="6" t="s">
        <v>3877</v>
      </c>
      <c s="36" t="s">
        <v>51</v>
      </c>
      <c s="37">
        <v>16</v>
      </c>
      <c s="36">
        <v>0.038</v>
      </c>
      <c s="36">
        <f>ROUND(G322*H322,6)</f>
      </c>
      <c r="L322" s="38">
        <v>0</v>
      </c>
      <c s="32">
        <f>ROUND(ROUND(L322,2)*ROUND(G322,3),2)</f>
      </c>
      <c s="36" t="s">
        <v>3677</v>
      </c>
      <c>
        <f>(M322*21)/100</f>
      </c>
      <c t="s">
        <v>27</v>
      </c>
    </row>
    <row r="323" spans="1:5" ht="12.75">
      <c r="A323" s="35" t="s">
        <v>53</v>
      </c>
      <c r="E323" s="39" t="s">
        <v>5</v>
      </c>
    </row>
    <row r="324" spans="1:5" ht="12.75">
      <c r="A324" s="35" t="s">
        <v>54</v>
      </c>
      <c r="E324" s="40" t="s">
        <v>3878</v>
      </c>
    </row>
    <row r="325" spans="1:5" ht="12.75">
      <c r="A325" t="s">
        <v>55</v>
      </c>
      <c r="E325" s="39" t="s">
        <v>5</v>
      </c>
    </row>
    <row r="326" spans="1:16" ht="12.75">
      <c r="A326" t="s">
        <v>48</v>
      </c>
      <c s="34" t="s">
        <v>647</v>
      </c>
      <c s="34" t="s">
        <v>3879</v>
      </c>
      <c s="35" t="s">
        <v>5</v>
      </c>
      <c s="6" t="s">
        <v>3880</v>
      </c>
      <c s="36" t="s">
        <v>51</v>
      </c>
      <c s="37">
        <v>8</v>
      </c>
      <c s="36">
        <v>0.097</v>
      </c>
      <c s="36">
        <f>ROUND(G326*H326,6)</f>
      </c>
      <c r="L326" s="38">
        <v>0</v>
      </c>
      <c s="32">
        <f>ROUND(ROUND(L326,2)*ROUND(G326,3),2)</f>
      </c>
      <c s="36" t="s">
        <v>3677</v>
      </c>
      <c>
        <f>(M326*21)/100</f>
      </c>
      <c t="s">
        <v>27</v>
      </c>
    </row>
    <row r="327" spans="1:5" ht="12.75">
      <c r="A327" s="35" t="s">
        <v>53</v>
      </c>
      <c r="E327" s="39" t="s">
        <v>5</v>
      </c>
    </row>
    <row r="328" spans="1:5" ht="12.75">
      <c r="A328" s="35" t="s">
        <v>54</v>
      </c>
      <c r="E328" s="40" t="s">
        <v>3685</v>
      </c>
    </row>
    <row r="329" spans="1:5" ht="12.75">
      <c r="A329" t="s">
        <v>55</v>
      </c>
      <c r="E329" s="39" t="s">
        <v>5</v>
      </c>
    </row>
    <row r="330" spans="1:13" ht="12.75">
      <c r="A330" t="s">
        <v>46</v>
      </c>
      <c r="C330" s="31" t="s">
        <v>67</v>
      </c>
      <c r="E330" s="33" t="s">
        <v>3881</v>
      </c>
      <c r="J330" s="32">
        <f>0</f>
      </c>
      <c s="32">
        <f>0</f>
      </c>
      <c s="32">
        <f>0+L331+L335+L339+L343</f>
      </c>
      <c s="32">
        <f>0+M331+M335+M339+M343</f>
      </c>
    </row>
    <row r="331" spans="1:16" ht="12.75">
      <c r="A331" t="s">
        <v>48</v>
      </c>
      <c s="34" t="s">
        <v>651</v>
      </c>
      <c s="34" t="s">
        <v>3882</v>
      </c>
      <c s="35" t="s">
        <v>5</v>
      </c>
      <c s="6" t="s">
        <v>3883</v>
      </c>
      <c s="36" t="s">
        <v>205</v>
      </c>
      <c s="37">
        <v>100</v>
      </c>
      <c s="36">
        <v>0.69</v>
      </c>
      <c s="36">
        <f>ROUND(G331*H331,6)</f>
      </c>
      <c r="L331" s="38">
        <v>0</v>
      </c>
      <c s="32">
        <f>ROUND(ROUND(L331,2)*ROUND(G331,3),2)</f>
      </c>
      <c s="36" t="s">
        <v>3677</v>
      </c>
      <c>
        <f>(M331*21)/100</f>
      </c>
      <c t="s">
        <v>27</v>
      </c>
    </row>
    <row r="332" spans="1:5" ht="12.75">
      <c r="A332" s="35" t="s">
        <v>53</v>
      </c>
      <c r="E332" s="39" t="s">
        <v>5</v>
      </c>
    </row>
    <row r="333" spans="1:5" ht="12.75">
      <c r="A333" s="35" t="s">
        <v>54</v>
      </c>
      <c r="E333" s="40" t="s">
        <v>3678</v>
      </c>
    </row>
    <row r="334" spans="1:5" ht="12.75">
      <c r="A334" t="s">
        <v>55</v>
      </c>
      <c r="E334" s="39" t="s">
        <v>5</v>
      </c>
    </row>
    <row r="335" spans="1:16" ht="25.5">
      <c r="A335" t="s">
        <v>48</v>
      </c>
      <c s="34" t="s">
        <v>655</v>
      </c>
      <c s="34" t="s">
        <v>3884</v>
      </c>
      <c s="35" t="s">
        <v>5</v>
      </c>
      <c s="6" t="s">
        <v>3885</v>
      </c>
      <c s="36" t="s">
        <v>205</v>
      </c>
      <c s="37">
        <v>100</v>
      </c>
      <c s="36">
        <v>0.26376</v>
      </c>
      <c s="36">
        <f>ROUND(G335*H335,6)</f>
      </c>
      <c r="L335" s="38">
        <v>0</v>
      </c>
      <c s="32">
        <f>ROUND(ROUND(L335,2)*ROUND(G335,3),2)</f>
      </c>
      <c s="36" t="s">
        <v>3677</v>
      </c>
      <c>
        <f>(M335*21)/100</f>
      </c>
      <c t="s">
        <v>27</v>
      </c>
    </row>
    <row r="336" spans="1:5" ht="12.75">
      <c r="A336" s="35" t="s">
        <v>53</v>
      </c>
      <c r="E336" s="39" t="s">
        <v>5</v>
      </c>
    </row>
    <row r="337" spans="1:5" ht="12.75">
      <c r="A337" s="35" t="s">
        <v>54</v>
      </c>
      <c r="E337" s="40" t="s">
        <v>3678</v>
      </c>
    </row>
    <row r="338" spans="1:5" ht="12.75">
      <c r="A338" t="s">
        <v>55</v>
      </c>
      <c r="E338" s="39" t="s">
        <v>5</v>
      </c>
    </row>
    <row r="339" spans="1:16" ht="12.75">
      <c r="A339" t="s">
        <v>48</v>
      </c>
      <c s="34" t="s">
        <v>659</v>
      </c>
      <c s="34" t="s">
        <v>3886</v>
      </c>
      <c s="35" t="s">
        <v>5</v>
      </c>
      <c s="6" t="s">
        <v>3887</v>
      </c>
      <c s="36" t="s">
        <v>205</v>
      </c>
      <c s="37">
        <v>100</v>
      </c>
      <c s="36">
        <v>0.00051</v>
      </c>
      <c s="36">
        <f>ROUND(G339*H339,6)</f>
      </c>
      <c r="L339" s="38">
        <v>0</v>
      </c>
      <c s="32">
        <f>ROUND(ROUND(L339,2)*ROUND(G339,3),2)</f>
      </c>
      <c s="36" t="s">
        <v>3677</v>
      </c>
      <c>
        <f>(M339*21)/100</f>
      </c>
      <c t="s">
        <v>27</v>
      </c>
    </row>
    <row r="340" spans="1:5" ht="12.75">
      <c r="A340" s="35" t="s">
        <v>53</v>
      </c>
      <c r="E340" s="39" t="s">
        <v>5</v>
      </c>
    </row>
    <row r="341" spans="1:5" ht="12.75">
      <c r="A341" s="35" t="s">
        <v>54</v>
      </c>
      <c r="E341" s="40" t="s">
        <v>3678</v>
      </c>
    </row>
    <row r="342" spans="1:5" ht="12.75">
      <c r="A342" t="s">
        <v>55</v>
      </c>
      <c r="E342" s="39" t="s">
        <v>5</v>
      </c>
    </row>
    <row r="343" spans="1:16" ht="25.5">
      <c r="A343" t="s">
        <v>48</v>
      </c>
      <c s="34" t="s">
        <v>663</v>
      </c>
      <c s="34" t="s">
        <v>3888</v>
      </c>
      <c s="35" t="s">
        <v>5</v>
      </c>
      <c s="6" t="s">
        <v>3889</v>
      </c>
      <c s="36" t="s">
        <v>205</v>
      </c>
      <c s="37">
        <v>100</v>
      </c>
      <c s="36">
        <v>0.12966</v>
      </c>
      <c s="36">
        <f>ROUND(G343*H343,6)</f>
      </c>
      <c r="L343" s="38">
        <v>0</v>
      </c>
      <c s="32">
        <f>ROUND(ROUND(L343,2)*ROUND(G343,3),2)</f>
      </c>
      <c s="36" t="s">
        <v>3677</v>
      </c>
      <c>
        <f>(M343*21)/100</f>
      </c>
      <c t="s">
        <v>27</v>
      </c>
    </row>
    <row r="344" spans="1:5" ht="12.75">
      <c r="A344" s="35" t="s">
        <v>53</v>
      </c>
      <c r="E344" s="39" t="s">
        <v>5</v>
      </c>
    </row>
    <row r="345" spans="1:5" ht="12.75">
      <c r="A345" s="35" t="s">
        <v>54</v>
      </c>
      <c r="E345" s="40" t="s">
        <v>3678</v>
      </c>
    </row>
    <row r="346" spans="1:5" ht="12.75">
      <c r="A346" t="s">
        <v>55</v>
      </c>
      <c r="E346" s="39" t="s">
        <v>5</v>
      </c>
    </row>
    <row r="347" spans="1:13" ht="12.75">
      <c r="A347" t="s">
        <v>46</v>
      </c>
      <c r="C347" s="31" t="s">
        <v>163</v>
      </c>
      <c r="E347" s="33" t="s">
        <v>3890</v>
      </c>
      <c r="J347" s="32">
        <f>0</f>
      </c>
      <c s="32">
        <f>0</f>
      </c>
      <c s="32">
        <f>0+L348</f>
      </c>
      <c s="32">
        <f>0+M348</f>
      </c>
    </row>
    <row r="348" spans="1:16" ht="12.75">
      <c r="A348" t="s">
        <v>48</v>
      </c>
      <c s="34" t="s">
        <v>667</v>
      </c>
      <c s="34" t="s">
        <v>3891</v>
      </c>
      <c s="35" t="s">
        <v>5</v>
      </c>
      <c s="6" t="s">
        <v>3892</v>
      </c>
      <c s="36" t="s">
        <v>51</v>
      </c>
      <c s="37">
        <v>89</v>
      </c>
      <c s="36">
        <v>0.00013</v>
      </c>
      <c s="36">
        <f>ROUND(G348*H348,6)</f>
      </c>
      <c r="L348" s="38">
        <v>0</v>
      </c>
      <c s="32">
        <f>ROUND(ROUND(L348,2)*ROUND(G348,3),2)</f>
      </c>
      <c s="36" t="s">
        <v>3677</v>
      </c>
      <c>
        <f>(M348*21)/100</f>
      </c>
      <c t="s">
        <v>27</v>
      </c>
    </row>
    <row r="349" spans="1:5" ht="12.75">
      <c r="A349" s="35" t="s">
        <v>53</v>
      </c>
      <c r="E349" s="39" t="s">
        <v>5</v>
      </c>
    </row>
    <row r="350" spans="1:5" ht="12.75">
      <c r="A350" s="35" t="s">
        <v>54</v>
      </c>
      <c r="E350" s="40" t="s">
        <v>3764</v>
      </c>
    </row>
    <row r="351" spans="1:5" ht="12.75">
      <c r="A351" t="s">
        <v>55</v>
      </c>
      <c r="E351" s="39" t="s">
        <v>5</v>
      </c>
    </row>
    <row r="352" spans="1:13" ht="12.75">
      <c r="A352" t="s">
        <v>46</v>
      </c>
      <c r="C352" s="31" t="s">
        <v>76</v>
      </c>
      <c r="E352" s="33" t="s">
        <v>3893</v>
      </c>
      <c r="J352" s="32">
        <f>0</f>
      </c>
      <c s="32">
        <f>0</f>
      </c>
      <c s="32">
        <f>0+L353</f>
      </c>
      <c s="32">
        <f>0+M353</f>
      </c>
    </row>
    <row r="353" spans="1:16" ht="12.75">
      <c r="A353" t="s">
        <v>48</v>
      </c>
      <c s="34" t="s">
        <v>671</v>
      </c>
      <c s="34" t="s">
        <v>3894</v>
      </c>
      <c s="35" t="s">
        <v>5</v>
      </c>
      <c s="6" t="s">
        <v>3895</v>
      </c>
      <c s="36" t="s">
        <v>51</v>
      </c>
      <c s="37">
        <v>148</v>
      </c>
      <c s="36">
        <v>0</v>
      </c>
      <c s="36">
        <f>ROUND(G353*H353,6)</f>
      </c>
      <c r="L353" s="38">
        <v>0</v>
      </c>
      <c s="32">
        <f>ROUND(ROUND(L353,2)*ROUND(G353,3),2)</f>
      </c>
      <c s="36" t="s">
        <v>3677</v>
      </c>
      <c>
        <f>(M353*21)/100</f>
      </c>
      <c t="s">
        <v>27</v>
      </c>
    </row>
    <row r="354" spans="1:5" ht="12.75">
      <c r="A354" s="35" t="s">
        <v>53</v>
      </c>
      <c r="E354" s="39" t="s">
        <v>5</v>
      </c>
    </row>
    <row r="355" spans="1:5" ht="12.75">
      <c r="A355" s="35" t="s">
        <v>54</v>
      </c>
      <c r="E355" s="40" t="s">
        <v>3896</v>
      </c>
    </row>
    <row r="356" spans="1:5" ht="12.75">
      <c r="A356" t="s">
        <v>55</v>
      </c>
      <c r="E356" s="39" t="s">
        <v>5</v>
      </c>
    </row>
    <row r="357" spans="1:13" ht="12.75">
      <c r="A357" t="s">
        <v>46</v>
      </c>
      <c r="C357" s="31" t="s">
        <v>3897</v>
      </c>
      <c r="E357" s="33" t="s">
        <v>3898</v>
      </c>
      <c r="J357" s="32">
        <f>0</f>
      </c>
      <c s="32">
        <f>0</f>
      </c>
      <c s="32">
        <f>0+L358+L362+L366+L370</f>
      </c>
      <c s="32">
        <f>0+M358+M362+M366+M370</f>
      </c>
    </row>
    <row r="358" spans="1:16" ht="12.75">
      <c r="A358" t="s">
        <v>48</v>
      </c>
      <c s="34" t="s">
        <v>446</v>
      </c>
      <c s="34" t="s">
        <v>3899</v>
      </c>
      <c s="35" t="s">
        <v>5</v>
      </c>
      <c s="6" t="s">
        <v>3900</v>
      </c>
      <c s="36" t="s">
        <v>450</v>
      </c>
      <c s="37">
        <v>77.5</v>
      </c>
      <c s="36">
        <v>0</v>
      </c>
      <c s="36">
        <f>ROUND(G358*H358,6)</f>
      </c>
      <c r="L358" s="38">
        <v>0</v>
      </c>
      <c s="32">
        <f>ROUND(ROUND(L358,2)*ROUND(G358,3),2)</f>
      </c>
      <c s="36" t="s">
        <v>3677</v>
      </c>
      <c>
        <f>(M358*21)/100</f>
      </c>
      <c t="s">
        <v>27</v>
      </c>
    </row>
    <row r="359" spans="1:5" ht="12.75">
      <c r="A359" s="35" t="s">
        <v>53</v>
      </c>
      <c r="E359" s="39" t="s">
        <v>5</v>
      </c>
    </row>
    <row r="360" spans="1:5" ht="12.75">
      <c r="A360" s="35" t="s">
        <v>54</v>
      </c>
      <c r="E360" s="40" t="s">
        <v>3901</v>
      </c>
    </row>
    <row r="361" spans="1:5" ht="12.75">
      <c r="A361" t="s">
        <v>55</v>
      </c>
      <c r="E361" s="39" t="s">
        <v>5</v>
      </c>
    </row>
    <row r="362" spans="1:16" ht="12.75">
      <c r="A362" t="s">
        <v>48</v>
      </c>
      <c s="34" t="s">
        <v>453</v>
      </c>
      <c s="34" t="s">
        <v>3902</v>
      </c>
      <c s="35" t="s">
        <v>5</v>
      </c>
      <c s="6" t="s">
        <v>3903</v>
      </c>
      <c s="36" t="s">
        <v>450</v>
      </c>
      <c s="37">
        <v>697.5</v>
      </c>
      <c s="36">
        <v>0</v>
      </c>
      <c s="36">
        <f>ROUND(G362*H362,6)</f>
      </c>
      <c r="L362" s="38">
        <v>0</v>
      </c>
      <c s="32">
        <f>ROUND(ROUND(L362,2)*ROUND(G362,3),2)</f>
      </c>
      <c s="36" t="s">
        <v>3677</v>
      </c>
      <c>
        <f>(M362*21)/100</f>
      </c>
      <c t="s">
        <v>27</v>
      </c>
    </row>
    <row r="363" spans="1:5" ht="12.75">
      <c r="A363" s="35" t="s">
        <v>53</v>
      </c>
      <c r="E363" s="39" t="s">
        <v>5</v>
      </c>
    </row>
    <row r="364" spans="1:5" ht="12.75">
      <c r="A364" s="35" t="s">
        <v>54</v>
      </c>
      <c r="E364" s="40" t="s">
        <v>3904</v>
      </c>
    </row>
    <row r="365" spans="1:5" ht="12.75">
      <c r="A365" t="s">
        <v>55</v>
      </c>
      <c r="E365" s="39" t="s">
        <v>5</v>
      </c>
    </row>
    <row r="366" spans="1:16" ht="12.75">
      <c r="A366" t="s">
        <v>48</v>
      </c>
      <c s="34" t="s">
        <v>458</v>
      </c>
      <c s="34" t="s">
        <v>3746</v>
      </c>
      <c s="35" t="s">
        <v>3747</v>
      </c>
      <c s="6" t="s">
        <v>3748</v>
      </c>
      <c s="36" t="s">
        <v>450</v>
      </c>
      <c s="37">
        <v>44</v>
      </c>
      <c s="36">
        <v>0</v>
      </c>
      <c s="36">
        <f>ROUND(G366*H366,6)</f>
      </c>
      <c r="L366" s="38">
        <v>0</v>
      </c>
      <c s="32">
        <f>ROUND(ROUND(L366,2)*ROUND(G366,3),2)</f>
      </c>
      <c s="36" t="s">
        <v>3677</v>
      </c>
      <c>
        <f>(M366*21)/100</f>
      </c>
      <c t="s">
        <v>27</v>
      </c>
    </row>
    <row r="367" spans="1:5" ht="12.75">
      <c r="A367" s="35" t="s">
        <v>53</v>
      </c>
      <c r="E367" s="39" t="s">
        <v>452</v>
      </c>
    </row>
    <row r="368" spans="1:5" ht="12.75">
      <c r="A368" s="35" t="s">
        <v>54</v>
      </c>
      <c r="E368" s="40" t="s">
        <v>3905</v>
      </c>
    </row>
    <row r="369" spans="1:5" ht="12.75">
      <c r="A369" t="s">
        <v>55</v>
      </c>
      <c r="E369" s="39" t="s">
        <v>5</v>
      </c>
    </row>
    <row r="370" spans="1:16" ht="25.5">
      <c r="A370" t="s">
        <v>48</v>
      </c>
      <c s="34" t="s">
        <v>481</v>
      </c>
      <c s="34" t="s">
        <v>3596</v>
      </c>
      <c s="35" t="s">
        <v>3597</v>
      </c>
      <c s="6" t="s">
        <v>3906</v>
      </c>
      <c s="36" t="s">
        <v>450</v>
      </c>
      <c s="37">
        <v>33.5</v>
      </c>
      <c s="36">
        <v>0</v>
      </c>
      <c s="36">
        <f>ROUND(G370*H370,6)</f>
      </c>
      <c r="L370" s="38">
        <v>0</v>
      </c>
      <c s="32">
        <f>ROUND(ROUND(L370,2)*ROUND(G370,3),2)</f>
      </c>
      <c s="36" t="s">
        <v>3677</v>
      </c>
      <c>
        <f>(M370*21)/100</f>
      </c>
      <c t="s">
        <v>27</v>
      </c>
    </row>
    <row r="371" spans="1:5" ht="12.75">
      <c r="A371" s="35" t="s">
        <v>53</v>
      </c>
      <c r="E371" s="39" t="s">
        <v>452</v>
      </c>
    </row>
    <row r="372" spans="1:5" ht="12.75">
      <c r="A372" s="35" t="s">
        <v>54</v>
      </c>
      <c r="E372" s="40" t="s">
        <v>3907</v>
      </c>
    </row>
    <row r="373" spans="1:5" ht="12.75">
      <c r="A373" t="s">
        <v>55</v>
      </c>
      <c r="E373" s="39" t="s">
        <v>5</v>
      </c>
    </row>
    <row r="374" spans="1:13" ht="12.75">
      <c r="A374" t="s">
        <v>46</v>
      </c>
      <c r="C374" s="31" t="s">
        <v>3908</v>
      </c>
      <c r="E374" s="33" t="s">
        <v>3909</v>
      </c>
      <c r="J374" s="32">
        <f>0</f>
      </c>
      <c s="32">
        <f>0</f>
      </c>
      <c s="32">
        <f>0+L375</f>
      </c>
      <c s="32">
        <f>0+M375</f>
      </c>
    </row>
    <row r="375" spans="1:16" ht="25.5">
      <c r="A375" t="s">
        <v>48</v>
      </c>
      <c s="34" t="s">
        <v>426</v>
      </c>
      <c s="34" t="s">
        <v>3910</v>
      </c>
      <c s="35" t="s">
        <v>5</v>
      </c>
      <c s="6" t="s">
        <v>3911</v>
      </c>
      <c s="36" t="s">
        <v>450</v>
      </c>
      <c s="37">
        <v>127.521</v>
      </c>
      <c s="36">
        <v>0</v>
      </c>
      <c s="36">
        <f>ROUND(G375*H375,6)</f>
      </c>
      <c r="L375" s="38">
        <v>0</v>
      </c>
      <c s="32">
        <f>ROUND(ROUND(L375,2)*ROUND(G375,3),2)</f>
      </c>
      <c s="36" t="s">
        <v>3677</v>
      </c>
      <c>
        <f>(M375*21)/100</f>
      </c>
      <c t="s">
        <v>27</v>
      </c>
    </row>
    <row r="376" spans="1:5" ht="12.75">
      <c r="A376" s="35" t="s">
        <v>53</v>
      </c>
      <c r="E376" s="39" t="s">
        <v>5</v>
      </c>
    </row>
    <row r="377" spans="1:5" ht="12.75">
      <c r="A377" s="35" t="s">
        <v>54</v>
      </c>
      <c r="E377" s="40" t="s">
        <v>3912</v>
      </c>
    </row>
    <row r="378" spans="1:5" ht="12.75">
      <c r="A378" t="s">
        <v>55</v>
      </c>
      <c r="E378" s="39" t="s">
        <v>5</v>
      </c>
    </row>
    <row r="379" spans="1:13" ht="12.75">
      <c r="A379" t="s">
        <v>46</v>
      </c>
      <c r="C379" s="31" t="s">
        <v>3913</v>
      </c>
      <c r="E379" s="33" t="s">
        <v>3914</v>
      </c>
      <c r="J379" s="32">
        <f>0</f>
      </c>
      <c s="32">
        <f>0</f>
      </c>
      <c s="32">
        <f>0+L380+L384+L388+L392</f>
      </c>
      <c s="32">
        <f>0+M380+M384+M388+M392</f>
      </c>
    </row>
    <row r="380" spans="1:16" ht="12.75">
      <c r="A380" t="s">
        <v>48</v>
      </c>
      <c s="34" t="s">
        <v>430</v>
      </c>
      <c s="34" t="s">
        <v>3915</v>
      </c>
      <c s="35" t="s">
        <v>5</v>
      </c>
      <c s="6" t="s">
        <v>3916</v>
      </c>
      <c s="36" t="s">
        <v>185</v>
      </c>
      <c s="37">
        <v>1</v>
      </c>
      <c s="36">
        <v>0</v>
      </c>
      <c s="36">
        <f>ROUND(G380*H380,6)</f>
      </c>
      <c r="L380" s="38">
        <v>0</v>
      </c>
      <c s="32">
        <f>ROUND(ROUND(L380,2)*ROUND(G380,3),2)</f>
      </c>
      <c s="36" t="s">
        <v>441</v>
      </c>
      <c>
        <f>(M380*21)/100</f>
      </c>
      <c t="s">
        <v>27</v>
      </c>
    </row>
    <row r="381" spans="1:5" ht="12.75">
      <c r="A381" s="35" t="s">
        <v>53</v>
      </c>
      <c r="E381" s="39" t="s">
        <v>5</v>
      </c>
    </row>
    <row r="382" spans="1:5" ht="12.75">
      <c r="A382" s="35" t="s">
        <v>54</v>
      </c>
      <c r="E382" s="40" t="s">
        <v>3773</v>
      </c>
    </row>
    <row r="383" spans="1:5" ht="12.75">
      <c r="A383" t="s">
        <v>55</v>
      </c>
      <c r="E383" s="39" t="s">
        <v>5</v>
      </c>
    </row>
    <row r="384" spans="1:16" ht="12.75">
      <c r="A384" t="s">
        <v>48</v>
      </c>
      <c s="34" t="s">
        <v>434</v>
      </c>
      <c s="34" t="s">
        <v>3917</v>
      </c>
      <c s="35" t="s">
        <v>5</v>
      </c>
      <c s="6" t="s">
        <v>3918</v>
      </c>
      <c s="36" t="s">
        <v>185</v>
      </c>
      <c s="37">
        <v>1</v>
      </c>
      <c s="36">
        <v>0</v>
      </c>
      <c s="36">
        <f>ROUND(G384*H384,6)</f>
      </c>
      <c r="L384" s="38">
        <v>0</v>
      </c>
      <c s="32">
        <f>ROUND(ROUND(L384,2)*ROUND(G384,3),2)</f>
      </c>
      <c s="36" t="s">
        <v>441</v>
      </c>
      <c>
        <f>(M384*21)/100</f>
      </c>
      <c t="s">
        <v>27</v>
      </c>
    </row>
    <row r="385" spans="1:5" ht="12.75">
      <c r="A385" s="35" t="s">
        <v>53</v>
      </c>
      <c r="E385" s="39" t="s">
        <v>5</v>
      </c>
    </row>
    <row r="386" spans="1:5" ht="12.75">
      <c r="A386" s="35" t="s">
        <v>54</v>
      </c>
      <c r="E386" s="40" t="s">
        <v>3773</v>
      </c>
    </row>
    <row r="387" spans="1:5" ht="12.75">
      <c r="A387" t="s">
        <v>55</v>
      </c>
      <c r="E387" s="39" t="s">
        <v>5</v>
      </c>
    </row>
    <row r="388" spans="1:16" ht="12.75">
      <c r="A388" t="s">
        <v>48</v>
      </c>
      <c s="34" t="s">
        <v>438</v>
      </c>
      <c s="34" t="s">
        <v>3919</v>
      </c>
      <c s="35" t="s">
        <v>5</v>
      </c>
      <c s="6" t="s">
        <v>3920</v>
      </c>
      <c s="36" t="s">
        <v>3921</v>
      </c>
      <c s="37">
        <v>3</v>
      </c>
      <c s="36">
        <v>0</v>
      </c>
      <c s="36">
        <f>ROUND(G388*H388,6)</f>
      </c>
      <c r="L388" s="38">
        <v>0</v>
      </c>
      <c s="32">
        <f>ROUND(ROUND(L388,2)*ROUND(G388,3),2)</f>
      </c>
      <c s="36" t="s">
        <v>441</v>
      </c>
      <c>
        <f>(M388*21)/100</f>
      </c>
      <c t="s">
        <v>27</v>
      </c>
    </row>
    <row r="389" spans="1:5" ht="12.75">
      <c r="A389" s="35" t="s">
        <v>53</v>
      </c>
      <c r="E389" s="39" t="s">
        <v>5</v>
      </c>
    </row>
    <row r="390" spans="1:5" ht="12.75">
      <c r="A390" s="35" t="s">
        <v>54</v>
      </c>
      <c r="E390" s="40" t="s">
        <v>3802</v>
      </c>
    </row>
    <row r="391" spans="1:5" ht="12.75">
      <c r="A391" t="s">
        <v>55</v>
      </c>
      <c r="E391" s="39" t="s">
        <v>5</v>
      </c>
    </row>
    <row r="392" spans="1:16" ht="12.75">
      <c r="A392" t="s">
        <v>48</v>
      </c>
      <c s="34" t="s">
        <v>442</v>
      </c>
      <c s="34" t="s">
        <v>3922</v>
      </c>
      <c s="35" t="s">
        <v>5</v>
      </c>
      <c s="6" t="s">
        <v>3923</v>
      </c>
      <c s="36" t="s">
        <v>3921</v>
      </c>
      <c s="37">
        <v>2</v>
      </c>
      <c s="36">
        <v>0</v>
      </c>
      <c s="36">
        <f>ROUND(G392*H392,6)</f>
      </c>
      <c r="L392" s="38">
        <v>0</v>
      </c>
      <c s="32">
        <f>ROUND(ROUND(L392,2)*ROUND(G392,3),2)</f>
      </c>
      <c s="36" t="s">
        <v>441</v>
      </c>
      <c>
        <f>(M392*21)/100</f>
      </c>
      <c t="s">
        <v>27</v>
      </c>
    </row>
    <row r="393" spans="1:5" ht="12.75">
      <c r="A393" s="35" t="s">
        <v>53</v>
      </c>
      <c r="E393" s="39" t="s">
        <v>5</v>
      </c>
    </row>
    <row r="394" spans="1:5" ht="12.75">
      <c r="A394" s="35" t="s">
        <v>54</v>
      </c>
      <c r="E394" s="40" t="s">
        <v>3761</v>
      </c>
    </row>
    <row r="395" spans="1:5" ht="12.75">
      <c r="A395" t="s">
        <v>55</v>
      </c>
      <c r="E395" s="39" t="s">
        <v>5</v>
      </c>
    </row>
    <row r="396" spans="1:13" ht="12.75">
      <c r="A396" t="s">
        <v>46</v>
      </c>
      <c r="C396" s="31" t="s">
        <v>3924</v>
      </c>
      <c r="E396" s="33" t="s">
        <v>3925</v>
      </c>
      <c r="J396" s="32">
        <f>0</f>
      </c>
      <c s="32">
        <f>0</f>
      </c>
      <c s="32">
        <f>0+L397+L401+L405+L409</f>
      </c>
      <c s="32">
        <f>0+M397+M401+M405+M409</f>
      </c>
    </row>
    <row r="397" spans="1:16" ht="12.75">
      <c r="A397" t="s">
        <v>48</v>
      </c>
      <c s="34" t="s">
        <v>276</v>
      </c>
      <c s="34" t="s">
        <v>3926</v>
      </c>
      <c s="35" t="s">
        <v>5</v>
      </c>
      <c s="6" t="s">
        <v>3927</v>
      </c>
      <c s="36" t="s">
        <v>51</v>
      </c>
      <c s="37">
        <v>124</v>
      </c>
      <c s="36">
        <v>0</v>
      </c>
      <c s="36">
        <f>ROUND(G397*H397,6)</f>
      </c>
      <c r="L397" s="38">
        <v>0</v>
      </c>
      <c s="32">
        <f>ROUND(ROUND(L397,2)*ROUND(G397,3),2)</f>
      </c>
      <c s="36" t="s">
        <v>3677</v>
      </c>
      <c>
        <f>(M397*21)/100</f>
      </c>
      <c t="s">
        <v>27</v>
      </c>
    </row>
    <row r="398" spans="1:5" ht="12.75">
      <c r="A398" s="35" t="s">
        <v>53</v>
      </c>
      <c r="E398" s="39" t="s">
        <v>5</v>
      </c>
    </row>
    <row r="399" spans="1:5" ht="25.5">
      <c r="A399" s="35" t="s">
        <v>54</v>
      </c>
      <c r="E399" s="40" t="s">
        <v>3928</v>
      </c>
    </row>
    <row r="400" spans="1:5" ht="12.75">
      <c r="A400" t="s">
        <v>55</v>
      </c>
      <c r="E400" s="39" t="s">
        <v>5</v>
      </c>
    </row>
    <row r="401" spans="1:16" ht="12.75">
      <c r="A401" t="s">
        <v>48</v>
      </c>
      <c s="34" t="s">
        <v>281</v>
      </c>
      <c s="34" t="s">
        <v>3929</v>
      </c>
      <c s="35" t="s">
        <v>5</v>
      </c>
      <c s="6" t="s">
        <v>3930</v>
      </c>
      <c s="36" t="s">
        <v>185</v>
      </c>
      <c s="37">
        <v>1</v>
      </c>
      <c s="36">
        <v>0</v>
      </c>
      <c s="36">
        <f>ROUND(G401*H401,6)</f>
      </c>
      <c r="L401" s="38">
        <v>0</v>
      </c>
      <c s="32">
        <f>ROUND(ROUND(L401,2)*ROUND(G401,3),2)</f>
      </c>
      <c s="36" t="s">
        <v>3677</v>
      </c>
      <c>
        <f>(M401*21)/100</f>
      </c>
      <c t="s">
        <v>27</v>
      </c>
    </row>
    <row r="402" spans="1:5" ht="12.75">
      <c r="A402" s="35" t="s">
        <v>53</v>
      </c>
      <c r="E402" s="39" t="s">
        <v>5</v>
      </c>
    </row>
    <row r="403" spans="1:5" ht="12.75">
      <c r="A403" s="35" t="s">
        <v>54</v>
      </c>
      <c r="E403" s="40" t="s">
        <v>3931</v>
      </c>
    </row>
    <row r="404" spans="1:5" ht="12.75">
      <c r="A404" t="s">
        <v>55</v>
      </c>
      <c r="E404" s="39" t="s">
        <v>5</v>
      </c>
    </row>
    <row r="405" spans="1:16" ht="12.75">
      <c r="A405" t="s">
        <v>48</v>
      </c>
      <c s="34" t="s">
        <v>285</v>
      </c>
      <c s="34" t="s">
        <v>3932</v>
      </c>
      <c s="35" t="s">
        <v>5</v>
      </c>
      <c s="6" t="s">
        <v>3933</v>
      </c>
      <c s="36" t="s">
        <v>185</v>
      </c>
      <c s="37">
        <v>1</v>
      </c>
      <c s="36">
        <v>0</v>
      </c>
      <c s="36">
        <f>ROUND(G405*H405,6)</f>
      </c>
      <c r="L405" s="38">
        <v>0</v>
      </c>
      <c s="32">
        <f>ROUND(ROUND(L405,2)*ROUND(G405,3),2)</f>
      </c>
      <c s="36" t="s">
        <v>3677</v>
      </c>
      <c>
        <f>(M405*21)/100</f>
      </c>
      <c t="s">
        <v>27</v>
      </c>
    </row>
    <row r="406" spans="1:5" ht="12.75">
      <c r="A406" s="35" t="s">
        <v>53</v>
      </c>
      <c r="E406" s="39" t="s">
        <v>5</v>
      </c>
    </row>
    <row r="407" spans="1:5" ht="12.75">
      <c r="A407" s="35" t="s">
        <v>54</v>
      </c>
      <c r="E407" s="40" t="s">
        <v>3773</v>
      </c>
    </row>
    <row r="408" spans="1:5" ht="12.75">
      <c r="A408" t="s">
        <v>55</v>
      </c>
      <c r="E408" s="39" t="s">
        <v>5</v>
      </c>
    </row>
    <row r="409" spans="1:16" ht="12.75">
      <c r="A409" t="s">
        <v>48</v>
      </c>
      <c s="34" t="s">
        <v>462</v>
      </c>
      <c s="34" t="s">
        <v>3934</v>
      </c>
      <c s="35" t="s">
        <v>5</v>
      </c>
      <c s="6" t="s">
        <v>3935</v>
      </c>
      <c s="36" t="s">
        <v>185</v>
      </c>
      <c s="37">
        <v>1</v>
      </c>
      <c s="36">
        <v>0</v>
      </c>
      <c s="36">
        <f>ROUND(G409*H409,6)</f>
      </c>
      <c r="L409" s="38">
        <v>0</v>
      </c>
      <c s="32">
        <f>ROUND(ROUND(L409,2)*ROUND(G409,3),2)</f>
      </c>
      <c s="36" t="s">
        <v>3677</v>
      </c>
      <c>
        <f>(M409*21)/100</f>
      </c>
      <c t="s">
        <v>27</v>
      </c>
    </row>
    <row r="410" spans="1:5" ht="12.75">
      <c r="A410" s="35" t="s">
        <v>53</v>
      </c>
      <c r="E410" s="39" t="s">
        <v>5</v>
      </c>
    </row>
    <row r="411" spans="1:5" ht="25.5">
      <c r="A411" s="35" t="s">
        <v>54</v>
      </c>
      <c r="E411" s="40" t="s">
        <v>3936</v>
      </c>
    </row>
    <row r="412" spans="1:5" ht="12.75">
      <c r="A412" t="s">
        <v>55</v>
      </c>
      <c r="E412" s="39" t="s">
        <v>5</v>
      </c>
    </row>
    <row r="413" spans="1:13" ht="12.75">
      <c r="A413" t="s">
        <v>46</v>
      </c>
      <c r="C413" s="31" t="s">
        <v>3937</v>
      </c>
      <c r="E413" s="33" t="s">
        <v>3938</v>
      </c>
      <c r="J413" s="32">
        <f>0</f>
      </c>
      <c s="32">
        <f>0</f>
      </c>
      <c s="32">
        <f>0+L414</f>
      </c>
      <c s="32">
        <f>0+M414</f>
      </c>
    </row>
    <row r="414" spans="1:16" ht="12.75">
      <c r="A414" t="s">
        <v>48</v>
      </c>
      <c s="34" t="s">
        <v>466</v>
      </c>
      <c s="34" t="s">
        <v>3939</v>
      </c>
      <c s="35" t="s">
        <v>5</v>
      </c>
      <c s="6" t="s">
        <v>3938</v>
      </c>
      <c s="36" t="s">
        <v>3940</v>
      </c>
      <c s="37">
        <v>1</v>
      </c>
      <c s="36">
        <v>0</v>
      </c>
      <c s="36">
        <f>ROUND(G414*H414,6)</f>
      </c>
      <c r="L414" s="38">
        <v>0</v>
      </c>
      <c s="32">
        <f>ROUND(ROUND(L414,2)*ROUND(G414,3),2)</f>
      </c>
      <c s="36" t="s">
        <v>3677</v>
      </c>
      <c>
        <f>(M414*21)/100</f>
      </c>
      <c t="s">
        <v>27</v>
      </c>
    </row>
    <row r="415" spans="1:5" ht="12.75">
      <c r="A415" s="35" t="s">
        <v>53</v>
      </c>
      <c r="E415" s="39" t="s">
        <v>5</v>
      </c>
    </row>
    <row r="416" spans="1:5" ht="12.75">
      <c r="A416" s="35" t="s">
        <v>54</v>
      </c>
      <c r="E416" s="40" t="s">
        <v>3773</v>
      </c>
    </row>
    <row r="417" spans="1:5" ht="12.75">
      <c r="A417" t="s">
        <v>55</v>
      </c>
      <c r="E417" s="39" t="s">
        <v>5</v>
      </c>
    </row>
    <row r="418" spans="1:13" ht="12.75">
      <c r="A418" t="s">
        <v>46</v>
      </c>
      <c r="C418" s="31" t="s">
        <v>3941</v>
      </c>
      <c r="E418" s="33" t="s">
        <v>3942</v>
      </c>
      <c r="J418" s="32">
        <f>0</f>
      </c>
      <c s="32">
        <f>0</f>
      </c>
      <c s="32">
        <f>0+L419</f>
      </c>
      <c s="32">
        <f>0+M419</f>
      </c>
    </row>
    <row r="419" spans="1:16" ht="12.75">
      <c r="A419" t="s">
        <v>48</v>
      </c>
      <c s="34" t="s">
        <v>181</v>
      </c>
      <c s="34" t="s">
        <v>3943</v>
      </c>
      <c s="35" t="s">
        <v>5</v>
      </c>
      <c s="6" t="s">
        <v>3944</v>
      </c>
      <c s="36" t="s">
        <v>185</v>
      </c>
      <c s="37">
        <v>1</v>
      </c>
      <c s="36">
        <v>0</v>
      </c>
      <c s="36">
        <f>ROUND(G419*H419,6)</f>
      </c>
      <c r="L419" s="38">
        <v>0</v>
      </c>
      <c s="32">
        <f>ROUND(ROUND(L419,2)*ROUND(G419,3),2)</f>
      </c>
      <c s="36" t="s">
        <v>3677</v>
      </c>
      <c>
        <f>(M419*21)/100</f>
      </c>
      <c t="s">
        <v>27</v>
      </c>
    </row>
    <row r="420" spans="1:5" ht="12.75">
      <c r="A420" s="35" t="s">
        <v>53</v>
      </c>
      <c r="E420" s="39" t="s">
        <v>5</v>
      </c>
    </row>
    <row r="421" spans="1:5" ht="12.75">
      <c r="A421" s="35" t="s">
        <v>54</v>
      </c>
      <c r="E421" s="40" t="s">
        <v>3773</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3945</v>
      </c>
      <c s="41">
        <f>Rekapitulace!C66</f>
      </c>
      <c s="20" t="s">
        <v>0</v>
      </c>
      <c t="s">
        <v>23</v>
      </c>
      <c t="s">
        <v>27</v>
      </c>
    </row>
    <row r="4" spans="1:16" ht="32" customHeight="1">
      <c r="A4" s="24" t="s">
        <v>20</v>
      </c>
      <c s="25" t="s">
        <v>28</v>
      </c>
      <c s="27" t="s">
        <v>3945</v>
      </c>
      <c r="E4" s="26" t="s">
        <v>3946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3949</v>
      </c>
      <c r="E8" s="30" t="s">
        <v>3948</v>
      </c>
      <c r="J8" s="29">
        <f>0+J9+J22+J35</f>
      </c>
      <c s="29">
        <f>0+K9+K22+K35</f>
      </c>
      <c s="29">
        <f>0+L9+L22+L35</f>
      </c>
      <c s="29">
        <f>0+M9+M22+M35</f>
      </c>
    </row>
    <row r="9" spans="1:13" ht="12.75">
      <c r="A9" t="s">
        <v>46</v>
      </c>
      <c r="C9" s="31" t="s">
        <v>179</v>
      </c>
      <c r="E9" s="33" t="s">
        <v>180</v>
      </c>
      <c r="J9" s="32">
        <f>0</f>
      </c>
      <c s="32">
        <f>0</f>
      </c>
      <c s="32">
        <f>0+L10+L14+L18</f>
      </c>
      <c s="32">
        <f>0+M10+M14+M18</f>
      </c>
    </row>
    <row r="10" spans="1:16" ht="25.5">
      <c r="A10" t="s">
        <v>48</v>
      </c>
      <c s="34" t="s">
        <v>4</v>
      </c>
      <c s="34" t="s">
        <v>863</v>
      </c>
      <c s="35" t="s">
        <v>864</v>
      </c>
      <c s="6" t="s">
        <v>3950</v>
      </c>
      <c s="36" t="s">
        <v>450</v>
      </c>
      <c s="37">
        <v>4520</v>
      </c>
      <c s="36">
        <v>0</v>
      </c>
      <c s="36">
        <f>ROUND(G10*H10,6)</f>
      </c>
      <c r="L10" s="38">
        <v>0</v>
      </c>
      <c s="32">
        <f>ROUND(ROUND(L10,2)*ROUND(G10,3),2)</f>
      </c>
      <c s="36" t="s">
        <v>52</v>
      </c>
      <c>
        <f>(M10*21)/100</f>
      </c>
      <c t="s">
        <v>27</v>
      </c>
    </row>
    <row r="11" spans="1:5" ht="12.75">
      <c r="A11" s="35" t="s">
        <v>53</v>
      </c>
      <c r="E11" s="39" t="s">
        <v>2483</v>
      </c>
    </row>
    <row r="12" spans="1:5" ht="76.5">
      <c r="A12" s="35" t="s">
        <v>54</v>
      </c>
      <c r="E12" s="40" t="s">
        <v>3951</v>
      </c>
    </row>
    <row r="13" spans="1:5" ht="89.25">
      <c r="A13" t="s">
        <v>55</v>
      </c>
      <c r="E13" s="39" t="s">
        <v>3952</v>
      </c>
    </row>
    <row r="14" spans="1:16" ht="25.5">
      <c r="A14" t="s">
        <v>48</v>
      </c>
      <c s="34" t="s">
        <v>27</v>
      </c>
      <c s="34" t="s">
        <v>3596</v>
      </c>
      <c s="35" t="s">
        <v>3597</v>
      </c>
      <c s="6" t="s">
        <v>3953</v>
      </c>
      <c s="36" t="s">
        <v>450</v>
      </c>
      <c s="37">
        <v>1680</v>
      </c>
      <c s="36">
        <v>0</v>
      </c>
      <c s="36">
        <f>ROUND(G14*H14,6)</f>
      </c>
      <c r="L14" s="38">
        <v>0</v>
      </c>
      <c s="32">
        <f>ROUND(ROUND(L14,2)*ROUND(G14,3),2)</f>
      </c>
      <c s="36" t="s">
        <v>52</v>
      </c>
      <c>
        <f>(M14*21)/100</f>
      </c>
      <c t="s">
        <v>27</v>
      </c>
    </row>
    <row r="15" spans="1:5" ht="12.75">
      <c r="A15" s="35" t="s">
        <v>53</v>
      </c>
      <c r="E15" s="39" t="s">
        <v>2483</v>
      </c>
    </row>
    <row r="16" spans="1:5" ht="51">
      <c r="A16" s="35" t="s">
        <v>54</v>
      </c>
      <c r="E16" s="40" t="s">
        <v>3954</v>
      </c>
    </row>
    <row r="17" spans="1:5" ht="89.25">
      <c r="A17" t="s">
        <v>55</v>
      </c>
      <c r="E17" s="39" t="s">
        <v>3952</v>
      </c>
    </row>
    <row r="18" spans="1:16" ht="12.75">
      <c r="A18" t="s">
        <v>48</v>
      </c>
      <c s="34" t="s">
        <v>76</v>
      </c>
      <c s="34" t="s">
        <v>3955</v>
      </c>
      <c s="35" t="s">
        <v>5</v>
      </c>
      <c s="6" t="s">
        <v>3956</v>
      </c>
      <c s="36" t="s">
        <v>185</v>
      </c>
      <c s="37">
        <v>1</v>
      </c>
      <c s="36">
        <v>0</v>
      </c>
      <c s="36">
        <f>ROUND(G18*H18,6)</f>
      </c>
      <c r="L18" s="38">
        <v>0</v>
      </c>
      <c s="32">
        <f>ROUND(ROUND(L18,2)*ROUND(G18,3),2)</f>
      </c>
      <c s="36" t="s">
        <v>52</v>
      </c>
      <c>
        <f>(M18*21)/100</f>
      </c>
      <c t="s">
        <v>27</v>
      </c>
    </row>
    <row r="19" spans="1:5" ht="12.75">
      <c r="A19" s="35" t="s">
        <v>53</v>
      </c>
      <c r="E19" s="39" t="s">
        <v>5</v>
      </c>
    </row>
    <row r="20" spans="1:5" ht="25.5">
      <c r="A20" s="35" t="s">
        <v>54</v>
      </c>
      <c r="E20" s="40" t="s">
        <v>136</v>
      </c>
    </row>
    <row r="21" spans="1:5" ht="12.75">
      <c r="A21" t="s">
        <v>55</v>
      </c>
      <c r="E21" s="39" t="s">
        <v>186</v>
      </c>
    </row>
    <row r="22" spans="1:13" ht="12.75">
      <c r="A22" t="s">
        <v>46</v>
      </c>
      <c r="C22" s="31" t="s">
        <v>4</v>
      </c>
      <c r="E22" s="33" t="s">
        <v>1303</v>
      </c>
      <c r="J22" s="32">
        <f>0</f>
      </c>
      <c s="32">
        <f>0</f>
      </c>
      <c s="32">
        <f>0+L23+L27+L31</f>
      </c>
      <c s="32">
        <f>0+M23+M27+M31</f>
      </c>
    </row>
    <row r="23" spans="1:16" ht="12.75">
      <c r="A23" t="s">
        <v>48</v>
      </c>
      <c s="34" t="s">
        <v>26</v>
      </c>
      <c s="34" t="s">
        <v>3581</v>
      </c>
      <c s="35" t="s">
        <v>5</v>
      </c>
      <c s="6" t="s">
        <v>3582</v>
      </c>
      <c s="36" t="s">
        <v>190</v>
      </c>
      <c s="37">
        <v>700</v>
      </c>
      <c s="36">
        <v>0</v>
      </c>
      <c s="36">
        <f>ROUND(G23*H23,6)</f>
      </c>
      <c r="L23" s="38">
        <v>0</v>
      </c>
      <c s="32">
        <f>ROUND(ROUND(L23,2)*ROUND(G23,3),2)</f>
      </c>
      <c s="36" t="s">
        <v>52</v>
      </c>
      <c>
        <f>(M23*21)/100</f>
      </c>
      <c t="s">
        <v>27</v>
      </c>
    </row>
    <row r="24" spans="1:5" ht="12.75">
      <c r="A24" s="35" t="s">
        <v>53</v>
      </c>
      <c r="E24" s="39" t="s">
        <v>3957</v>
      </c>
    </row>
    <row r="25" spans="1:5" ht="51">
      <c r="A25" s="35" t="s">
        <v>54</v>
      </c>
      <c r="E25" s="40" t="s">
        <v>3958</v>
      </c>
    </row>
    <row r="26" spans="1:5" ht="63.75">
      <c r="A26" t="s">
        <v>55</v>
      </c>
      <c r="E26" s="39" t="s">
        <v>2853</v>
      </c>
    </row>
    <row r="27" spans="1:16" ht="12.75">
      <c r="A27" t="s">
        <v>48</v>
      </c>
      <c s="34" t="s">
        <v>63</v>
      </c>
      <c s="34" t="s">
        <v>3959</v>
      </c>
      <c s="35" t="s">
        <v>5</v>
      </c>
      <c s="6" t="s">
        <v>3960</v>
      </c>
      <c s="36" t="s">
        <v>205</v>
      </c>
      <c s="37">
        <v>1500</v>
      </c>
      <c s="36">
        <v>0</v>
      </c>
      <c s="36">
        <f>ROUND(G27*H27,6)</f>
      </c>
      <c r="L27" s="38">
        <v>0</v>
      </c>
      <c s="32">
        <f>ROUND(ROUND(L27,2)*ROUND(G27,3),2)</f>
      </c>
      <c s="36" t="s">
        <v>52</v>
      </c>
      <c>
        <f>(M27*21)/100</f>
      </c>
      <c t="s">
        <v>27</v>
      </c>
    </row>
    <row r="28" spans="1:5" ht="25.5">
      <c r="A28" s="35" t="s">
        <v>53</v>
      </c>
      <c r="E28" s="39" t="s">
        <v>3961</v>
      </c>
    </row>
    <row r="29" spans="1:5" ht="51">
      <c r="A29" s="35" t="s">
        <v>54</v>
      </c>
      <c r="E29" s="40" t="s">
        <v>3962</v>
      </c>
    </row>
    <row r="30" spans="1:5" ht="63.75">
      <c r="A30" t="s">
        <v>55</v>
      </c>
      <c r="E30" s="39" t="s">
        <v>3963</v>
      </c>
    </row>
    <row r="31" spans="1:16" ht="12.75">
      <c r="A31" t="s">
        <v>48</v>
      </c>
      <c s="34" t="s">
        <v>67</v>
      </c>
      <c s="34" t="s">
        <v>3964</v>
      </c>
      <c s="35" t="s">
        <v>5</v>
      </c>
      <c s="6" t="s">
        <v>3965</v>
      </c>
      <c s="36" t="s">
        <v>51</v>
      </c>
      <c s="37">
        <v>2000</v>
      </c>
      <c s="36">
        <v>0</v>
      </c>
      <c s="36">
        <f>ROUND(G31*H31,6)</f>
      </c>
      <c r="L31" s="38">
        <v>0</v>
      </c>
      <c s="32">
        <f>ROUND(ROUND(L31,2)*ROUND(G31,3),2)</f>
      </c>
      <c s="36" t="s">
        <v>52</v>
      </c>
      <c>
        <f>(M31*21)/100</f>
      </c>
      <c t="s">
        <v>27</v>
      </c>
    </row>
    <row r="32" spans="1:5" ht="12.75">
      <c r="A32" s="35" t="s">
        <v>53</v>
      </c>
      <c r="E32" s="39" t="s">
        <v>3966</v>
      </c>
    </row>
    <row r="33" spans="1:5" ht="51">
      <c r="A33" s="35" t="s">
        <v>54</v>
      </c>
      <c r="E33" s="40" t="s">
        <v>3967</v>
      </c>
    </row>
    <row r="34" spans="1:5" ht="63.75">
      <c r="A34" t="s">
        <v>55</v>
      </c>
      <c r="E34" s="39" t="s">
        <v>3963</v>
      </c>
    </row>
    <row r="35" spans="1:13" ht="12.75">
      <c r="A35" t="s">
        <v>46</v>
      </c>
      <c r="C35" s="31" t="s">
        <v>67</v>
      </c>
      <c r="E35" s="33" t="s">
        <v>2508</v>
      </c>
      <c r="J35" s="32">
        <f>0</f>
      </c>
      <c s="32">
        <f>0</f>
      </c>
      <c s="32">
        <f>0+L36+L40+L44</f>
      </c>
      <c s="32">
        <f>0+M36+M40+M44</f>
      </c>
    </row>
    <row r="36" spans="1:16" ht="12.75">
      <c r="A36" t="s">
        <v>48</v>
      </c>
      <c s="34" t="s">
        <v>72</v>
      </c>
      <c s="34" t="s">
        <v>3968</v>
      </c>
      <c s="35" t="s">
        <v>5</v>
      </c>
      <c s="6" t="s">
        <v>3969</v>
      </c>
      <c s="36" t="s">
        <v>205</v>
      </c>
      <c s="37">
        <v>4200</v>
      </c>
      <c s="36">
        <v>0</v>
      </c>
      <c s="36">
        <f>ROUND(G36*H36,6)</f>
      </c>
      <c r="L36" s="38">
        <v>0</v>
      </c>
      <c s="32">
        <f>ROUND(ROUND(L36,2)*ROUND(G36,3),2)</f>
      </c>
      <c s="36" t="s">
        <v>52</v>
      </c>
      <c>
        <f>(M36*21)/100</f>
      </c>
      <c t="s">
        <v>27</v>
      </c>
    </row>
    <row r="37" spans="1:5" ht="12.75">
      <c r="A37" s="35" t="s">
        <v>53</v>
      </c>
      <c r="E37" s="39" t="s">
        <v>3970</v>
      </c>
    </row>
    <row r="38" spans="1:5" ht="51">
      <c r="A38" s="35" t="s">
        <v>54</v>
      </c>
      <c r="E38" s="40" t="s">
        <v>3971</v>
      </c>
    </row>
    <row r="39" spans="1:5" ht="51">
      <c r="A39" t="s">
        <v>55</v>
      </c>
      <c r="E39" s="39" t="s">
        <v>3972</v>
      </c>
    </row>
    <row r="40" spans="1:16" ht="12.75">
      <c r="A40" t="s">
        <v>48</v>
      </c>
      <c s="34" t="s">
        <v>123</v>
      </c>
      <c s="34" t="s">
        <v>3973</v>
      </c>
      <c s="35" t="s">
        <v>5</v>
      </c>
      <c s="6" t="s">
        <v>3974</v>
      </c>
      <c s="36" t="s">
        <v>205</v>
      </c>
      <c s="37">
        <v>2100</v>
      </c>
      <c s="36">
        <v>0</v>
      </c>
      <c s="36">
        <f>ROUND(G40*H40,6)</f>
      </c>
      <c r="L40" s="38">
        <v>0</v>
      </c>
      <c s="32">
        <f>ROUND(ROUND(L40,2)*ROUND(G40,3),2)</f>
      </c>
      <c s="36" t="s">
        <v>52</v>
      </c>
      <c>
        <f>(M40*21)/100</f>
      </c>
      <c t="s">
        <v>27</v>
      </c>
    </row>
    <row r="41" spans="1:5" ht="12.75">
      <c r="A41" s="35" t="s">
        <v>53</v>
      </c>
      <c r="E41" s="39" t="s">
        <v>3975</v>
      </c>
    </row>
    <row r="42" spans="1:5" ht="51">
      <c r="A42" s="35" t="s">
        <v>54</v>
      </c>
      <c r="E42" s="40" t="s">
        <v>3976</v>
      </c>
    </row>
    <row r="43" spans="1:5" ht="140.25">
      <c r="A43" t="s">
        <v>55</v>
      </c>
      <c r="E43" s="39" t="s">
        <v>3977</v>
      </c>
    </row>
    <row r="44" spans="1:16" ht="12.75">
      <c r="A44" t="s">
        <v>48</v>
      </c>
      <c s="34" t="s">
        <v>163</v>
      </c>
      <c s="34" t="s">
        <v>3978</v>
      </c>
      <c s="35" t="s">
        <v>5</v>
      </c>
      <c s="6" t="s">
        <v>3979</v>
      </c>
      <c s="36" t="s">
        <v>205</v>
      </c>
      <c s="37">
        <v>2100</v>
      </c>
      <c s="36">
        <v>0</v>
      </c>
      <c s="36">
        <f>ROUND(G44*H44,6)</f>
      </c>
      <c r="L44" s="38">
        <v>0</v>
      </c>
      <c s="32">
        <f>ROUND(ROUND(L44,2)*ROUND(G44,3),2)</f>
      </c>
      <c s="36" t="s">
        <v>52</v>
      </c>
      <c>
        <f>(M44*21)/100</f>
      </c>
      <c t="s">
        <v>27</v>
      </c>
    </row>
    <row r="45" spans="1:5" ht="12.75">
      <c r="A45" s="35" t="s">
        <v>53</v>
      </c>
      <c r="E45" s="39" t="s">
        <v>3980</v>
      </c>
    </row>
    <row r="46" spans="1:5" ht="51">
      <c r="A46" s="35" t="s">
        <v>54</v>
      </c>
      <c r="E46" s="40" t="s">
        <v>3976</v>
      </c>
    </row>
    <row r="47" spans="1:5" ht="140.25">
      <c r="A47" t="s">
        <v>55</v>
      </c>
      <c r="E47" s="39" t="s">
        <v>3977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3945</v>
      </c>
      <c s="41">
        <f>Rekapitulace!C66</f>
      </c>
      <c s="20" t="s">
        <v>0</v>
      </c>
      <c t="s">
        <v>23</v>
      </c>
      <c t="s">
        <v>27</v>
      </c>
    </row>
    <row r="4" spans="1:16" ht="32" customHeight="1">
      <c r="A4" s="24" t="s">
        <v>20</v>
      </c>
      <c s="25" t="s">
        <v>28</v>
      </c>
      <c s="27" t="s">
        <v>3945</v>
      </c>
      <c r="E4" s="26" t="s">
        <v>3946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3983</v>
      </c>
      <c r="E8" s="30" t="s">
        <v>3982</v>
      </c>
      <c r="J8" s="29">
        <f>0+J9+J26+J71+J88</f>
      </c>
      <c s="29">
        <f>0+K9+K26+K71+K88</f>
      </c>
      <c s="29">
        <f>0+L9+L26+L71+L88</f>
      </c>
      <c s="29">
        <f>0+M9+M26+M71+M88</f>
      </c>
    </row>
    <row r="9" spans="1:13" ht="12.75">
      <c r="A9" t="s">
        <v>46</v>
      </c>
      <c r="C9" s="31" t="s">
        <v>179</v>
      </c>
      <c r="E9" s="33" t="s">
        <v>180</v>
      </c>
      <c r="J9" s="32">
        <f>0</f>
      </c>
      <c s="32">
        <f>0</f>
      </c>
      <c s="32">
        <f>0+L10+L14+L18+L22</f>
      </c>
      <c s="32">
        <f>0+M10+M14+M18+M22</f>
      </c>
    </row>
    <row r="10" spans="1:16" ht="25.5">
      <c r="A10" t="s">
        <v>48</v>
      </c>
      <c s="34" t="s">
        <v>4</v>
      </c>
      <c s="34" t="s">
        <v>863</v>
      </c>
      <c s="35" t="s">
        <v>864</v>
      </c>
      <c s="6" t="s">
        <v>3984</v>
      </c>
      <c s="36" t="s">
        <v>450</v>
      </c>
      <c s="37">
        <v>25.312</v>
      </c>
      <c s="36">
        <v>0</v>
      </c>
      <c s="36">
        <f>ROUND(G10*H10,6)</f>
      </c>
      <c r="L10" s="38">
        <v>0</v>
      </c>
      <c s="32">
        <f>ROUND(ROUND(L10,2)*ROUND(G10,3),2)</f>
      </c>
      <c s="36" t="s">
        <v>52</v>
      </c>
      <c>
        <f>(M10*21)/100</f>
      </c>
      <c t="s">
        <v>27</v>
      </c>
    </row>
    <row r="11" spans="1:5" ht="12.75">
      <c r="A11" s="35" t="s">
        <v>53</v>
      </c>
      <c r="E11" s="39" t="s">
        <v>2483</v>
      </c>
    </row>
    <row r="12" spans="1:5" ht="63.75">
      <c r="A12" s="35" t="s">
        <v>54</v>
      </c>
      <c r="E12" s="40" t="s">
        <v>3985</v>
      </c>
    </row>
    <row r="13" spans="1:5" ht="89.25">
      <c r="A13" t="s">
        <v>55</v>
      </c>
      <c r="E13" s="39" t="s">
        <v>3986</v>
      </c>
    </row>
    <row r="14" spans="1:16" ht="25.5">
      <c r="A14" t="s">
        <v>48</v>
      </c>
      <c s="34" t="s">
        <v>27</v>
      </c>
      <c s="34" t="s">
        <v>454</v>
      </c>
      <c s="35" t="s">
        <v>455</v>
      </c>
      <c s="6" t="s">
        <v>3987</v>
      </c>
      <c s="36" t="s">
        <v>450</v>
      </c>
      <c s="37">
        <v>26.53</v>
      </c>
      <c s="36">
        <v>0</v>
      </c>
      <c s="36">
        <f>ROUND(G14*H14,6)</f>
      </c>
      <c r="L14" s="38">
        <v>0</v>
      </c>
      <c s="32">
        <f>ROUND(ROUND(L14,2)*ROUND(G14,3),2)</f>
      </c>
      <c s="36" t="s">
        <v>52</v>
      </c>
      <c>
        <f>(M14*21)/100</f>
      </c>
      <c t="s">
        <v>27</v>
      </c>
    </row>
    <row r="15" spans="1:5" ht="12.75">
      <c r="A15" s="35" t="s">
        <v>53</v>
      </c>
      <c r="E15" s="39" t="s">
        <v>2483</v>
      </c>
    </row>
    <row r="16" spans="1:5" ht="89.25">
      <c r="A16" s="35" t="s">
        <v>54</v>
      </c>
      <c r="E16" s="40" t="s">
        <v>3988</v>
      </c>
    </row>
    <row r="17" spans="1:5" ht="89.25">
      <c r="A17" t="s">
        <v>55</v>
      </c>
      <c r="E17" s="39" t="s">
        <v>3986</v>
      </c>
    </row>
    <row r="18" spans="1:16" ht="25.5">
      <c r="A18" t="s">
        <v>48</v>
      </c>
      <c s="34" t="s">
        <v>26</v>
      </c>
      <c s="34" t="s">
        <v>2845</v>
      </c>
      <c s="35" t="s">
        <v>2846</v>
      </c>
      <c s="6" t="s">
        <v>3989</v>
      </c>
      <c s="36" t="s">
        <v>450</v>
      </c>
      <c s="37">
        <v>55.233</v>
      </c>
      <c s="36">
        <v>0</v>
      </c>
      <c s="36">
        <f>ROUND(G18*H18,6)</f>
      </c>
      <c r="L18" s="38">
        <v>0</v>
      </c>
      <c s="32">
        <f>ROUND(ROUND(L18,2)*ROUND(G18,3),2)</f>
      </c>
      <c s="36" t="s">
        <v>52</v>
      </c>
      <c>
        <f>(M18*21)/100</f>
      </c>
      <c t="s">
        <v>27</v>
      </c>
    </row>
    <row r="19" spans="1:5" ht="12.75">
      <c r="A19" s="35" t="s">
        <v>53</v>
      </c>
      <c r="E19" s="39" t="s">
        <v>2483</v>
      </c>
    </row>
    <row r="20" spans="1:5" ht="51">
      <c r="A20" s="35" t="s">
        <v>54</v>
      </c>
      <c r="E20" s="40" t="s">
        <v>3990</v>
      </c>
    </row>
    <row r="21" spans="1:5" ht="114.75">
      <c r="A21" t="s">
        <v>55</v>
      </c>
      <c r="E21" s="39" t="s">
        <v>3991</v>
      </c>
    </row>
    <row r="22" spans="1:16" ht="12.75">
      <c r="A22" t="s">
        <v>48</v>
      </c>
      <c s="34" t="s">
        <v>125</v>
      </c>
      <c s="34" t="s">
        <v>3955</v>
      </c>
      <c s="35" t="s">
        <v>5</v>
      </c>
      <c s="6" t="s">
        <v>3956</v>
      </c>
      <c s="36" t="s">
        <v>185</v>
      </c>
      <c s="37">
        <v>1</v>
      </c>
      <c s="36">
        <v>0</v>
      </c>
      <c s="36">
        <f>ROUND(G22*H22,6)</f>
      </c>
      <c r="L22" s="38">
        <v>0</v>
      </c>
      <c s="32">
        <f>ROUND(ROUND(L22,2)*ROUND(G22,3),2)</f>
      </c>
      <c s="36" t="s">
        <v>52</v>
      </c>
      <c>
        <f>(M22*21)/100</f>
      </c>
      <c t="s">
        <v>27</v>
      </c>
    </row>
    <row r="23" spans="1:5" ht="12.75">
      <c r="A23" s="35" t="s">
        <v>53</v>
      </c>
      <c r="E23" s="39" t="s">
        <v>5</v>
      </c>
    </row>
    <row r="24" spans="1:5" ht="25.5">
      <c r="A24" s="35" t="s">
        <v>54</v>
      </c>
      <c r="E24" s="40" t="s">
        <v>136</v>
      </c>
    </row>
    <row r="25" spans="1:5" ht="12.75">
      <c r="A25" t="s">
        <v>55</v>
      </c>
      <c r="E25" s="39" t="s">
        <v>186</v>
      </c>
    </row>
    <row r="26" spans="1:13" ht="12.75">
      <c r="A26" t="s">
        <v>46</v>
      </c>
      <c r="C26" s="31" t="s">
        <v>4</v>
      </c>
      <c r="E26" s="33" t="s">
        <v>1303</v>
      </c>
      <c r="J26" s="32">
        <f>0</f>
      </c>
      <c s="32">
        <f>0</f>
      </c>
      <c s="32">
        <f>0+L27+L31+L35+L39+L43+L47+L51+L55+L59+L63+L67</f>
      </c>
      <c s="32">
        <f>0+M27+M31+M35+M39+M43+M47+M51+M55+M59+M63+M67</f>
      </c>
    </row>
    <row r="27" spans="1:16" ht="12.75">
      <c r="A27" t="s">
        <v>48</v>
      </c>
      <c s="34" t="s">
        <v>63</v>
      </c>
      <c s="34" t="s">
        <v>3992</v>
      </c>
      <c s="35" t="s">
        <v>5</v>
      </c>
      <c s="6" t="s">
        <v>3993</v>
      </c>
      <c s="36" t="s">
        <v>190</v>
      </c>
      <c s="37">
        <v>9.69</v>
      </c>
      <c s="36">
        <v>0</v>
      </c>
      <c s="36">
        <f>ROUND(G27*H27,6)</f>
      </c>
      <c r="L27" s="38">
        <v>0</v>
      </c>
      <c s="32">
        <f>ROUND(ROUND(L27,2)*ROUND(G27,3),2)</f>
      </c>
      <c s="36" t="s">
        <v>52</v>
      </c>
      <c>
        <f>(M27*21)/100</f>
      </c>
      <c t="s">
        <v>27</v>
      </c>
    </row>
    <row r="28" spans="1:5" ht="25.5">
      <c r="A28" s="35" t="s">
        <v>53</v>
      </c>
      <c r="E28" s="39" t="s">
        <v>3994</v>
      </c>
    </row>
    <row r="29" spans="1:5" ht="89.25">
      <c r="A29" s="35" t="s">
        <v>54</v>
      </c>
      <c r="E29" s="40" t="s">
        <v>3995</v>
      </c>
    </row>
    <row r="30" spans="1:5" ht="63.75">
      <c r="A30" t="s">
        <v>55</v>
      </c>
      <c r="E30" s="39" t="s">
        <v>2853</v>
      </c>
    </row>
    <row r="31" spans="1:16" ht="25.5">
      <c r="A31" t="s">
        <v>48</v>
      </c>
      <c s="34" t="s">
        <v>67</v>
      </c>
      <c s="34" t="s">
        <v>3996</v>
      </c>
      <c s="35" t="s">
        <v>5</v>
      </c>
      <c s="6" t="s">
        <v>3997</v>
      </c>
      <c s="36" t="s">
        <v>190</v>
      </c>
      <c s="37">
        <v>29.07</v>
      </c>
      <c s="36">
        <v>0</v>
      </c>
      <c s="36">
        <f>ROUND(G31*H31,6)</f>
      </c>
      <c r="L31" s="38">
        <v>0</v>
      </c>
      <c s="32">
        <f>ROUND(ROUND(L31,2)*ROUND(G31,3),2)</f>
      </c>
      <c s="36" t="s">
        <v>52</v>
      </c>
      <c>
        <f>(M31*21)/100</f>
      </c>
      <c t="s">
        <v>27</v>
      </c>
    </row>
    <row r="32" spans="1:5" ht="12.75">
      <c r="A32" s="35" t="s">
        <v>53</v>
      </c>
      <c r="E32" s="39" t="s">
        <v>3998</v>
      </c>
    </row>
    <row r="33" spans="1:5" ht="51">
      <c r="A33" s="35" t="s">
        <v>54</v>
      </c>
      <c r="E33" s="40" t="s">
        <v>3999</v>
      </c>
    </row>
    <row r="34" spans="1:5" ht="63.75">
      <c r="A34" t="s">
        <v>55</v>
      </c>
      <c r="E34" s="39" t="s">
        <v>2853</v>
      </c>
    </row>
    <row r="35" spans="1:16" ht="12.75">
      <c r="A35" t="s">
        <v>48</v>
      </c>
      <c s="34" t="s">
        <v>72</v>
      </c>
      <c s="34" t="s">
        <v>3348</v>
      </c>
      <c s="35" t="s">
        <v>5</v>
      </c>
      <c s="6" t="s">
        <v>3349</v>
      </c>
      <c s="36" t="s">
        <v>51</v>
      </c>
      <c s="37">
        <v>61.5</v>
      </c>
      <c s="36">
        <v>0</v>
      </c>
      <c s="36">
        <f>ROUND(G35*H35,6)</f>
      </c>
      <c r="L35" s="38">
        <v>0</v>
      </c>
      <c s="32">
        <f>ROUND(ROUND(L35,2)*ROUND(G35,3),2)</f>
      </c>
      <c s="36" t="s">
        <v>52</v>
      </c>
      <c>
        <f>(M35*21)/100</f>
      </c>
      <c t="s">
        <v>27</v>
      </c>
    </row>
    <row r="36" spans="1:5" ht="12.75">
      <c r="A36" s="35" t="s">
        <v>53</v>
      </c>
      <c r="E36" s="39" t="s">
        <v>4000</v>
      </c>
    </row>
    <row r="37" spans="1:5" ht="51">
      <c r="A37" s="35" t="s">
        <v>54</v>
      </c>
      <c r="E37" s="40" t="s">
        <v>4001</v>
      </c>
    </row>
    <row r="38" spans="1:5" ht="63.75">
      <c r="A38" t="s">
        <v>55</v>
      </c>
      <c r="E38" s="39" t="s">
        <v>2853</v>
      </c>
    </row>
    <row r="39" spans="1:16" ht="12.75">
      <c r="A39" t="s">
        <v>48</v>
      </c>
      <c s="34" t="s">
        <v>123</v>
      </c>
      <c s="34" t="s">
        <v>3351</v>
      </c>
      <c s="35" t="s">
        <v>5</v>
      </c>
      <c s="6" t="s">
        <v>3352</v>
      </c>
      <c s="36" t="s">
        <v>190</v>
      </c>
      <c s="37">
        <v>21</v>
      </c>
      <c s="36">
        <v>0</v>
      </c>
      <c s="36">
        <f>ROUND(G39*H39,6)</f>
      </c>
      <c r="L39" s="38">
        <v>0</v>
      </c>
      <c s="32">
        <f>ROUND(ROUND(L39,2)*ROUND(G39,3),2)</f>
      </c>
      <c s="36" t="s">
        <v>52</v>
      </c>
      <c>
        <f>(M39*21)/100</f>
      </c>
      <c t="s">
        <v>27</v>
      </c>
    </row>
    <row r="40" spans="1:5" ht="12.75">
      <c r="A40" s="35" t="s">
        <v>53</v>
      </c>
      <c r="E40" s="39" t="s">
        <v>4002</v>
      </c>
    </row>
    <row r="41" spans="1:5" ht="51">
      <c r="A41" s="35" t="s">
        <v>54</v>
      </c>
      <c r="E41" s="40" t="s">
        <v>4003</v>
      </c>
    </row>
    <row r="42" spans="1:5" ht="38.25">
      <c r="A42" t="s">
        <v>55</v>
      </c>
      <c r="E42" s="39" t="s">
        <v>4004</v>
      </c>
    </row>
    <row r="43" spans="1:16" ht="12.75">
      <c r="A43" t="s">
        <v>48</v>
      </c>
      <c s="34" t="s">
        <v>163</v>
      </c>
      <c s="34" t="s">
        <v>2978</v>
      </c>
      <c s="35" t="s">
        <v>5</v>
      </c>
      <c s="6" t="s">
        <v>2979</v>
      </c>
      <c s="36" t="s">
        <v>190</v>
      </c>
      <c s="37">
        <v>14</v>
      </c>
      <c s="36">
        <v>0</v>
      </c>
      <c s="36">
        <f>ROUND(G43*H43,6)</f>
      </c>
      <c r="L43" s="38">
        <v>0</v>
      </c>
      <c s="32">
        <f>ROUND(ROUND(L43,2)*ROUND(G43,3),2)</f>
      </c>
      <c s="36" t="s">
        <v>52</v>
      </c>
      <c>
        <f>(M43*21)/100</f>
      </c>
      <c t="s">
        <v>27</v>
      </c>
    </row>
    <row r="44" spans="1:5" ht="12.75">
      <c r="A44" s="35" t="s">
        <v>53</v>
      </c>
      <c r="E44" s="39" t="s">
        <v>4005</v>
      </c>
    </row>
    <row r="45" spans="1:5" ht="51">
      <c r="A45" s="35" t="s">
        <v>54</v>
      </c>
      <c r="E45" s="40" t="s">
        <v>4006</v>
      </c>
    </row>
    <row r="46" spans="1:5" ht="369.75">
      <c r="A46" t="s">
        <v>55</v>
      </c>
      <c r="E46" s="39" t="s">
        <v>4007</v>
      </c>
    </row>
    <row r="47" spans="1:16" ht="12.75">
      <c r="A47" t="s">
        <v>48</v>
      </c>
      <c s="34" t="s">
        <v>76</v>
      </c>
      <c s="34" t="s">
        <v>4008</v>
      </c>
      <c s="35" t="s">
        <v>5</v>
      </c>
      <c s="6" t="s">
        <v>4009</v>
      </c>
      <c s="36" t="s">
        <v>190</v>
      </c>
      <c s="37">
        <v>3</v>
      </c>
      <c s="36">
        <v>0</v>
      </c>
      <c s="36">
        <f>ROUND(G47*H47,6)</f>
      </c>
      <c r="L47" s="38">
        <v>0</v>
      </c>
      <c s="32">
        <f>ROUND(ROUND(L47,2)*ROUND(G47,3),2)</f>
      </c>
      <c s="36" t="s">
        <v>52</v>
      </c>
      <c>
        <f>(M47*21)/100</f>
      </c>
      <c t="s">
        <v>27</v>
      </c>
    </row>
    <row r="48" spans="1:5" ht="12.75">
      <c r="A48" s="35" t="s">
        <v>53</v>
      </c>
      <c r="E48" s="39" t="s">
        <v>4010</v>
      </c>
    </row>
    <row r="49" spans="1:5" ht="51">
      <c r="A49" s="35" t="s">
        <v>54</v>
      </c>
      <c r="E49" s="40" t="s">
        <v>4011</v>
      </c>
    </row>
    <row r="50" spans="1:5" ht="306">
      <c r="A50" t="s">
        <v>55</v>
      </c>
      <c r="E50" s="39" t="s">
        <v>4012</v>
      </c>
    </row>
    <row r="51" spans="1:16" ht="12.75">
      <c r="A51" t="s">
        <v>48</v>
      </c>
      <c s="34" t="s">
        <v>82</v>
      </c>
      <c s="34" t="s">
        <v>2986</v>
      </c>
      <c s="35" t="s">
        <v>5</v>
      </c>
      <c s="6" t="s">
        <v>2987</v>
      </c>
      <c s="36" t="s">
        <v>190</v>
      </c>
      <c s="37">
        <v>35</v>
      </c>
      <c s="36">
        <v>0</v>
      </c>
      <c s="36">
        <f>ROUND(G51*H51,6)</f>
      </c>
      <c r="L51" s="38">
        <v>0</v>
      </c>
      <c s="32">
        <f>ROUND(ROUND(L51,2)*ROUND(G51,3),2)</f>
      </c>
      <c s="36" t="s">
        <v>52</v>
      </c>
      <c>
        <f>(M51*21)/100</f>
      </c>
      <c t="s">
        <v>27</v>
      </c>
    </row>
    <row r="52" spans="1:5" ht="12.75">
      <c r="A52" s="35" t="s">
        <v>53</v>
      </c>
      <c r="E52" s="39" t="s">
        <v>5</v>
      </c>
    </row>
    <row r="53" spans="1:5" ht="76.5">
      <c r="A53" s="35" t="s">
        <v>54</v>
      </c>
      <c r="E53" s="40" t="s">
        <v>4013</v>
      </c>
    </row>
    <row r="54" spans="1:5" ht="191.25">
      <c r="A54" t="s">
        <v>55</v>
      </c>
      <c r="E54" s="39" t="s">
        <v>4014</v>
      </c>
    </row>
    <row r="55" spans="1:16" ht="12.75">
      <c r="A55" t="s">
        <v>48</v>
      </c>
      <c s="34" t="s">
        <v>86</v>
      </c>
      <c s="34" t="s">
        <v>4015</v>
      </c>
      <c s="35" t="s">
        <v>5</v>
      </c>
      <c s="6" t="s">
        <v>4016</v>
      </c>
      <c s="36" t="s">
        <v>205</v>
      </c>
      <c s="37">
        <v>20</v>
      </c>
      <c s="36">
        <v>0</v>
      </c>
      <c s="36">
        <f>ROUND(G55*H55,6)</f>
      </c>
      <c r="L55" s="38">
        <v>0</v>
      </c>
      <c s="32">
        <f>ROUND(ROUND(L55,2)*ROUND(G55,3),2)</f>
      </c>
      <c s="36" t="s">
        <v>52</v>
      </c>
      <c>
        <f>(M55*21)/100</f>
      </c>
      <c t="s">
        <v>27</v>
      </c>
    </row>
    <row r="56" spans="1:5" ht="12.75">
      <c r="A56" s="35" t="s">
        <v>53</v>
      </c>
      <c r="E56" s="39" t="s">
        <v>5</v>
      </c>
    </row>
    <row r="57" spans="1:5" ht="51">
      <c r="A57" s="35" t="s">
        <v>54</v>
      </c>
      <c r="E57" s="40" t="s">
        <v>4017</v>
      </c>
    </row>
    <row r="58" spans="1:5" ht="38.25">
      <c r="A58" t="s">
        <v>55</v>
      </c>
      <c r="E58" s="39" t="s">
        <v>4018</v>
      </c>
    </row>
    <row r="59" spans="1:16" ht="12.75">
      <c r="A59" t="s">
        <v>48</v>
      </c>
      <c s="34" t="s">
        <v>90</v>
      </c>
      <c s="34" t="s">
        <v>3363</v>
      </c>
      <c s="35" t="s">
        <v>5</v>
      </c>
      <c s="6" t="s">
        <v>3364</v>
      </c>
      <c s="36" t="s">
        <v>205</v>
      </c>
      <c s="37">
        <v>20</v>
      </c>
      <c s="36">
        <v>0</v>
      </c>
      <c s="36">
        <f>ROUND(G59*H59,6)</f>
      </c>
      <c r="L59" s="38">
        <v>0</v>
      </c>
      <c s="32">
        <f>ROUND(ROUND(L59,2)*ROUND(G59,3),2)</f>
      </c>
      <c s="36" t="s">
        <v>52</v>
      </c>
      <c>
        <f>(M59*21)/100</f>
      </c>
      <c t="s">
        <v>27</v>
      </c>
    </row>
    <row r="60" spans="1:5" ht="12.75">
      <c r="A60" s="35" t="s">
        <v>53</v>
      </c>
      <c r="E60" s="39" t="s">
        <v>5</v>
      </c>
    </row>
    <row r="61" spans="1:5" ht="51">
      <c r="A61" s="35" t="s">
        <v>54</v>
      </c>
      <c r="E61" s="40" t="s">
        <v>4017</v>
      </c>
    </row>
    <row r="62" spans="1:5" ht="25.5">
      <c r="A62" t="s">
        <v>55</v>
      </c>
      <c r="E62" s="39" t="s">
        <v>4019</v>
      </c>
    </row>
    <row r="63" spans="1:16" ht="12.75">
      <c r="A63" t="s">
        <v>48</v>
      </c>
      <c s="34" t="s">
        <v>94</v>
      </c>
      <c s="34" t="s">
        <v>2729</v>
      </c>
      <c s="35" t="s">
        <v>5</v>
      </c>
      <c s="6" t="s">
        <v>2730</v>
      </c>
      <c s="36" t="s">
        <v>205</v>
      </c>
      <c s="37">
        <v>80</v>
      </c>
      <c s="36">
        <v>0</v>
      </c>
      <c s="36">
        <f>ROUND(G63*H63,6)</f>
      </c>
      <c r="L63" s="38">
        <v>0</v>
      </c>
      <c s="32">
        <f>ROUND(ROUND(L63,2)*ROUND(G63,3),2)</f>
      </c>
      <c s="36" t="s">
        <v>52</v>
      </c>
      <c>
        <f>(M63*21)/100</f>
      </c>
      <c t="s">
        <v>27</v>
      </c>
    </row>
    <row r="64" spans="1:5" ht="12.75">
      <c r="A64" s="35" t="s">
        <v>53</v>
      </c>
      <c r="E64" s="39" t="s">
        <v>5</v>
      </c>
    </row>
    <row r="65" spans="1:5" ht="51">
      <c r="A65" s="35" t="s">
        <v>54</v>
      </c>
      <c r="E65" s="40" t="s">
        <v>4020</v>
      </c>
    </row>
    <row r="66" spans="1:5" ht="38.25">
      <c r="A66" t="s">
        <v>55</v>
      </c>
      <c r="E66" s="39" t="s">
        <v>4021</v>
      </c>
    </row>
    <row r="67" spans="1:16" ht="12.75">
      <c r="A67" t="s">
        <v>48</v>
      </c>
      <c s="34" t="s">
        <v>98</v>
      </c>
      <c s="34" t="s">
        <v>4022</v>
      </c>
      <c s="35" t="s">
        <v>5</v>
      </c>
      <c s="6" t="s">
        <v>4023</v>
      </c>
      <c s="36" t="s">
        <v>205</v>
      </c>
      <c s="37">
        <v>20</v>
      </c>
      <c s="36">
        <v>0</v>
      </c>
      <c s="36">
        <f>ROUND(G67*H67,6)</f>
      </c>
      <c r="L67" s="38">
        <v>0</v>
      </c>
      <c s="32">
        <f>ROUND(ROUND(L67,2)*ROUND(G67,3),2)</f>
      </c>
      <c s="36" t="s">
        <v>52</v>
      </c>
      <c>
        <f>(M67*21)/100</f>
      </c>
      <c t="s">
        <v>27</v>
      </c>
    </row>
    <row r="68" spans="1:5" ht="12.75">
      <c r="A68" s="35" t="s">
        <v>53</v>
      </c>
      <c r="E68" s="39" t="s">
        <v>5</v>
      </c>
    </row>
    <row r="69" spans="1:5" ht="51">
      <c r="A69" s="35" t="s">
        <v>54</v>
      </c>
      <c r="E69" s="40" t="s">
        <v>4017</v>
      </c>
    </row>
    <row r="70" spans="1:5" ht="25.5">
      <c r="A70" t="s">
        <v>55</v>
      </c>
      <c r="E70" s="39" t="s">
        <v>4024</v>
      </c>
    </row>
    <row r="71" spans="1:13" ht="12.75">
      <c r="A71" t="s">
        <v>46</v>
      </c>
      <c r="C71" s="31" t="s">
        <v>67</v>
      </c>
      <c r="E71" s="33" t="s">
        <v>2508</v>
      </c>
      <c r="J71" s="32">
        <f>0</f>
      </c>
      <c s="32">
        <f>0</f>
      </c>
      <c s="32">
        <f>0+L72+L76+L80+L84</f>
      </c>
      <c s="32">
        <f>0+M72+M76+M80+M84</f>
      </c>
    </row>
    <row r="72" spans="1:16" ht="12.75">
      <c r="A72" t="s">
        <v>48</v>
      </c>
      <c s="34" t="s">
        <v>102</v>
      </c>
      <c s="34" t="s">
        <v>2892</v>
      </c>
      <c s="35" t="s">
        <v>5</v>
      </c>
      <c s="6" t="s">
        <v>2893</v>
      </c>
      <c s="36" t="s">
        <v>190</v>
      </c>
      <c s="37">
        <v>55.09</v>
      </c>
      <c s="36">
        <v>0</v>
      </c>
      <c s="36">
        <f>ROUND(G72*H72,6)</f>
      </c>
      <c r="L72" s="38">
        <v>0</v>
      </c>
      <c s="32">
        <f>ROUND(ROUND(L72,2)*ROUND(G72,3),2)</f>
      </c>
      <c s="36" t="s">
        <v>52</v>
      </c>
      <c>
        <f>(M72*21)/100</f>
      </c>
      <c t="s">
        <v>27</v>
      </c>
    </row>
    <row r="73" spans="1:5" ht="12.75">
      <c r="A73" s="35" t="s">
        <v>53</v>
      </c>
      <c r="E73" s="39" t="s">
        <v>4025</v>
      </c>
    </row>
    <row r="74" spans="1:5" ht="76.5">
      <c r="A74" s="35" t="s">
        <v>54</v>
      </c>
      <c r="E74" s="40" t="s">
        <v>4026</v>
      </c>
    </row>
    <row r="75" spans="1:5" ht="51">
      <c r="A75" t="s">
        <v>55</v>
      </c>
      <c r="E75" s="39" t="s">
        <v>4027</v>
      </c>
    </row>
    <row r="76" spans="1:16" ht="12.75">
      <c r="A76" t="s">
        <v>48</v>
      </c>
      <c s="34" t="s">
        <v>107</v>
      </c>
      <c s="34" t="s">
        <v>2895</v>
      </c>
      <c s="35" t="s">
        <v>5</v>
      </c>
      <c s="6" t="s">
        <v>4028</v>
      </c>
      <c s="36" t="s">
        <v>205</v>
      </c>
      <c s="37">
        <v>22</v>
      </c>
      <c s="36">
        <v>0</v>
      </c>
      <c s="36">
        <f>ROUND(G76*H76,6)</f>
      </c>
      <c r="L76" s="38">
        <v>0</v>
      </c>
      <c s="32">
        <f>ROUND(ROUND(L76,2)*ROUND(G76,3),2)</f>
      </c>
      <c s="36" t="s">
        <v>52</v>
      </c>
      <c>
        <f>(M76*21)/100</f>
      </c>
      <c t="s">
        <v>27</v>
      </c>
    </row>
    <row r="77" spans="1:5" ht="25.5">
      <c r="A77" s="35" t="s">
        <v>53</v>
      </c>
      <c r="E77" s="39" t="s">
        <v>4029</v>
      </c>
    </row>
    <row r="78" spans="1:5" ht="89.25">
      <c r="A78" s="35" t="s">
        <v>54</v>
      </c>
      <c r="E78" s="40" t="s">
        <v>4030</v>
      </c>
    </row>
    <row r="79" spans="1:5" ht="153">
      <c r="A79" t="s">
        <v>55</v>
      </c>
      <c r="E79" s="39" t="s">
        <v>4031</v>
      </c>
    </row>
    <row r="80" spans="1:16" ht="12.75">
      <c r="A80" t="s">
        <v>48</v>
      </c>
      <c s="34" t="s">
        <v>111</v>
      </c>
      <c s="34" t="s">
        <v>4032</v>
      </c>
      <c s="35" t="s">
        <v>5</v>
      </c>
      <c s="6" t="s">
        <v>4033</v>
      </c>
      <c s="36" t="s">
        <v>205</v>
      </c>
      <c s="37">
        <v>318</v>
      </c>
      <c s="36">
        <v>0</v>
      </c>
      <c s="36">
        <f>ROUND(G80*H80,6)</f>
      </c>
      <c r="L80" s="38">
        <v>0</v>
      </c>
      <c s="32">
        <f>ROUND(ROUND(L80,2)*ROUND(G80,3),2)</f>
      </c>
      <c s="36" t="s">
        <v>52</v>
      </c>
      <c>
        <f>(M80*21)/100</f>
      </c>
      <c t="s">
        <v>27</v>
      </c>
    </row>
    <row r="81" spans="1:5" ht="12.75">
      <c r="A81" s="35" t="s">
        <v>53</v>
      </c>
      <c r="E81" s="39" t="s">
        <v>5</v>
      </c>
    </row>
    <row r="82" spans="1:5" ht="51">
      <c r="A82" s="35" t="s">
        <v>54</v>
      </c>
      <c r="E82" s="40" t="s">
        <v>4034</v>
      </c>
    </row>
    <row r="83" spans="1:5" ht="153">
      <c r="A83" t="s">
        <v>55</v>
      </c>
      <c r="E83" s="39" t="s">
        <v>4031</v>
      </c>
    </row>
    <row r="84" spans="1:16" ht="25.5">
      <c r="A84" t="s">
        <v>48</v>
      </c>
      <c s="34" t="s">
        <v>115</v>
      </c>
      <c s="34" t="s">
        <v>4035</v>
      </c>
      <c s="35" t="s">
        <v>5</v>
      </c>
      <c s="6" t="s">
        <v>4036</v>
      </c>
      <c s="36" t="s">
        <v>205</v>
      </c>
      <c s="37">
        <v>13.5</v>
      </c>
      <c s="36">
        <v>0</v>
      </c>
      <c s="36">
        <f>ROUND(G84*H84,6)</f>
      </c>
      <c r="L84" s="38">
        <v>0</v>
      </c>
      <c s="32">
        <f>ROUND(ROUND(L84,2)*ROUND(G84,3),2)</f>
      </c>
      <c s="36" t="s">
        <v>52</v>
      </c>
      <c>
        <f>(M84*21)/100</f>
      </c>
      <c t="s">
        <v>27</v>
      </c>
    </row>
    <row r="85" spans="1:5" ht="12.75">
      <c r="A85" s="35" t="s">
        <v>53</v>
      </c>
      <c r="E85" s="39" t="s">
        <v>5</v>
      </c>
    </row>
    <row r="86" spans="1:5" ht="51">
      <c r="A86" s="35" t="s">
        <v>54</v>
      </c>
      <c r="E86" s="40" t="s">
        <v>4037</v>
      </c>
    </row>
    <row r="87" spans="1:5" ht="153">
      <c r="A87" t="s">
        <v>55</v>
      </c>
      <c r="E87" s="39" t="s">
        <v>4031</v>
      </c>
    </row>
    <row r="88" spans="1:13" ht="12.75">
      <c r="A88" t="s">
        <v>46</v>
      </c>
      <c r="C88" s="31" t="s">
        <v>76</v>
      </c>
      <c r="E88" s="33" t="s">
        <v>2606</v>
      </c>
      <c r="J88" s="32">
        <f>0</f>
      </c>
      <c s="32">
        <f>0</f>
      </c>
      <c s="32">
        <f>0+L89</f>
      </c>
      <c s="32">
        <f>0+M89</f>
      </c>
    </row>
    <row r="89" spans="1:16" ht="12.75">
      <c r="A89" t="s">
        <v>48</v>
      </c>
      <c s="34" t="s">
        <v>119</v>
      </c>
      <c s="34" t="s">
        <v>2901</v>
      </c>
      <c s="35" t="s">
        <v>5</v>
      </c>
      <c s="6" t="s">
        <v>2902</v>
      </c>
      <c s="36" t="s">
        <v>51</v>
      </c>
      <c s="37">
        <v>98</v>
      </c>
      <c s="36">
        <v>0</v>
      </c>
      <c s="36">
        <f>ROUND(G89*H89,6)</f>
      </c>
      <c r="L89" s="38">
        <v>0</v>
      </c>
      <c s="32">
        <f>ROUND(ROUND(L89,2)*ROUND(G89,3),2)</f>
      </c>
      <c s="36" t="s">
        <v>52</v>
      </c>
      <c>
        <f>(M89*21)/100</f>
      </c>
      <c t="s">
        <v>27</v>
      </c>
    </row>
    <row r="90" spans="1:5" ht="12.75">
      <c r="A90" s="35" t="s">
        <v>53</v>
      </c>
      <c r="E90" s="39" t="s">
        <v>4038</v>
      </c>
    </row>
    <row r="91" spans="1:5" ht="51">
      <c r="A91" s="35" t="s">
        <v>54</v>
      </c>
      <c r="E91" s="40" t="s">
        <v>4039</v>
      </c>
    </row>
    <row r="92" spans="1:5" ht="51">
      <c r="A92" t="s">
        <v>55</v>
      </c>
      <c r="E92" s="39" t="s">
        <v>2831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COUNTIFS(L8:L686,"=0",A8:A686,"P")+COUNTIFS(L8:L686,"",A8:A686,"P")+SUM(Q8:Q686)</f>
      </c>
    </row>
    <row r="8" spans="1:13" ht="12.75">
      <c r="A8" t="s">
        <v>44</v>
      </c>
      <c r="C8" s="28" t="s">
        <v>486</v>
      </c>
      <c r="E8" s="30" t="s">
        <v>485</v>
      </c>
      <c r="J8" s="29">
        <f>0+J9+J14+J51+J168+J193+J310+J355+J596+J661</f>
      </c>
      <c s="29">
        <f>0+K9+K14+K51+K168+K193+K310+K355+K596+K661</f>
      </c>
      <c s="29">
        <f>0+L9+L14+L51+L168+L193+L310+L355+L596+L661</f>
      </c>
      <c s="29">
        <f>0+M9+M14+M51+M168+M193+M310+M355+M596+M661</f>
      </c>
    </row>
    <row r="9" spans="1:13" ht="12.75">
      <c r="A9" t="s">
        <v>46</v>
      </c>
      <c r="C9" s="31" t="s">
        <v>179</v>
      </c>
      <c r="E9" s="33" t="s">
        <v>180</v>
      </c>
      <c r="J9" s="32">
        <f>0</f>
      </c>
      <c s="32">
        <f>0</f>
      </c>
      <c s="32">
        <f>0+L10</f>
      </c>
      <c s="32">
        <f>0+M10</f>
      </c>
    </row>
    <row r="10" spans="1:16" ht="12.75">
      <c r="A10" t="s">
        <v>48</v>
      </c>
      <c s="34" t="s">
        <v>487</v>
      </c>
      <c s="34" t="s">
        <v>182</v>
      </c>
      <c s="35" t="s">
        <v>488</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0+L15+L19+L23+L27+L31+L35+L39+L43+L47</f>
      </c>
      <c s="32">
        <f>0+M15+M19+M23+M27+M31+M35+M39+M43+M47</f>
      </c>
    </row>
    <row r="15" spans="1:16" ht="12.75">
      <c r="A15" t="s">
        <v>48</v>
      </c>
      <c s="34" t="s">
        <v>4</v>
      </c>
      <c s="34" t="s">
        <v>188</v>
      </c>
      <c s="35" t="s">
        <v>5</v>
      </c>
      <c s="6" t="s">
        <v>189</v>
      </c>
      <c s="36" t="s">
        <v>190</v>
      </c>
      <c s="37">
        <v>1370</v>
      </c>
      <c s="36">
        <v>0</v>
      </c>
      <c s="36">
        <f>ROUND(G15*H15,6)</f>
      </c>
      <c r="L15" s="38">
        <v>0</v>
      </c>
      <c s="32">
        <f>ROUND(ROUND(L15,2)*ROUND(G15,3),2)</f>
      </c>
      <c s="36" t="s">
        <v>52</v>
      </c>
      <c>
        <f>(M15*21)/100</f>
      </c>
      <c t="s">
        <v>27</v>
      </c>
    </row>
    <row r="16" spans="1:5" ht="12.75">
      <c r="A16" s="35" t="s">
        <v>53</v>
      </c>
      <c r="E16" s="39" t="s">
        <v>79</v>
      </c>
    </row>
    <row r="17" spans="1:5" ht="25.5">
      <c r="A17" s="35" t="s">
        <v>54</v>
      </c>
      <c r="E17" s="40" t="s">
        <v>489</v>
      </c>
    </row>
    <row r="18" spans="1:5" ht="369.75">
      <c r="A18" t="s">
        <v>55</v>
      </c>
      <c r="E18" s="39" t="s">
        <v>192</v>
      </c>
    </row>
    <row r="19" spans="1:16" ht="12.75">
      <c r="A19" t="s">
        <v>48</v>
      </c>
      <c s="34" t="s">
        <v>27</v>
      </c>
      <c s="34" t="s">
        <v>193</v>
      </c>
      <c s="35" t="s">
        <v>5</v>
      </c>
      <c s="6" t="s">
        <v>194</v>
      </c>
      <c s="36" t="s">
        <v>190</v>
      </c>
      <c s="37">
        <v>304.5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150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1169.35</v>
      </c>
      <c s="36">
        <v>0</v>
      </c>
      <c s="36">
        <f>ROUND(G31*H31,6)</f>
      </c>
      <c r="L31" s="38">
        <v>0</v>
      </c>
      <c s="32">
        <f>ROUND(ROUND(L31,2)*ROUND(G31,3),2)</f>
      </c>
      <c s="36" t="s">
        <v>52</v>
      </c>
      <c>
        <f>(M31*21)/100</f>
      </c>
      <c t="s">
        <v>27</v>
      </c>
    </row>
    <row r="32" spans="1:5" ht="12.75">
      <c r="A32" s="35" t="s">
        <v>53</v>
      </c>
      <c r="E32" s="39" t="s">
        <v>5</v>
      </c>
    </row>
    <row r="33" spans="1:5" ht="25.5">
      <c r="A33" s="35" t="s">
        <v>54</v>
      </c>
      <c r="E33" s="40" t="s">
        <v>490</v>
      </c>
    </row>
    <row r="34" spans="1:5" ht="242.25">
      <c r="A34" t="s">
        <v>55</v>
      </c>
      <c r="E34" s="39" t="s">
        <v>202</v>
      </c>
    </row>
    <row r="35" spans="1:16" ht="12.75">
      <c r="A35" t="s">
        <v>48</v>
      </c>
      <c s="34" t="s">
        <v>72</v>
      </c>
      <c s="34" t="s">
        <v>203</v>
      </c>
      <c s="35" t="s">
        <v>5</v>
      </c>
      <c s="6" t="s">
        <v>204</v>
      </c>
      <c s="36" t="s">
        <v>205</v>
      </c>
      <c s="37">
        <v>1522.5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6" ht="12.75">
      <c r="A39" t="s">
        <v>48</v>
      </c>
      <c s="34" t="s">
        <v>123</v>
      </c>
      <c s="34" t="s">
        <v>491</v>
      </c>
      <c s="35" t="s">
        <v>5</v>
      </c>
      <c s="6" t="s">
        <v>492</v>
      </c>
      <c s="36" t="s">
        <v>62</v>
      </c>
      <c s="37">
        <v>3</v>
      </c>
      <c s="36">
        <v>0</v>
      </c>
      <c s="36">
        <f>ROUND(G39*H39,6)</f>
      </c>
      <c r="L39" s="38">
        <v>0</v>
      </c>
      <c s="32">
        <f>ROUND(ROUND(L39,2)*ROUND(G39,3),2)</f>
      </c>
      <c s="36" t="s">
        <v>451</v>
      </c>
      <c>
        <f>(M39*21)/100</f>
      </c>
      <c t="s">
        <v>27</v>
      </c>
    </row>
    <row r="40" spans="1:5" ht="12.75">
      <c r="A40" s="35" t="s">
        <v>53</v>
      </c>
      <c r="E40" s="39" t="s">
        <v>5</v>
      </c>
    </row>
    <row r="41" spans="1:5" ht="12.75">
      <c r="A41" s="35" t="s">
        <v>54</v>
      </c>
      <c r="E41" s="40" t="s">
        <v>5</v>
      </c>
    </row>
    <row r="42" spans="1:5" ht="409.5">
      <c r="A42" t="s">
        <v>55</v>
      </c>
      <c r="E42" s="39" t="s">
        <v>493</v>
      </c>
    </row>
    <row r="43" spans="1:16" ht="12.75">
      <c r="A43" t="s">
        <v>48</v>
      </c>
      <c s="34" t="s">
        <v>494</v>
      </c>
      <c s="34" t="s">
        <v>495</v>
      </c>
      <c s="35" t="s">
        <v>5</v>
      </c>
      <c s="6" t="s">
        <v>496</v>
      </c>
      <c s="36" t="s">
        <v>190</v>
      </c>
      <c s="37">
        <v>111</v>
      </c>
      <c s="36">
        <v>0</v>
      </c>
      <c s="36">
        <f>ROUND(G43*H43,6)</f>
      </c>
      <c r="L43" s="38">
        <v>0</v>
      </c>
      <c s="32">
        <f>ROUND(ROUND(L43,2)*ROUND(G43,3),2)</f>
      </c>
      <c s="36" t="s">
        <v>52</v>
      </c>
      <c>
        <f>(M43*21)/100</f>
      </c>
      <c t="s">
        <v>27</v>
      </c>
    </row>
    <row r="44" spans="1:5" ht="12.75">
      <c r="A44" s="35" t="s">
        <v>53</v>
      </c>
      <c r="E44" s="39" t="s">
        <v>5</v>
      </c>
    </row>
    <row r="45" spans="1:5" ht="25.5">
      <c r="A45" s="35" t="s">
        <v>54</v>
      </c>
      <c r="E45" s="40" t="s">
        <v>497</v>
      </c>
    </row>
    <row r="46" spans="1:5" ht="318.75">
      <c r="A46" t="s">
        <v>55</v>
      </c>
      <c r="E46" s="39" t="s">
        <v>498</v>
      </c>
    </row>
    <row r="47" spans="1:16" ht="12.75">
      <c r="A47" t="s">
        <v>48</v>
      </c>
      <c s="34" t="s">
        <v>499</v>
      </c>
      <c s="34" t="s">
        <v>500</v>
      </c>
      <c s="35" t="s">
        <v>5</v>
      </c>
      <c s="6" t="s">
        <v>501</v>
      </c>
      <c s="36" t="s">
        <v>190</v>
      </c>
      <c s="37">
        <v>50.5</v>
      </c>
      <c s="36">
        <v>0</v>
      </c>
      <c s="36">
        <f>ROUND(G47*H47,6)</f>
      </c>
      <c r="L47" s="38">
        <v>0</v>
      </c>
      <c s="32">
        <f>ROUND(ROUND(L47,2)*ROUND(G47,3),2)</f>
      </c>
      <c s="36" t="s">
        <v>52</v>
      </c>
      <c>
        <f>(M47*21)/100</f>
      </c>
      <c t="s">
        <v>27</v>
      </c>
    </row>
    <row r="48" spans="1:5" ht="12.75">
      <c r="A48" s="35" t="s">
        <v>53</v>
      </c>
      <c r="E48" s="39" t="s">
        <v>5</v>
      </c>
    </row>
    <row r="49" spans="1:5" ht="25.5">
      <c r="A49" s="35" t="s">
        <v>54</v>
      </c>
      <c r="E49" s="40" t="s">
        <v>502</v>
      </c>
    </row>
    <row r="50" spans="1:5" ht="318.75">
      <c r="A50" t="s">
        <v>55</v>
      </c>
      <c r="E50" s="39" t="s">
        <v>498</v>
      </c>
    </row>
    <row r="51" spans="1:13" ht="12.75">
      <c r="A51" t="s">
        <v>46</v>
      </c>
      <c r="C51" s="31" t="s">
        <v>27</v>
      </c>
      <c r="E51" s="33" t="s">
        <v>207</v>
      </c>
      <c r="J51" s="32">
        <f>0</f>
      </c>
      <c s="32">
        <f>0</f>
      </c>
      <c s="32">
        <f>0+L52+L56+L60+L64+L68+L72+L76+L80+L84+L88+L92+L96+L100+L104+L108+L112+L116+L120+L124+L128+L132+L136+L140+L144+L148+L152+L156+L160+L164</f>
      </c>
      <c s="32">
        <f>0+M52+M56+M60+M64+M68+M72+M76+M80+M84+M88+M92+M96+M100+M104+M108+M112+M116+M120+M124+M128+M132+M136+M140+M144+M148+M152+M156+M160+M164</f>
      </c>
    </row>
    <row r="52" spans="1:16" ht="25.5">
      <c r="A52" t="s">
        <v>48</v>
      </c>
      <c s="34" t="s">
        <v>163</v>
      </c>
      <c s="34" t="s">
        <v>208</v>
      </c>
      <c s="35" t="s">
        <v>5</v>
      </c>
      <c s="6" t="s">
        <v>209</v>
      </c>
      <c s="36" t="s">
        <v>62</v>
      </c>
      <c s="37">
        <v>4210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76.5">
      <c r="A55" t="s">
        <v>55</v>
      </c>
      <c r="E55" s="39" t="s">
        <v>210</v>
      </c>
    </row>
    <row r="56" spans="1:16" ht="12.75">
      <c r="A56" t="s">
        <v>48</v>
      </c>
      <c s="34" t="s">
        <v>76</v>
      </c>
      <c s="34" t="s">
        <v>211</v>
      </c>
      <c s="35" t="s">
        <v>5</v>
      </c>
      <c s="6" t="s">
        <v>212</v>
      </c>
      <c s="36" t="s">
        <v>62</v>
      </c>
      <c s="37">
        <v>220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213</v>
      </c>
    </row>
    <row r="60" spans="1:16" ht="12.75">
      <c r="A60" t="s">
        <v>48</v>
      </c>
      <c s="34" t="s">
        <v>82</v>
      </c>
      <c s="34" t="s">
        <v>214</v>
      </c>
      <c s="35" t="s">
        <v>5</v>
      </c>
      <c s="6" t="s">
        <v>215</v>
      </c>
      <c s="36" t="s">
        <v>62</v>
      </c>
      <c s="37">
        <v>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216</v>
      </c>
    </row>
    <row r="64" spans="1:16" ht="12.75">
      <c r="A64" t="s">
        <v>48</v>
      </c>
      <c s="34" t="s">
        <v>86</v>
      </c>
      <c s="34" t="s">
        <v>217</v>
      </c>
      <c s="35" t="s">
        <v>5</v>
      </c>
      <c s="6" t="s">
        <v>218</v>
      </c>
      <c s="36" t="s">
        <v>51</v>
      </c>
      <c s="37">
        <v>1300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219</v>
      </c>
    </row>
    <row r="68" spans="1:16" ht="12.75">
      <c r="A68" t="s">
        <v>48</v>
      </c>
      <c s="34" t="s">
        <v>90</v>
      </c>
      <c s="34" t="s">
        <v>220</v>
      </c>
      <c s="35" t="s">
        <v>5</v>
      </c>
      <c s="6" t="s">
        <v>221</v>
      </c>
      <c s="36" t="s">
        <v>51</v>
      </c>
      <c s="37">
        <v>800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219</v>
      </c>
    </row>
    <row r="72" spans="1:16" ht="12.75">
      <c r="A72" t="s">
        <v>48</v>
      </c>
      <c s="34" t="s">
        <v>94</v>
      </c>
      <c s="34" t="s">
        <v>222</v>
      </c>
      <c s="35" t="s">
        <v>5</v>
      </c>
      <c s="6" t="s">
        <v>223</v>
      </c>
      <c s="36" t="s">
        <v>51</v>
      </c>
      <c s="37">
        <v>592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76.5">
      <c r="A75" t="s">
        <v>55</v>
      </c>
      <c r="E75" s="39" t="s">
        <v>224</v>
      </c>
    </row>
    <row r="76" spans="1:16" ht="12.75">
      <c r="A76" t="s">
        <v>48</v>
      </c>
      <c s="34" t="s">
        <v>98</v>
      </c>
      <c s="34" t="s">
        <v>225</v>
      </c>
      <c s="35" t="s">
        <v>5</v>
      </c>
      <c s="6" t="s">
        <v>226</v>
      </c>
      <c s="36" t="s">
        <v>51</v>
      </c>
      <c s="37">
        <v>4350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65.75">
      <c r="A79" t="s">
        <v>55</v>
      </c>
      <c r="E79" s="39" t="s">
        <v>228</v>
      </c>
    </row>
    <row r="80" spans="1:16" ht="25.5">
      <c r="A80" t="s">
        <v>48</v>
      </c>
      <c s="34" t="s">
        <v>102</v>
      </c>
      <c s="34" t="s">
        <v>229</v>
      </c>
      <c s="35" t="s">
        <v>5</v>
      </c>
      <c s="6" t="s">
        <v>230</v>
      </c>
      <c s="36" t="s">
        <v>51</v>
      </c>
      <c s="37">
        <v>2100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503</v>
      </c>
    </row>
    <row r="84" spans="1:16" ht="25.5">
      <c r="A84" t="s">
        <v>48</v>
      </c>
      <c s="34" t="s">
        <v>107</v>
      </c>
      <c s="34" t="s">
        <v>232</v>
      </c>
      <c s="35" t="s">
        <v>5</v>
      </c>
      <c s="6" t="s">
        <v>233</v>
      </c>
      <c s="36" t="s">
        <v>62</v>
      </c>
      <c s="37">
        <v>40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63.75">
      <c r="A87" t="s">
        <v>55</v>
      </c>
      <c r="E87" s="39" t="s">
        <v>234</v>
      </c>
    </row>
    <row r="88" spans="1:16" ht="25.5">
      <c r="A88" t="s">
        <v>48</v>
      </c>
      <c s="34" t="s">
        <v>111</v>
      </c>
      <c s="34" t="s">
        <v>235</v>
      </c>
      <c s="35" t="s">
        <v>5</v>
      </c>
      <c s="6" t="s">
        <v>236</v>
      </c>
      <c s="36" t="s">
        <v>62</v>
      </c>
      <c s="37">
        <v>81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63.75">
      <c r="A91" t="s">
        <v>55</v>
      </c>
      <c r="E91" s="39" t="s">
        <v>237</v>
      </c>
    </row>
    <row r="92" spans="1:16" ht="12.75">
      <c r="A92" t="s">
        <v>48</v>
      </c>
      <c s="34" t="s">
        <v>115</v>
      </c>
      <c s="34" t="s">
        <v>238</v>
      </c>
      <c s="35" t="s">
        <v>5</v>
      </c>
      <c s="6" t="s">
        <v>239</v>
      </c>
      <c s="36" t="s">
        <v>62</v>
      </c>
      <c s="37">
        <v>25</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02">
      <c r="A95" t="s">
        <v>55</v>
      </c>
      <c r="E95" s="39" t="s">
        <v>240</v>
      </c>
    </row>
    <row r="96" spans="1:16" ht="25.5">
      <c r="A96" t="s">
        <v>48</v>
      </c>
      <c s="34" t="s">
        <v>119</v>
      </c>
      <c s="34" t="s">
        <v>241</v>
      </c>
      <c s="35" t="s">
        <v>5</v>
      </c>
      <c s="6" t="s">
        <v>242</v>
      </c>
      <c s="36" t="s">
        <v>62</v>
      </c>
      <c s="37">
        <v>25</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02">
      <c r="A99" t="s">
        <v>55</v>
      </c>
      <c r="E99" s="39" t="s">
        <v>219</v>
      </c>
    </row>
    <row r="100" spans="1:16" ht="12.75">
      <c r="A100" t="s">
        <v>48</v>
      </c>
      <c s="34" t="s">
        <v>125</v>
      </c>
      <c s="34" t="s">
        <v>243</v>
      </c>
      <c s="35" t="s">
        <v>5</v>
      </c>
      <c s="6" t="s">
        <v>244</v>
      </c>
      <c s="36" t="s">
        <v>245</v>
      </c>
      <c s="37">
        <v>41.304</v>
      </c>
      <c s="36">
        <v>0</v>
      </c>
      <c s="36">
        <f>ROUND(G100*H100,6)</f>
      </c>
      <c r="L100" s="38">
        <v>0</v>
      </c>
      <c s="32">
        <f>ROUND(ROUND(L100,2)*ROUND(G100,3),2)</f>
      </c>
      <c s="36" t="s">
        <v>52</v>
      </c>
      <c>
        <f>(M100*21)/100</f>
      </c>
      <c t="s">
        <v>27</v>
      </c>
    </row>
    <row r="101" spans="1:5" ht="12.75">
      <c r="A101" s="35" t="s">
        <v>53</v>
      </c>
      <c r="E101" s="39" t="s">
        <v>5</v>
      </c>
    </row>
    <row r="102" spans="1:5" ht="25.5">
      <c r="A102" s="35" t="s">
        <v>54</v>
      </c>
      <c r="E102" s="40" t="s">
        <v>504</v>
      </c>
    </row>
    <row r="103" spans="1:5" ht="76.5">
      <c r="A103" t="s">
        <v>55</v>
      </c>
      <c r="E103" s="39" t="s">
        <v>247</v>
      </c>
    </row>
    <row r="104" spans="1:16" ht="12.75">
      <c r="A104" t="s">
        <v>48</v>
      </c>
      <c s="34" t="s">
        <v>129</v>
      </c>
      <c s="34" t="s">
        <v>248</v>
      </c>
      <c s="35" t="s">
        <v>5</v>
      </c>
      <c s="6" t="s">
        <v>249</v>
      </c>
      <c s="36" t="s">
        <v>245</v>
      </c>
      <c s="37">
        <v>12.52</v>
      </c>
      <c s="36">
        <v>0</v>
      </c>
      <c s="36">
        <f>ROUND(G104*H104,6)</f>
      </c>
      <c r="L104" s="38">
        <v>0</v>
      </c>
      <c s="32">
        <f>ROUND(ROUND(L104,2)*ROUND(G104,3),2)</f>
      </c>
      <c s="36" t="s">
        <v>52</v>
      </c>
      <c>
        <f>(M104*21)/100</f>
      </c>
      <c t="s">
        <v>27</v>
      </c>
    </row>
    <row r="105" spans="1:5" ht="12.75">
      <c r="A105" s="35" t="s">
        <v>53</v>
      </c>
      <c r="E105" s="39" t="s">
        <v>5</v>
      </c>
    </row>
    <row r="106" spans="1:5" ht="25.5">
      <c r="A106" s="35" t="s">
        <v>54</v>
      </c>
      <c r="E106" s="40" t="s">
        <v>505</v>
      </c>
    </row>
    <row r="107" spans="1:5" ht="76.5">
      <c r="A107" t="s">
        <v>55</v>
      </c>
      <c r="E107" s="39" t="s">
        <v>247</v>
      </c>
    </row>
    <row r="108" spans="1:16" ht="12.75">
      <c r="A108" t="s">
        <v>48</v>
      </c>
      <c s="34" t="s">
        <v>133</v>
      </c>
      <c s="34" t="s">
        <v>251</v>
      </c>
      <c s="35" t="s">
        <v>5</v>
      </c>
      <c s="6" t="s">
        <v>252</v>
      </c>
      <c s="36" t="s">
        <v>245</v>
      </c>
      <c s="37">
        <v>41.304</v>
      </c>
      <c s="36">
        <v>0</v>
      </c>
      <c s="36">
        <f>ROUND(G108*H108,6)</f>
      </c>
      <c r="L108" s="38">
        <v>0</v>
      </c>
      <c s="32">
        <f>ROUND(ROUND(L108,2)*ROUND(G108,3),2)</f>
      </c>
      <c s="36" t="s">
        <v>52</v>
      </c>
      <c>
        <f>(M108*21)/100</f>
      </c>
      <c t="s">
        <v>27</v>
      </c>
    </row>
    <row r="109" spans="1:5" ht="12.75">
      <c r="A109" s="35" t="s">
        <v>53</v>
      </c>
      <c r="E109" s="39" t="s">
        <v>5</v>
      </c>
    </row>
    <row r="110" spans="1:5" ht="25.5">
      <c r="A110" s="35" t="s">
        <v>54</v>
      </c>
      <c r="E110" s="40" t="s">
        <v>504</v>
      </c>
    </row>
    <row r="111" spans="1:5" ht="267.75">
      <c r="A111" t="s">
        <v>55</v>
      </c>
      <c r="E111" s="39" t="s">
        <v>253</v>
      </c>
    </row>
    <row r="112" spans="1:16" ht="12.75">
      <c r="A112" t="s">
        <v>48</v>
      </c>
      <c s="34" t="s">
        <v>138</v>
      </c>
      <c s="34" t="s">
        <v>254</v>
      </c>
      <c s="35" t="s">
        <v>5</v>
      </c>
      <c s="6" t="s">
        <v>255</v>
      </c>
      <c s="36" t="s">
        <v>245</v>
      </c>
      <c s="37">
        <v>12.52</v>
      </c>
      <c s="36">
        <v>0</v>
      </c>
      <c s="36">
        <f>ROUND(G112*H112,6)</f>
      </c>
      <c r="L112" s="38">
        <v>0</v>
      </c>
      <c s="32">
        <f>ROUND(ROUND(L112,2)*ROUND(G112,3),2)</f>
      </c>
      <c s="36" t="s">
        <v>52</v>
      </c>
      <c>
        <f>(M112*21)/100</f>
      </c>
      <c t="s">
        <v>27</v>
      </c>
    </row>
    <row r="113" spans="1:5" ht="12.75">
      <c r="A113" s="35" t="s">
        <v>53</v>
      </c>
      <c r="E113" s="39" t="s">
        <v>5</v>
      </c>
    </row>
    <row r="114" spans="1:5" ht="25.5">
      <c r="A114" s="35" t="s">
        <v>54</v>
      </c>
      <c r="E114" s="40" t="s">
        <v>505</v>
      </c>
    </row>
    <row r="115" spans="1:5" ht="267.75">
      <c r="A115" t="s">
        <v>55</v>
      </c>
      <c r="E115" s="39" t="s">
        <v>253</v>
      </c>
    </row>
    <row r="116" spans="1:16" ht="25.5">
      <c r="A116" t="s">
        <v>48</v>
      </c>
      <c s="34" t="s">
        <v>257</v>
      </c>
      <c s="34" t="s">
        <v>258</v>
      </c>
      <c s="35" t="s">
        <v>5</v>
      </c>
      <c s="6" t="s">
        <v>259</v>
      </c>
      <c s="36" t="s">
        <v>62</v>
      </c>
      <c s="37">
        <v>162</v>
      </c>
      <c s="36">
        <v>0</v>
      </c>
      <c s="36">
        <f>ROUND(G116*H116,6)</f>
      </c>
      <c r="L116" s="38">
        <v>0</v>
      </c>
      <c s="32">
        <f>ROUND(ROUND(L116,2)*ROUND(G116,3),2)</f>
      </c>
      <c s="36" t="s">
        <v>52</v>
      </c>
      <c>
        <f>(M116*21)/100</f>
      </c>
      <c t="s">
        <v>27</v>
      </c>
    </row>
    <row r="117" spans="1:5" ht="12.75">
      <c r="A117" s="35" t="s">
        <v>53</v>
      </c>
      <c r="E117" s="39" t="s">
        <v>5</v>
      </c>
    </row>
    <row r="118" spans="1:5" ht="25.5">
      <c r="A118" s="35" t="s">
        <v>54</v>
      </c>
      <c r="E118" s="40" t="s">
        <v>506</v>
      </c>
    </row>
    <row r="119" spans="1:5" ht="140.25">
      <c r="A119" t="s">
        <v>55</v>
      </c>
      <c r="E119" s="39" t="s">
        <v>260</v>
      </c>
    </row>
    <row r="120" spans="1:16" ht="25.5">
      <c r="A120" t="s">
        <v>48</v>
      </c>
      <c s="34" t="s">
        <v>261</v>
      </c>
      <c s="34" t="s">
        <v>262</v>
      </c>
      <c s="35" t="s">
        <v>5</v>
      </c>
      <c s="6" t="s">
        <v>263</v>
      </c>
      <c s="36" t="s">
        <v>62</v>
      </c>
      <c s="37">
        <v>10</v>
      </c>
      <c s="36">
        <v>0</v>
      </c>
      <c s="36">
        <f>ROUND(G120*H120,6)</f>
      </c>
      <c r="L120" s="38">
        <v>0</v>
      </c>
      <c s="32">
        <f>ROUND(ROUND(L120,2)*ROUND(G120,3),2)</f>
      </c>
      <c s="36" t="s">
        <v>52</v>
      </c>
      <c>
        <f>(M120*21)/100</f>
      </c>
      <c t="s">
        <v>27</v>
      </c>
    </row>
    <row r="121" spans="1:5" ht="12.75">
      <c r="A121" s="35" t="s">
        <v>53</v>
      </c>
      <c r="E121" s="39" t="s">
        <v>5</v>
      </c>
    </row>
    <row r="122" spans="1:5" ht="25.5">
      <c r="A122" s="35" t="s">
        <v>54</v>
      </c>
      <c r="E122" s="40" t="s">
        <v>457</v>
      </c>
    </row>
    <row r="123" spans="1:5" ht="140.25">
      <c r="A123" t="s">
        <v>55</v>
      </c>
      <c r="E123" s="39" t="s">
        <v>260</v>
      </c>
    </row>
    <row r="124" spans="1:16" ht="12.75">
      <c r="A124" t="s">
        <v>48</v>
      </c>
      <c s="34" t="s">
        <v>268</v>
      </c>
      <c s="34" t="s">
        <v>269</v>
      </c>
      <c s="35" t="s">
        <v>5</v>
      </c>
      <c s="6" t="s">
        <v>270</v>
      </c>
      <c s="36" t="s">
        <v>62</v>
      </c>
      <c s="37">
        <v>130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271</v>
      </c>
    </row>
    <row r="128" spans="1:16" ht="12.75">
      <c r="A128" t="s">
        <v>48</v>
      </c>
      <c s="34" t="s">
        <v>272</v>
      </c>
      <c s="34" t="s">
        <v>273</v>
      </c>
      <c s="35" t="s">
        <v>5</v>
      </c>
      <c s="6" t="s">
        <v>274</v>
      </c>
      <c s="36" t="s">
        <v>62</v>
      </c>
      <c s="37">
        <v>130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275</v>
      </c>
    </row>
    <row r="132" spans="1:16" ht="12.75">
      <c r="A132" t="s">
        <v>48</v>
      </c>
      <c s="34" t="s">
        <v>507</v>
      </c>
      <c s="34" t="s">
        <v>508</v>
      </c>
      <c s="35" t="s">
        <v>5</v>
      </c>
      <c s="6" t="s">
        <v>509</v>
      </c>
      <c s="36" t="s">
        <v>51</v>
      </c>
      <c s="37">
        <v>38</v>
      </c>
      <c s="36">
        <v>0</v>
      </c>
      <c s="36">
        <f>ROUND(G132*H132,6)</f>
      </c>
      <c r="L132" s="38">
        <v>0</v>
      </c>
      <c s="32">
        <f>ROUND(ROUND(L132,2)*ROUND(G132,3),2)</f>
      </c>
      <c s="36" t="s">
        <v>441</v>
      </c>
      <c>
        <f>(M132*21)/100</f>
      </c>
      <c t="s">
        <v>27</v>
      </c>
    </row>
    <row r="133" spans="1:5" ht="12.75">
      <c r="A133" s="35" t="s">
        <v>53</v>
      </c>
      <c r="E133" s="39" t="s">
        <v>510</v>
      </c>
    </row>
    <row r="134" spans="1:5" ht="12.75">
      <c r="A134" s="35" t="s">
        <v>54</v>
      </c>
      <c r="E134" s="40" t="s">
        <v>511</v>
      </c>
    </row>
    <row r="135" spans="1:5" ht="38.25">
      <c r="A135" t="s">
        <v>55</v>
      </c>
      <c r="E135" s="39" t="s">
        <v>512</v>
      </c>
    </row>
    <row r="136" spans="1:16" ht="25.5">
      <c r="A136" t="s">
        <v>48</v>
      </c>
      <c s="34" t="s">
        <v>513</v>
      </c>
      <c s="34" t="s">
        <v>514</v>
      </c>
      <c s="35" t="s">
        <v>5</v>
      </c>
      <c s="6" t="s">
        <v>515</v>
      </c>
      <c s="36" t="s">
        <v>516</v>
      </c>
      <c s="37">
        <v>2</v>
      </c>
      <c s="36">
        <v>0</v>
      </c>
      <c s="36">
        <f>ROUND(G136*H136,6)</f>
      </c>
      <c r="L136" s="38">
        <v>0</v>
      </c>
      <c s="32">
        <f>ROUND(ROUND(L136,2)*ROUND(G136,3),2)</f>
      </c>
      <c s="36" t="s">
        <v>441</v>
      </c>
      <c>
        <f>(M136*21)/100</f>
      </c>
      <c t="s">
        <v>27</v>
      </c>
    </row>
    <row r="137" spans="1:5" ht="12.75">
      <c r="A137" s="35" t="s">
        <v>53</v>
      </c>
      <c r="E137" s="39" t="s">
        <v>510</v>
      </c>
    </row>
    <row r="138" spans="1:5" ht="12.75">
      <c r="A138" s="35" t="s">
        <v>54</v>
      </c>
      <c r="E138" s="40" t="s">
        <v>517</v>
      </c>
    </row>
    <row r="139" spans="1:5" ht="12.75">
      <c r="A139" t="s">
        <v>55</v>
      </c>
      <c r="E139" s="39" t="s">
        <v>5</v>
      </c>
    </row>
    <row r="140" spans="1:16" ht="12.75">
      <c r="A140" t="s">
        <v>48</v>
      </c>
      <c s="34" t="s">
        <v>518</v>
      </c>
      <c s="34" t="s">
        <v>519</v>
      </c>
      <c s="35" t="s">
        <v>5</v>
      </c>
      <c s="6" t="s">
        <v>520</v>
      </c>
      <c s="36" t="s">
        <v>205</v>
      </c>
      <c s="37">
        <v>47</v>
      </c>
      <c s="36">
        <v>0</v>
      </c>
      <c s="36">
        <f>ROUND(G140*H140,6)</f>
      </c>
      <c r="L140" s="38">
        <v>0</v>
      </c>
      <c s="32">
        <f>ROUND(ROUND(L140,2)*ROUND(G140,3),2)</f>
      </c>
      <c s="36" t="s">
        <v>52</v>
      </c>
      <c>
        <f>(M140*21)/100</f>
      </c>
      <c t="s">
        <v>27</v>
      </c>
    </row>
    <row r="141" spans="1:5" ht="12.75">
      <c r="A141" s="35" t="s">
        <v>53</v>
      </c>
      <c r="E141" s="39" t="s">
        <v>5</v>
      </c>
    </row>
    <row r="142" spans="1:5" ht="25.5">
      <c r="A142" s="35" t="s">
        <v>54</v>
      </c>
      <c r="E142" s="40" t="s">
        <v>521</v>
      </c>
    </row>
    <row r="143" spans="1:5" ht="102">
      <c r="A143" t="s">
        <v>55</v>
      </c>
      <c r="E143" s="39" t="s">
        <v>522</v>
      </c>
    </row>
    <row r="144" spans="1:16" ht="12.75">
      <c r="A144" t="s">
        <v>48</v>
      </c>
      <c s="34" t="s">
        <v>523</v>
      </c>
      <c s="34" t="s">
        <v>277</v>
      </c>
      <c s="35" t="s">
        <v>5</v>
      </c>
      <c s="6" t="s">
        <v>278</v>
      </c>
      <c s="36" t="s">
        <v>245</v>
      </c>
      <c s="37">
        <v>40.454</v>
      </c>
      <c s="36">
        <v>0</v>
      </c>
      <c s="36">
        <f>ROUND(G144*H144,6)</f>
      </c>
      <c r="L144" s="38">
        <v>0</v>
      </c>
      <c s="32">
        <f>ROUND(ROUND(L144,2)*ROUND(G144,3),2)</f>
      </c>
      <c s="36" t="s">
        <v>52</v>
      </c>
      <c>
        <f>(M144*21)/100</f>
      </c>
      <c t="s">
        <v>27</v>
      </c>
    </row>
    <row r="145" spans="1:5" ht="12.75">
      <c r="A145" s="35" t="s">
        <v>53</v>
      </c>
      <c r="E145" s="39" t="s">
        <v>5</v>
      </c>
    </row>
    <row r="146" spans="1:5" ht="25.5">
      <c r="A146" s="35" t="s">
        <v>54</v>
      </c>
      <c r="E146" s="40" t="s">
        <v>524</v>
      </c>
    </row>
    <row r="147" spans="1:5" ht="76.5">
      <c r="A147" t="s">
        <v>55</v>
      </c>
      <c r="E147" s="39" t="s">
        <v>280</v>
      </c>
    </row>
    <row r="148" spans="1:16" ht="12.75">
      <c r="A148" t="s">
        <v>48</v>
      </c>
      <c s="34" t="s">
        <v>525</v>
      </c>
      <c s="34" t="s">
        <v>526</v>
      </c>
      <c s="35" t="s">
        <v>5</v>
      </c>
      <c s="6" t="s">
        <v>527</v>
      </c>
      <c s="36" t="s">
        <v>245</v>
      </c>
      <c s="37">
        <v>36.688</v>
      </c>
      <c s="36">
        <v>0</v>
      </c>
      <c s="36">
        <f>ROUND(G148*H148,6)</f>
      </c>
      <c r="L148" s="38">
        <v>0</v>
      </c>
      <c s="32">
        <f>ROUND(ROUND(L148,2)*ROUND(G148,3),2)</f>
      </c>
      <c s="36" t="s">
        <v>52</v>
      </c>
      <c>
        <f>(M148*21)/100</f>
      </c>
      <c t="s">
        <v>27</v>
      </c>
    </row>
    <row r="149" spans="1:5" ht="12.75">
      <c r="A149" s="35" t="s">
        <v>53</v>
      </c>
      <c r="E149" s="39" t="s">
        <v>5</v>
      </c>
    </row>
    <row r="150" spans="1:5" ht="25.5">
      <c r="A150" s="35" t="s">
        <v>54</v>
      </c>
      <c r="E150" s="40" t="s">
        <v>528</v>
      </c>
    </row>
    <row r="151" spans="1:5" ht="76.5">
      <c r="A151" t="s">
        <v>55</v>
      </c>
      <c r="E151" s="39" t="s">
        <v>280</v>
      </c>
    </row>
    <row r="152" spans="1:16" ht="12.75">
      <c r="A152" t="s">
        <v>48</v>
      </c>
      <c s="34" t="s">
        <v>529</v>
      </c>
      <c s="34" t="s">
        <v>282</v>
      </c>
      <c s="35" t="s">
        <v>5</v>
      </c>
      <c s="6" t="s">
        <v>283</v>
      </c>
      <c s="36" t="s">
        <v>245</v>
      </c>
      <c s="37">
        <v>40.454</v>
      </c>
      <c s="36">
        <v>0</v>
      </c>
      <c s="36">
        <f>ROUND(G152*H152,6)</f>
      </c>
      <c r="L152" s="38">
        <v>0</v>
      </c>
      <c s="32">
        <f>ROUND(ROUND(L152,2)*ROUND(G152,3),2)</f>
      </c>
      <c s="36" t="s">
        <v>52</v>
      </c>
      <c>
        <f>(M152*21)/100</f>
      </c>
      <c t="s">
        <v>27</v>
      </c>
    </row>
    <row r="153" spans="1:5" ht="12.75">
      <c r="A153" s="35" t="s">
        <v>53</v>
      </c>
      <c r="E153" s="39" t="s">
        <v>5</v>
      </c>
    </row>
    <row r="154" spans="1:5" ht="25.5">
      <c r="A154" s="35" t="s">
        <v>54</v>
      </c>
      <c r="E154" s="40" t="s">
        <v>524</v>
      </c>
    </row>
    <row r="155" spans="1:5" ht="204">
      <c r="A155" t="s">
        <v>55</v>
      </c>
      <c r="E155" s="39" t="s">
        <v>284</v>
      </c>
    </row>
    <row r="156" spans="1:16" ht="12.75">
      <c r="A156" t="s">
        <v>48</v>
      </c>
      <c s="34" t="s">
        <v>530</v>
      </c>
      <c s="34" t="s">
        <v>531</v>
      </c>
      <c s="35" t="s">
        <v>5</v>
      </c>
      <c s="6" t="s">
        <v>532</v>
      </c>
      <c s="36" t="s">
        <v>245</v>
      </c>
      <c s="37">
        <v>36.688</v>
      </c>
      <c s="36">
        <v>0</v>
      </c>
      <c s="36">
        <f>ROUND(G156*H156,6)</f>
      </c>
      <c r="L156" s="38">
        <v>0</v>
      </c>
      <c s="32">
        <f>ROUND(ROUND(L156,2)*ROUND(G156,3),2)</f>
      </c>
      <c s="36" t="s">
        <v>52</v>
      </c>
      <c>
        <f>(M156*21)/100</f>
      </c>
      <c t="s">
        <v>27</v>
      </c>
    </row>
    <row r="157" spans="1:5" ht="12.75">
      <c r="A157" s="35" t="s">
        <v>53</v>
      </c>
      <c r="E157" s="39" t="s">
        <v>5</v>
      </c>
    </row>
    <row r="158" spans="1:5" ht="25.5">
      <c r="A158" s="35" t="s">
        <v>54</v>
      </c>
      <c r="E158" s="40" t="s">
        <v>528</v>
      </c>
    </row>
    <row r="159" spans="1:5" ht="204">
      <c r="A159" t="s">
        <v>55</v>
      </c>
      <c r="E159" s="39" t="s">
        <v>284</v>
      </c>
    </row>
    <row r="160" spans="1:16" ht="25.5">
      <c r="A160" t="s">
        <v>48</v>
      </c>
      <c s="34" t="s">
        <v>533</v>
      </c>
      <c s="34" t="s">
        <v>286</v>
      </c>
      <c s="35" t="s">
        <v>5</v>
      </c>
      <c s="6" t="s">
        <v>287</v>
      </c>
      <c s="36" t="s">
        <v>62</v>
      </c>
      <c s="37">
        <v>12</v>
      </c>
      <c s="36">
        <v>0</v>
      </c>
      <c s="36">
        <f>ROUND(G160*H160,6)</f>
      </c>
      <c r="L160" s="38">
        <v>0</v>
      </c>
      <c s="32">
        <f>ROUND(ROUND(L160,2)*ROUND(G160,3),2)</f>
      </c>
      <c s="36" t="s">
        <v>52</v>
      </c>
      <c>
        <f>(M160*21)/100</f>
      </c>
      <c t="s">
        <v>27</v>
      </c>
    </row>
    <row r="161" spans="1:5" ht="12.75">
      <c r="A161" s="35" t="s">
        <v>53</v>
      </c>
      <c r="E161" s="39" t="s">
        <v>5</v>
      </c>
    </row>
    <row r="162" spans="1:5" ht="25.5">
      <c r="A162" s="35" t="s">
        <v>54</v>
      </c>
      <c r="E162" s="40" t="s">
        <v>534</v>
      </c>
    </row>
    <row r="163" spans="1:5" ht="140.25">
      <c r="A163" t="s">
        <v>55</v>
      </c>
      <c r="E163" s="39" t="s">
        <v>289</v>
      </c>
    </row>
    <row r="164" spans="1:16" ht="25.5">
      <c r="A164" t="s">
        <v>48</v>
      </c>
      <c s="34" t="s">
        <v>535</v>
      </c>
      <c s="34" t="s">
        <v>536</v>
      </c>
      <c s="35" t="s">
        <v>5</v>
      </c>
      <c s="6" t="s">
        <v>537</v>
      </c>
      <c s="36" t="s">
        <v>62</v>
      </c>
      <c s="37">
        <v>12</v>
      </c>
      <c s="36">
        <v>0</v>
      </c>
      <c s="36">
        <f>ROUND(G164*H164,6)</f>
      </c>
      <c r="L164" s="38">
        <v>0</v>
      </c>
      <c s="32">
        <f>ROUND(ROUND(L164,2)*ROUND(G164,3),2)</f>
      </c>
      <c s="36" t="s">
        <v>52</v>
      </c>
      <c>
        <f>(M164*21)/100</f>
      </c>
      <c t="s">
        <v>27</v>
      </c>
    </row>
    <row r="165" spans="1:5" ht="12.75">
      <c r="A165" s="35" t="s">
        <v>53</v>
      </c>
      <c r="E165" s="39" t="s">
        <v>5</v>
      </c>
    </row>
    <row r="166" spans="1:5" ht="25.5">
      <c r="A166" s="35" t="s">
        <v>54</v>
      </c>
      <c r="E166" s="40" t="s">
        <v>534</v>
      </c>
    </row>
    <row r="167" spans="1:5" ht="140.25">
      <c r="A167" t="s">
        <v>55</v>
      </c>
      <c r="E167" s="39" t="s">
        <v>289</v>
      </c>
    </row>
    <row r="168" spans="1:13" ht="25.5">
      <c r="A168" t="s">
        <v>46</v>
      </c>
      <c r="C168" s="31" t="s">
        <v>26</v>
      </c>
      <c r="E168" s="33" t="s">
        <v>145</v>
      </c>
      <c r="J168" s="32">
        <f>0</f>
      </c>
      <c s="32">
        <f>0</f>
      </c>
      <c s="32">
        <f>0+L169+L173+L177+L181+L185+L189</f>
      </c>
      <c s="32">
        <f>0+M169+M173+M177+M181+M185+M189</f>
      </c>
    </row>
    <row r="169" spans="1:16" ht="25.5">
      <c r="A169" t="s">
        <v>48</v>
      </c>
      <c s="34" t="s">
        <v>291</v>
      </c>
      <c s="34" t="s">
        <v>60</v>
      </c>
      <c s="35" t="s">
        <v>5</v>
      </c>
      <c s="6" t="s">
        <v>61</v>
      </c>
      <c s="36" t="s">
        <v>62</v>
      </c>
      <c s="37">
        <v>1</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53">
      <c r="A172" t="s">
        <v>55</v>
      </c>
      <c r="E172" s="39" t="s">
        <v>66</v>
      </c>
    </row>
    <row r="173" spans="1:16" ht="25.5">
      <c r="A173" t="s">
        <v>48</v>
      </c>
      <c s="34" t="s">
        <v>295</v>
      </c>
      <c s="34" t="s">
        <v>64</v>
      </c>
      <c s="35" t="s">
        <v>5</v>
      </c>
      <c s="6" t="s">
        <v>65</v>
      </c>
      <c s="36" t="s">
        <v>62</v>
      </c>
      <c s="37">
        <v>1</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538</v>
      </c>
    </row>
    <row r="177" spans="1:16" ht="25.5">
      <c r="A177" t="s">
        <v>48</v>
      </c>
      <c s="34" t="s">
        <v>299</v>
      </c>
      <c s="34" t="s">
        <v>539</v>
      </c>
      <c s="35" t="s">
        <v>5</v>
      </c>
      <c s="6" t="s">
        <v>540</v>
      </c>
      <c s="36" t="s">
        <v>62</v>
      </c>
      <c s="37">
        <v>2</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541</v>
      </c>
    </row>
    <row r="181" spans="1:16" ht="25.5">
      <c r="A181" t="s">
        <v>48</v>
      </c>
      <c s="34" t="s">
        <v>303</v>
      </c>
      <c s="34" t="s">
        <v>542</v>
      </c>
      <c s="35" t="s">
        <v>5</v>
      </c>
      <c s="6" t="s">
        <v>543</v>
      </c>
      <c s="36" t="s">
        <v>62</v>
      </c>
      <c s="37">
        <v>2</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40.25">
      <c r="A184" t="s">
        <v>55</v>
      </c>
      <c r="E184" s="39" t="s">
        <v>544</v>
      </c>
    </row>
    <row r="185" spans="1:16" ht="12.75">
      <c r="A185" t="s">
        <v>48</v>
      </c>
      <c s="34" t="s">
        <v>545</v>
      </c>
      <c s="34" t="s">
        <v>546</v>
      </c>
      <c s="35" t="s">
        <v>5</v>
      </c>
      <c s="6" t="s">
        <v>547</v>
      </c>
      <c s="36" t="s">
        <v>62</v>
      </c>
      <c s="37">
        <v>3</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40.25">
      <c r="A188" t="s">
        <v>55</v>
      </c>
      <c r="E188" s="39" t="s">
        <v>548</v>
      </c>
    </row>
    <row r="189" spans="1:16" ht="12.75">
      <c r="A189" t="s">
        <v>48</v>
      </c>
      <c s="34" t="s">
        <v>307</v>
      </c>
      <c s="34" t="s">
        <v>549</v>
      </c>
      <c s="35" t="s">
        <v>5</v>
      </c>
      <c s="6" t="s">
        <v>550</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551</v>
      </c>
    </row>
    <row r="193" spans="1:13" ht="12.75">
      <c r="A193" t="s">
        <v>46</v>
      </c>
      <c r="C193" s="31" t="s">
        <v>63</v>
      </c>
      <c r="E193" s="33" t="s">
        <v>317</v>
      </c>
      <c r="J193" s="32">
        <f>0</f>
      </c>
      <c s="32">
        <f>0</f>
      </c>
      <c s="32">
        <f>0+L194+L198+L202+L206+L210+L214+L218+L222+L226+L230+L234+L238+L242+L246+L250+L254+L258+L262+L266+L270+L274+L278+L282+L286+L290+L294+L298+L302+L306</f>
      </c>
      <c s="32">
        <f>0+M194+M198+M202+M206+M210+M214+M218+M222+M226+M230+M234+M238+M242+M246+M250+M254+M258+M262+M266+M270+M274+M278+M282+M286+M290+M294+M298+M302+M306</f>
      </c>
    </row>
    <row r="194" spans="1:16" ht="12.75">
      <c r="A194" t="s">
        <v>48</v>
      </c>
      <c s="34" t="s">
        <v>552</v>
      </c>
      <c s="34" t="s">
        <v>49</v>
      </c>
      <c s="35" t="s">
        <v>5</v>
      </c>
      <c s="6" t="s">
        <v>50</v>
      </c>
      <c s="36" t="s">
        <v>51</v>
      </c>
      <c s="37">
        <v>550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56</v>
      </c>
    </row>
    <row r="198" spans="1:16" ht="12.75">
      <c r="A198" t="s">
        <v>48</v>
      </c>
      <c s="34" t="s">
        <v>312</v>
      </c>
      <c s="34" t="s">
        <v>57</v>
      </c>
      <c s="35" t="s">
        <v>5</v>
      </c>
      <c s="6" t="s">
        <v>58</v>
      </c>
      <c s="36" t="s">
        <v>51</v>
      </c>
      <c s="37">
        <v>550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40.25">
      <c r="A201" t="s">
        <v>55</v>
      </c>
      <c r="E201" s="39" t="s">
        <v>59</v>
      </c>
    </row>
    <row r="202" spans="1:16" ht="12.75">
      <c r="A202" t="s">
        <v>48</v>
      </c>
      <c s="34" t="s">
        <v>318</v>
      </c>
      <c s="34" t="s">
        <v>553</v>
      </c>
      <c s="35" t="s">
        <v>5</v>
      </c>
      <c s="6" t="s">
        <v>554</v>
      </c>
      <c s="36" t="s">
        <v>51</v>
      </c>
      <c s="37">
        <v>200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555</v>
      </c>
    </row>
    <row r="206" spans="1:16" ht="12.75">
      <c r="A206" t="s">
        <v>48</v>
      </c>
      <c s="34" t="s">
        <v>319</v>
      </c>
      <c s="34" t="s">
        <v>556</v>
      </c>
      <c s="35" t="s">
        <v>5</v>
      </c>
      <c s="6" t="s">
        <v>557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65.75">
      <c r="A209" t="s">
        <v>55</v>
      </c>
      <c r="E209" s="39" t="s">
        <v>558</v>
      </c>
    </row>
    <row r="210" spans="1:16" ht="12.75">
      <c r="A210" t="s">
        <v>48</v>
      </c>
      <c s="34" t="s">
        <v>321</v>
      </c>
      <c s="34" t="s">
        <v>559</v>
      </c>
      <c s="35" t="s">
        <v>5</v>
      </c>
      <c s="6" t="s">
        <v>560</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65.75">
      <c r="A213" t="s">
        <v>55</v>
      </c>
      <c r="E213" s="39" t="s">
        <v>561</v>
      </c>
    </row>
    <row r="214" spans="1:16" ht="12.75">
      <c r="A214" t="s">
        <v>48</v>
      </c>
      <c s="34" t="s">
        <v>326</v>
      </c>
      <c s="34" t="s">
        <v>562</v>
      </c>
      <c s="35" t="s">
        <v>5</v>
      </c>
      <c s="6" t="s">
        <v>563</v>
      </c>
      <c s="36" t="s">
        <v>62</v>
      </c>
      <c s="37">
        <v>4</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564</v>
      </c>
    </row>
    <row r="218" spans="1:16" ht="12.75">
      <c r="A218" t="s">
        <v>48</v>
      </c>
      <c s="34" t="s">
        <v>330</v>
      </c>
      <c s="34" t="s">
        <v>565</v>
      </c>
      <c s="35" t="s">
        <v>5</v>
      </c>
      <c s="6" t="s">
        <v>566</v>
      </c>
      <c s="36" t="s">
        <v>62</v>
      </c>
      <c s="37">
        <v>10</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567</v>
      </c>
    </row>
    <row r="222" spans="1:16" ht="12.75">
      <c r="A222" t="s">
        <v>48</v>
      </c>
      <c s="34" t="s">
        <v>334</v>
      </c>
      <c s="34" t="s">
        <v>568</v>
      </c>
      <c s="35" t="s">
        <v>5</v>
      </c>
      <c s="6" t="s">
        <v>569</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570</v>
      </c>
    </row>
    <row r="226" spans="1:16" ht="12.75">
      <c r="A226" t="s">
        <v>48</v>
      </c>
      <c s="34" t="s">
        <v>337</v>
      </c>
      <c s="34" t="s">
        <v>571</v>
      </c>
      <c s="35" t="s">
        <v>5</v>
      </c>
      <c s="6" t="s">
        <v>572</v>
      </c>
      <c s="36" t="s">
        <v>62</v>
      </c>
      <c s="37">
        <v>1</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02">
      <c r="A229" t="s">
        <v>55</v>
      </c>
      <c r="E229" s="39" t="s">
        <v>573</v>
      </c>
    </row>
    <row r="230" spans="1:16" ht="12.75">
      <c r="A230" t="s">
        <v>48</v>
      </c>
      <c s="34" t="s">
        <v>341</v>
      </c>
      <c s="34" t="s">
        <v>574</v>
      </c>
      <c s="35" t="s">
        <v>5</v>
      </c>
      <c s="6" t="s">
        <v>575</v>
      </c>
      <c s="36" t="s">
        <v>62</v>
      </c>
      <c s="37">
        <v>1</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40.25">
      <c r="A233" t="s">
        <v>55</v>
      </c>
      <c r="E233" s="39" t="s">
        <v>576</v>
      </c>
    </row>
    <row r="234" spans="1:16" ht="12.75">
      <c r="A234" t="s">
        <v>48</v>
      </c>
      <c s="34" t="s">
        <v>577</v>
      </c>
      <c s="34" t="s">
        <v>578</v>
      </c>
      <c s="35" t="s">
        <v>5</v>
      </c>
      <c s="6" t="s">
        <v>579</v>
      </c>
      <c s="36" t="s">
        <v>62</v>
      </c>
      <c s="37">
        <v>1</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14.75">
      <c r="A237" t="s">
        <v>55</v>
      </c>
      <c r="E237" s="39" t="s">
        <v>580</v>
      </c>
    </row>
    <row r="238" spans="1:16" ht="25.5">
      <c r="A238" t="s">
        <v>48</v>
      </c>
      <c s="34" t="s">
        <v>581</v>
      </c>
      <c s="34" t="s">
        <v>582</v>
      </c>
      <c s="35" t="s">
        <v>5</v>
      </c>
      <c s="6" t="s">
        <v>583</v>
      </c>
      <c s="36" t="s">
        <v>584</v>
      </c>
      <c s="37">
        <v>6</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40.25">
      <c r="A241" t="s">
        <v>55</v>
      </c>
      <c r="E241" s="39" t="s">
        <v>585</v>
      </c>
    </row>
    <row r="242" spans="1:16" ht="25.5">
      <c r="A242" t="s">
        <v>48</v>
      </c>
      <c s="34" t="s">
        <v>345</v>
      </c>
      <c s="34" t="s">
        <v>586</v>
      </c>
      <c s="35" t="s">
        <v>5</v>
      </c>
      <c s="6" t="s">
        <v>587</v>
      </c>
      <c s="36" t="s">
        <v>584</v>
      </c>
      <c s="37">
        <v>6</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140.25">
      <c r="A245" t="s">
        <v>55</v>
      </c>
      <c r="E245" s="39" t="s">
        <v>588</v>
      </c>
    </row>
    <row r="246" spans="1:16" ht="12.75">
      <c r="A246" t="s">
        <v>48</v>
      </c>
      <c s="34" t="s">
        <v>349</v>
      </c>
      <c s="34" t="s">
        <v>589</v>
      </c>
      <c s="35" t="s">
        <v>5</v>
      </c>
      <c s="6" t="s">
        <v>590</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40.25">
      <c r="A249" t="s">
        <v>55</v>
      </c>
      <c r="E249" s="39" t="s">
        <v>591</v>
      </c>
    </row>
    <row r="250" spans="1:16" ht="12.75">
      <c r="A250" t="s">
        <v>48</v>
      </c>
      <c s="34" t="s">
        <v>592</v>
      </c>
      <c s="34" t="s">
        <v>593</v>
      </c>
      <c s="35" t="s">
        <v>5</v>
      </c>
      <c s="6" t="s">
        <v>594</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53">
      <c r="A253" t="s">
        <v>55</v>
      </c>
      <c r="E253" s="39" t="s">
        <v>595</v>
      </c>
    </row>
    <row r="254" spans="1:16" ht="12.75">
      <c r="A254" t="s">
        <v>48</v>
      </c>
      <c s="34" t="s">
        <v>596</v>
      </c>
      <c s="34" t="s">
        <v>164</v>
      </c>
      <c s="35" t="s">
        <v>5</v>
      </c>
      <c s="6" t="s">
        <v>165</v>
      </c>
      <c s="36" t="s">
        <v>62</v>
      </c>
      <c s="37">
        <v>5</v>
      </c>
      <c s="36">
        <v>0</v>
      </c>
      <c s="36">
        <f>ROUND(G254*H254,6)</f>
      </c>
      <c r="L254" s="38">
        <v>0</v>
      </c>
      <c s="32">
        <f>ROUND(ROUND(L254,2)*ROUND(G254,3),2)</f>
      </c>
      <c s="36" t="s">
        <v>52</v>
      </c>
      <c>
        <f>(M254*21)/100</f>
      </c>
      <c t="s">
        <v>27</v>
      </c>
    </row>
    <row r="255" spans="1:5" ht="12.75">
      <c r="A255" s="35" t="s">
        <v>53</v>
      </c>
      <c r="E255" s="39" t="s">
        <v>5</v>
      </c>
    </row>
    <row r="256" spans="1:5" ht="12.75">
      <c r="A256" s="35" t="s">
        <v>54</v>
      </c>
      <c r="E256" s="40" t="s">
        <v>5</v>
      </c>
    </row>
    <row r="257" spans="1:5" ht="140.25">
      <c r="A257" t="s">
        <v>55</v>
      </c>
      <c r="E257" s="39" t="s">
        <v>166</v>
      </c>
    </row>
    <row r="258" spans="1:16" ht="12.75">
      <c r="A258" t="s">
        <v>48</v>
      </c>
      <c s="34" t="s">
        <v>353</v>
      </c>
      <c s="34" t="s">
        <v>167</v>
      </c>
      <c s="35" t="s">
        <v>5</v>
      </c>
      <c s="6" t="s">
        <v>168</v>
      </c>
      <c s="36" t="s">
        <v>62</v>
      </c>
      <c s="37">
        <v>5</v>
      </c>
      <c s="36">
        <v>0</v>
      </c>
      <c s="36">
        <f>ROUND(G258*H258,6)</f>
      </c>
      <c r="L258" s="38">
        <v>0</v>
      </c>
      <c s="32">
        <f>ROUND(ROUND(L258,2)*ROUND(G258,3),2)</f>
      </c>
      <c s="36" t="s">
        <v>52</v>
      </c>
      <c>
        <f>(M258*21)/100</f>
      </c>
      <c t="s">
        <v>27</v>
      </c>
    </row>
    <row r="259" spans="1:5" ht="12.75">
      <c r="A259" s="35" t="s">
        <v>53</v>
      </c>
      <c r="E259" s="39" t="s">
        <v>5</v>
      </c>
    </row>
    <row r="260" spans="1:5" ht="12.75">
      <c r="A260" s="35" t="s">
        <v>54</v>
      </c>
      <c r="E260" s="40" t="s">
        <v>5</v>
      </c>
    </row>
    <row r="261" spans="1:5" ht="140.25">
      <c r="A261" t="s">
        <v>55</v>
      </c>
      <c r="E261" s="39" t="s">
        <v>169</v>
      </c>
    </row>
    <row r="262" spans="1:16" ht="12.75">
      <c r="A262" t="s">
        <v>48</v>
      </c>
      <c s="34" t="s">
        <v>357</v>
      </c>
      <c s="34" t="s">
        <v>597</v>
      </c>
      <c s="35" t="s">
        <v>5</v>
      </c>
      <c s="6" t="s">
        <v>598</v>
      </c>
      <c s="36" t="s">
        <v>62</v>
      </c>
      <c s="37">
        <v>1</v>
      </c>
      <c s="36">
        <v>0</v>
      </c>
      <c s="36">
        <f>ROUND(G262*H262,6)</f>
      </c>
      <c r="L262" s="38">
        <v>0</v>
      </c>
      <c s="32">
        <f>ROUND(ROUND(L262,2)*ROUND(G262,3),2)</f>
      </c>
      <c s="36" t="s">
        <v>52</v>
      </c>
      <c>
        <f>(M262*21)/100</f>
      </c>
      <c t="s">
        <v>27</v>
      </c>
    </row>
    <row r="263" spans="1:5" ht="12.75">
      <c r="A263" s="35" t="s">
        <v>53</v>
      </c>
      <c r="E263" s="39" t="s">
        <v>5</v>
      </c>
    </row>
    <row r="264" spans="1:5" ht="12.75">
      <c r="A264" s="35" t="s">
        <v>54</v>
      </c>
      <c r="E264" s="40" t="s">
        <v>5</v>
      </c>
    </row>
    <row r="265" spans="1:5" ht="114.75">
      <c r="A265" t="s">
        <v>55</v>
      </c>
      <c r="E265" s="39" t="s">
        <v>599</v>
      </c>
    </row>
    <row r="266" spans="1:16" ht="12.75">
      <c r="A266" t="s">
        <v>48</v>
      </c>
      <c s="34" t="s">
        <v>600</v>
      </c>
      <c s="34" t="s">
        <v>601</v>
      </c>
      <c s="35" t="s">
        <v>5</v>
      </c>
      <c s="6" t="s">
        <v>602</v>
      </c>
      <c s="36" t="s">
        <v>62</v>
      </c>
      <c s="37">
        <v>1</v>
      </c>
      <c s="36">
        <v>0</v>
      </c>
      <c s="36">
        <f>ROUND(G266*H266,6)</f>
      </c>
      <c r="L266" s="38">
        <v>0</v>
      </c>
      <c s="32">
        <f>ROUND(ROUND(L266,2)*ROUND(G266,3),2)</f>
      </c>
      <c s="36" t="s">
        <v>52</v>
      </c>
      <c>
        <f>(M266*21)/100</f>
      </c>
      <c t="s">
        <v>27</v>
      </c>
    </row>
    <row r="267" spans="1:5" ht="12.75">
      <c r="A267" s="35" t="s">
        <v>53</v>
      </c>
      <c r="E267" s="39" t="s">
        <v>5</v>
      </c>
    </row>
    <row r="268" spans="1:5" ht="12.75">
      <c r="A268" s="35" t="s">
        <v>54</v>
      </c>
      <c r="E268" s="40" t="s">
        <v>5</v>
      </c>
    </row>
    <row r="269" spans="1:5" ht="140.25">
      <c r="A269" t="s">
        <v>55</v>
      </c>
      <c r="E269" s="39" t="s">
        <v>603</v>
      </c>
    </row>
    <row r="270" spans="1:16" ht="12.75">
      <c r="A270" t="s">
        <v>48</v>
      </c>
      <c s="34" t="s">
        <v>604</v>
      </c>
      <c s="34" t="s">
        <v>134</v>
      </c>
      <c s="35" t="s">
        <v>5</v>
      </c>
      <c s="6" t="s">
        <v>135</v>
      </c>
      <c s="36" t="s">
        <v>62</v>
      </c>
      <c s="37">
        <v>1</v>
      </c>
      <c s="36">
        <v>0</v>
      </c>
      <c s="36">
        <f>ROUND(G270*H270,6)</f>
      </c>
      <c r="L270" s="38">
        <v>0</v>
      </c>
      <c s="32">
        <f>ROUND(ROUND(L270,2)*ROUND(G270,3),2)</f>
      </c>
      <c s="36" t="s">
        <v>52</v>
      </c>
      <c>
        <f>(M270*21)/100</f>
      </c>
      <c t="s">
        <v>27</v>
      </c>
    </row>
    <row r="271" spans="1:5" ht="12.75">
      <c r="A271" s="35" t="s">
        <v>53</v>
      </c>
      <c r="E271" s="39" t="s">
        <v>5</v>
      </c>
    </row>
    <row r="272" spans="1:5" ht="12.75">
      <c r="A272" s="35" t="s">
        <v>54</v>
      </c>
      <c r="E272" s="40" t="s">
        <v>5</v>
      </c>
    </row>
    <row r="273" spans="1:5" ht="127.5">
      <c r="A273" t="s">
        <v>55</v>
      </c>
      <c r="E273" s="39" t="s">
        <v>605</v>
      </c>
    </row>
    <row r="274" spans="1:16" ht="12.75">
      <c r="A274" t="s">
        <v>48</v>
      </c>
      <c s="34" t="s">
        <v>362</v>
      </c>
      <c s="34" t="s">
        <v>139</v>
      </c>
      <c s="35" t="s">
        <v>5</v>
      </c>
      <c s="6" t="s">
        <v>140</v>
      </c>
      <c s="36" t="s">
        <v>62</v>
      </c>
      <c s="37">
        <v>1</v>
      </c>
      <c s="36">
        <v>0</v>
      </c>
      <c s="36">
        <f>ROUND(G274*H274,6)</f>
      </c>
      <c r="L274" s="38">
        <v>0</v>
      </c>
      <c s="32">
        <f>ROUND(ROUND(L274,2)*ROUND(G274,3),2)</f>
      </c>
      <c s="36" t="s">
        <v>52</v>
      </c>
      <c>
        <f>(M274*21)/100</f>
      </c>
      <c t="s">
        <v>27</v>
      </c>
    </row>
    <row r="275" spans="1:5" ht="12.75">
      <c r="A275" s="35" t="s">
        <v>53</v>
      </c>
      <c r="E275" s="39" t="s">
        <v>5</v>
      </c>
    </row>
    <row r="276" spans="1:5" ht="12.75">
      <c r="A276" s="35" t="s">
        <v>54</v>
      </c>
      <c r="E276" s="40" t="s">
        <v>5</v>
      </c>
    </row>
    <row r="277" spans="1:5" ht="114.75">
      <c r="A277" t="s">
        <v>55</v>
      </c>
      <c r="E277" s="39" t="s">
        <v>606</v>
      </c>
    </row>
    <row r="278" spans="1:16" ht="25.5">
      <c r="A278" t="s">
        <v>48</v>
      </c>
      <c s="34" t="s">
        <v>366</v>
      </c>
      <c s="34" t="s">
        <v>607</v>
      </c>
      <c s="35" t="s">
        <v>5</v>
      </c>
      <c s="6" t="s">
        <v>608</v>
      </c>
      <c s="36" t="s">
        <v>62</v>
      </c>
      <c s="37">
        <v>1</v>
      </c>
      <c s="36">
        <v>0</v>
      </c>
      <c s="36">
        <f>ROUND(G278*H278,6)</f>
      </c>
      <c r="L278" s="38">
        <v>0</v>
      </c>
      <c s="32">
        <f>ROUND(ROUND(L278,2)*ROUND(G278,3),2)</f>
      </c>
      <c s="36" t="s">
        <v>52</v>
      </c>
      <c>
        <f>(M278*21)/100</f>
      </c>
      <c t="s">
        <v>27</v>
      </c>
    </row>
    <row r="279" spans="1:5" ht="12.75">
      <c r="A279" s="35" t="s">
        <v>53</v>
      </c>
      <c r="E279" s="39" t="s">
        <v>5</v>
      </c>
    </row>
    <row r="280" spans="1:5" ht="12.75">
      <c r="A280" s="35" t="s">
        <v>54</v>
      </c>
      <c r="E280" s="40" t="s">
        <v>5</v>
      </c>
    </row>
    <row r="281" spans="1:5" ht="76.5">
      <c r="A281" t="s">
        <v>55</v>
      </c>
      <c r="E281" s="39" t="s">
        <v>609</v>
      </c>
    </row>
    <row r="282" spans="1:16" ht="25.5">
      <c r="A282" t="s">
        <v>48</v>
      </c>
      <c s="34" t="s">
        <v>370</v>
      </c>
      <c s="34" t="s">
        <v>610</v>
      </c>
      <c s="35" t="s">
        <v>5</v>
      </c>
      <c s="6" t="s">
        <v>611</v>
      </c>
      <c s="36" t="s">
        <v>612</v>
      </c>
      <c s="37">
        <v>6</v>
      </c>
      <c s="36">
        <v>0</v>
      </c>
      <c s="36">
        <f>ROUND(G282*H282,6)</f>
      </c>
      <c r="L282" s="38">
        <v>0</v>
      </c>
      <c s="32">
        <f>ROUND(ROUND(L282,2)*ROUND(G282,3),2)</f>
      </c>
      <c s="36" t="s">
        <v>52</v>
      </c>
      <c>
        <f>(M282*21)/100</f>
      </c>
      <c t="s">
        <v>27</v>
      </c>
    </row>
    <row r="283" spans="1:5" ht="12.75">
      <c r="A283" s="35" t="s">
        <v>53</v>
      </c>
      <c r="E283" s="39" t="s">
        <v>5</v>
      </c>
    </row>
    <row r="284" spans="1:5" ht="12.75">
      <c r="A284" s="35" t="s">
        <v>54</v>
      </c>
      <c r="E284" s="40" t="s">
        <v>5</v>
      </c>
    </row>
    <row r="285" spans="1:5" ht="127.5">
      <c r="A285" t="s">
        <v>55</v>
      </c>
      <c r="E285" s="39" t="s">
        <v>613</v>
      </c>
    </row>
    <row r="286" spans="1:16" ht="12.75">
      <c r="A286" t="s">
        <v>48</v>
      </c>
      <c s="34" t="s">
        <v>375</v>
      </c>
      <c s="34" t="s">
        <v>77</v>
      </c>
      <c s="35" t="s">
        <v>5</v>
      </c>
      <c s="6" t="s">
        <v>78</v>
      </c>
      <c s="36" t="s">
        <v>62</v>
      </c>
      <c s="37">
        <v>2</v>
      </c>
      <c s="36">
        <v>0</v>
      </c>
      <c s="36">
        <f>ROUND(G286*H286,6)</f>
      </c>
      <c r="L286" s="38">
        <v>0</v>
      </c>
      <c s="32">
        <f>ROUND(ROUND(L286,2)*ROUND(G286,3),2)</f>
      </c>
      <c s="36" t="s">
        <v>52</v>
      </c>
      <c>
        <f>(M286*21)/100</f>
      </c>
      <c t="s">
        <v>27</v>
      </c>
    </row>
    <row r="287" spans="1:5" ht="12.75">
      <c r="A287" s="35" t="s">
        <v>53</v>
      </c>
      <c r="E287" s="39" t="s">
        <v>5</v>
      </c>
    </row>
    <row r="288" spans="1:5" ht="12.75">
      <c r="A288" s="35" t="s">
        <v>54</v>
      </c>
      <c r="E288" s="40" t="s">
        <v>5</v>
      </c>
    </row>
    <row r="289" spans="1:5" ht="76.5">
      <c r="A289" t="s">
        <v>55</v>
      </c>
      <c r="E289" s="39" t="s">
        <v>81</v>
      </c>
    </row>
    <row r="290" spans="1:16" ht="12.75">
      <c r="A290" t="s">
        <v>48</v>
      </c>
      <c s="34" t="s">
        <v>379</v>
      </c>
      <c s="34" t="s">
        <v>83</v>
      </c>
      <c s="35" t="s">
        <v>5</v>
      </c>
      <c s="6" t="s">
        <v>84</v>
      </c>
      <c s="36" t="s">
        <v>62</v>
      </c>
      <c s="37">
        <v>2</v>
      </c>
      <c s="36">
        <v>0</v>
      </c>
      <c s="36">
        <f>ROUND(G290*H290,6)</f>
      </c>
      <c r="L290" s="38">
        <v>0</v>
      </c>
      <c s="32">
        <f>ROUND(ROUND(L290,2)*ROUND(G290,3),2)</f>
      </c>
      <c s="36" t="s">
        <v>52</v>
      </c>
      <c>
        <f>(M290*21)/100</f>
      </c>
      <c t="s">
        <v>27</v>
      </c>
    </row>
    <row r="291" spans="1:5" ht="12.75">
      <c r="A291" s="35" t="s">
        <v>53</v>
      </c>
      <c r="E291" s="39" t="s">
        <v>5</v>
      </c>
    </row>
    <row r="292" spans="1:5" ht="12.75">
      <c r="A292" s="35" t="s">
        <v>54</v>
      </c>
      <c r="E292" s="40" t="s">
        <v>5</v>
      </c>
    </row>
    <row r="293" spans="1:5" ht="102">
      <c r="A293" t="s">
        <v>55</v>
      </c>
      <c r="E293" s="39" t="s">
        <v>85</v>
      </c>
    </row>
    <row r="294" spans="1:16" ht="12.75">
      <c r="A294" t="s">
        <v>48</v>
      </c>
      <c s="34" t="s">
        <v>383</v>
      </c>
      <c s="34" t="s">
        <v>95</v>
      </c>
      <c s="35" t="s">
        <v>5</v>
      </c>
      <c s="6" t="s">
        <v>96</v>
      </c>
      <c s="36" t="s">
        <v>62</v>
      </c>
      <c s="37">
        <v>1</v>
      </c>
      <c s="36">
        <v>0</v>
      </c>
      <c s="36">
        <f>ROUND(G294*H294,6)</f>
      </c>
      <c r="L294" s="38">
        <v>0</v>
      </c>
      <c s="32">
        <f>ROUND(ROUND(L294,2)*ROUND(G294,3),2)</f>
      </c>
      <c s="36" t="s">
        <v>52</v>
      </c>
      <c>
        <f>(M294*21)/100</f>
      </c>
      <c t="s">
        <v>27</v>
      </c>
    </row>
    <row r="295" spans="1:5" ht="12.75">
      <c r="A295" s="35" t="s">
        <v>53</v>
      </c>
      <c r="E295" s="39" t="s">
        <v>5</v>
      </c>
    </row>
    <row r="296" spans="1:5" ht="12.75">
      <c r="A296" s="35" t="s">
        <v>54</v>
      </c>
      <c r="E296" s="40" t="s">
        <v>5</v>
      </c>
    </row>
    <row r="297" spans="1:5" ht="76.5">
      <c r="A297" t="s">
        <v>55</v>
      </c>
      <c r="E297" s="39" t="s">
        <v>97</v>
      </c>
    </row>
    <row r="298" spans="1:16" ht="12.75">
      <c r="A298" t="s">
        <v>48</v>
      </c>
      <c s="34" t="s">
        <v>387</v>
      </c>
      <c s="34" t="s">
        <v>99</v>
      </c>
      <c s="35" t="s">
        <v>5</v>
      </c>
      <c s="6" t="s">
        <v>100</v>
      </c>
      <c s="36" t="s">
        <v>62</v>
      </c>
      <c s="37">
        <v>1</v>
      </c>
      <c s="36">
        <v>0</v>
      </c>
      <c s="36">
        <f>ROUND(G298*H298,6)</f>
      </c>
      <c r="L298" s="38">
        <v>0</v>
      </c>
      <c s="32">
        <f>ROUND(ROUND(L298,2)*ROUND(G298,3),2)</f>
      </c>
      <c s="36" t="s">
        <v>52</v>
      </c>
      <c>
        <f>(M298*21)/100</f>
      </c>
      <c t="s">
        <v>27</v>
      </c>
    </row>
    <row r="299" spans="1:5" ht="12.75">
      <c r="A299" s="35" t="s">
        <v>53</v>
      </c>
      <c r="E299" s="39" t="s">
        <v>5</v>
      </c>
    </row>
    <row r="300" spans="1:5" ht="12.75">
      <c r="A300" s="35" t="s">
        <v>54</v>
      </c>
      <c r="E300" s="40" t="s">
        <v>5</v>
      </c>
    </row>
    <row r="301" spans="1:5" ht="89.25">
      <c r="A301" t="s">
        <v>55</v>
      </c>
      <c r="E301" s="39" t="s">
        <v>101</v>
      </c>
    </row>
    <row r="302" spans="1:16" ht="12.75">
      <c r="A302" t="s">
        <v>48</v>
      </c>
      <c s="34" t="s">
        <v>391</v>
      </c>
      <c s="34" t="s">
        <v>614</v>
      </c>
      <c s="35" t="s">
        <v>5</v>
      </c>
      <c s="6" t="s">
        <v>615</v>
      </c>
      <c s="36" t="s">
        <v>62</v>
      </c>
      <c s="37">
        <v>1</v>
      </c>
      <c s="36">
        <v>0</v>
      </c>
      <c s="36">
        <f>ROUND(G302*H302,6)</f>
      </c>
      <c r="L302" s="38">
        <v>0</v>
      </c>
      <c s="32">
        <f>ROUND(ROUND(L302,2)*ROUND(G302,3),2)</f>
      </c>
      <c s="36" t="s">
        <v>52</v>
      </c>
      <c>
        <f>(M302*21)/100</f>
      </c>
      <c t="s">
        <v>27</v>
      </c>
    </row>
    <row r="303" spans="1:5" ht="12.75">
      <c r="A303" s="35" t="s">
        <v>53</v>
      </c>
      <c r="E303" s="39" t="s">
        <v>5</v>
      </c>
    </row>
    <row r="304" spans="1:5" ht="12.75">
      <c r="A304" s="35" t="s">
        <v>54</v>
      </c>
      <c r="E304" s="40" t="s">
        <v>5</v>
      </c>
    </row>
    <row r="305" spans="1:5" ht="140.25">
      <c r="A305" t="s">
        <v>55</v>
      </c>
      <c r="E305" s="39" t="s">
        <v>616</v>
      </c>
    </row>
    <row r="306" spans="1:16" ht="12.75">
      <c r="A306" t="s">
        <v>48</v>
      </c>
      <c s="34" t="s">
        <v>396</v>
      </c>
      <c s="34" t="s">
        <v>617</v>
      </c>
      <c s="35" t="s">
        <v>5</v>
      </c>
      <c s="6" t="s">
        <v>618</v>
      </c>
      <c s="36" t="s">
        <v>62</v>
      </c>
      <c s="37">
        <v>1</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65.75">
      <c r="A309" t="s">
        <v>55</v>
      </c>
      <c r="E309" s="39" t="s">
        <v>619</v>
      </c>
    </row>
    <row r="310" spans="1:13" ht="12.75">
      <c r="A310" t="s">
        <v>46</v>
      </c>
      <c r="C310" s="31" t="s">
        <v>67</v>
      </c>
      <c r="E310" s="33" t="s">
        <v>620</v>
      </c>
      <c r="J310" s="32">
        <f>0</f>
      </c>
      <c s="32">
        <f>0</f>
      </c>
      <c s="32">
        <f>0+L311+L315+L319+L323+L327+L331+L335+L339+L343+L347+L351</f>
      </c>
      <c s="32">
        <f>0+M311+M315+M319+M323+M327+M331+M335+M339+M343+M347+M351</f>
      </c>
    </row>
    <row r="311" spans="1:16" ht="12.75">
      <c r="A311" t="s">
        <v>48</v>
      </c>
      <c s="34" t="s">
        <v>400</v>
      </c>
      <c s="34" t="s">
        <v>621</v>
      </c>
      <c s="35" t="s">
        <v>5</v>
      </c>
      <c s="6" t="s">
        <v>622</v>
      </c>
      <c s="36" t="s">
        <v>62</v>
      </c>
      <c s="37">
        <v>1</v>
      </c>
      <c s="36">
        <v>0</v>
      </c>
      <c s="36">
        <f>ROUND(G311*H311,6)</f>
      </c>
      <c r="L311" s="38">
        <v>0</v>
      </c>
      <c s="32">
        <f>ROUND(ROUND(L311,2)*ROUND(G311,3),2)</f>
      </c>
      <c s="36" t="s">
        <v>52</v>
      </c>
      <c>
        <f>(M311*21)/100</f>
      </c>
      <c t="s">
        <v>27</v>
      </c>
    </row>
    <row r="312" spans="1:5" ht="12.75">
      <c r="A312" s="35" t="s">
        <v>53</v>
      </c>
      <c r="E312" s="39" t="s">
        <v>5</v>
      </c>
    </row>
    <row r="313" spans="1:5" ht="12.75">
      <c r="A313" s="35" t="s">
        <v>54</v>
      </c>
      <c r="E313" s="40" t="s">
        <v>5</v>
      </c>
    </row>
    <row r="314" spans="1:5" ht="114.75">
      <c r="A314" t="s">
        <v>55</v>
      </c>
      <c r="E314" s="39" t="s">
        <v>623</v>
      </c>
    </row>
    <row r="315" spans="1:16" ht="12.75">
      <c r="A315" t="s">
        <v>48</v>
      </c>
      <c s="34" t="s">
        <v>404</v>
      </c>
      <c s="34" t="s">
        <v>624</v>
      </c>
      <c s="35" t="s">
        <v>5</v>
      </c>
      <c s="6" t="s">
        <v>625</v>
      </c>
      <c s="36" t="s">
        <v>62</v>
      </c>
      <c s="37">
        <v>1</v>
      </c>
      <c s="36">
        <v>0</v>
      </c>
      <c s="36">
        <f>ROUND(G315*H315,6)</f>
      </c>
      <c r="L315" s="38">
        <v>0</v>
      </c>
      <c s="32">
        <f>ROUND(ROUND(L315,2)*ROUND(G315,3),2)</f>
      </c>
      <c s="36" t="s">
        <v>52</v>
      </c>
      <c>
        <f>(M315*21)/100</f>
      </c>
      <c t="s">
        <v>27</v>
      </c>
    </row>
    <row r="316" spans="1:5" ht="12.75">
      <c r="A316" s="35" t="s">
        <v>53</v>
      </c>
      <c r="E316" s="39" t="s">
        <v>5</v>
      </c>
    </row>
    <row r="317" spans="1:5" ht="12.75">
      <c r="A317" s="35" t="s">
        <v>54</v>
      </c>
      <c r="E317" s="40" t="s">
        <v>5</v>
      </c>
    </row>
    <row r="318" spans="1:5" ht="127.5">
      <c r="A318" t="s">
        <v>55</v>
      </c>
      <c r="E318" s="39" t="s">
        <v>626</v>
      </c>
    </row>
    <row r="319" spans="1:16" ht="12.75">
      <c r="A319" t="s">
        <v>48</v>
      </c>
      <c s="34" t="s">
        <v>627</v>
      </c>
      <c s="34" t="s">
        <v>628</v>
      </c>
      <c s="35" t="s">
        <v>5</v>
      </c>
      <c s="6" t="s">
        <v>629</v>
      </c>
      <c s="36" t="s">
        <v>62</v>
      </c>
      <c s="37">
        <v>1</v>
      </c>
      <c s="36">
        <v>0</v>
      </c>
      <c s="36">
        <f>ROUND(G319*H319,6)</f>
      </c>
      <c r="L319" s="38">
        <v>0</v>
      </c>
      <c s="32">
        <f>ROUND(ROUND(L319,2)*ROUND(G319,3),2)</f>
      </c>
      <c s="36" t="s">
        <v>52</v>
      </c>
      <c>
        <f>(M319*21)/100</f>
      </c>
      <c t="s">
        <v>27</v>
      </c>
    </row>
    <row r="320" spans="1:5" ht="12.75">
      <c r="A320" s="35" t="s">
        <v>53</v>
      </c>
      <c r="E320" s="39" t="s">
        <v>5</v>
      </c>
    </row>
    <row r="321" spans="1:5" ht="12.75">
      <c r="A321" s="35" t="s">
        <v>54</v>
      </c>
      <c r="E321" s="40" t="s">
        <v>5</v>
      </c>
    </row>
    <row r="322" spans="1:5" ht="140.25">
      <c r="A322" t="s">
        <v>55</v>
      </c>
      <c r="E322" s="39" t="s">
        <v>630</v>
      </c>
    </row>
    <row r="323" spans="1:16" ht="12.75">
      <c r="A323" t="s">
        <v>48</v>
      </c>
      <c s="34" t="s">
        <v>631</v>
      </c>
      <c s="34" t="s">
        <v>632</v>
      </c>
      <c s="35" t="s">
        <v>5</v>
      </c>
      <c s="6" t="s">
        <v>633</v>
      </c>
      <c s="36" t="s">
        <v>62</v>
      </c>
      <c s="37">
        <v>1</v>
      </c>
      <c s="36">
        <v>0</v>
      </c>
      <c s="36">
        <f>ROUND(G323*H323,6)</f>
      </c>
      <c r="L323" s="38">
        <v>0</v>
      </c>
      <c s="32">
        <f>ROUND(ROUND(L323,2)*ROUND(G323,3),2)</f>
      </c>
      <c s="36" t="s">
        <v>52</v>
      </c>
      <c>
        <f>(M323*21)/100</f>
      </c>
      <c t="s">
        <v>27</v>
      </c>
    </row>
    <row r="324" spans="1:5" ht="12.75">
      <c r="A324" s="35" t="s">
        <v>53</v>
      </c>
      <c r="E324" s="39" t="s">
        <v>5</v>
      </c>
    </row>
    <row r="325" spans="1:5" ht="12.75">
      <c r="A325" s="35" t="s">
        <v>54</v>
      </c>
      <c r="E325" s="40" t="s">
        <v>5</v>
      </c>
    </row>
    <row r="326" spans="1:5" ht="114.75">
      <c r="A326" t="s">
        <v>55</v>
      </c>
      <c r="E326" s="39" t="s">
        <v>634</v>
      </c>
    </row>
    <row r="327" spans="1:16" ht="12.75">
      <c r="A327" t="s">
        <v>48</v>
      </c>
      <c s="34" t="s">
        <v>408</v>
      </c>
      <c s="34" t="s">
        <v>635</v>
      </c>
      <c s="35" t="s">
        <v>5</v>
      </c>
      <c s="6" t="s">
        <v>636</v>
      </c>
      <c s="36" t="s">
        <v>62</v>
      </c>
      <c s="37">
        <v>1</v>
      </c>
      <c s="36">
        <v>0</v>
      </c>
      <c s="36">
        <f>ROUND(G327*H327,6)</f>
      </c>
      <c r="L327" s="38">
        <v>0</v>
      </c>
      <c s="32">
        <f>ROUND(ROUND(L327,2)*ROUND(G327,3),2)</f>
      </c>
      <c s="36" t="s">
        <v>52</v>
      </c>
      <c>
        <f>(M327*21)/100</f>
      </c>
      <c t="s">
        <v>27</v>
      </c>
    </row>
    <row r="328" spans="1:5" ht="12.75">
      <c r="A328" s="35" t="s">
        <v>53</v>
      </c>
      <c r="E328" s="39" t="s">
        <v>5</v>
      </c>
    </row>
    <row r="329" spans="1:5" ht="12.75">
      <c r="A329" s="35" t="s">
        <v>54</v>
      </c>
      <c r="E329" s="40" t="s">
        <v>5</v>
      </c>
    </row>
    <row r="330" spans="1:5" ht="114.75">
      <c r="A330" t="s">
        <v>55</v>
      </c>
      <c r="E330" s="39" t="s">
        <v>637</v>
      </c>
    </row>
    <row r="331" spans="1:16" ht="12.75">
      <c r="A331" t="s">
        <v>48</v>
      </c>
      <c s="34" t="s">
        <v>412</v>
      </c>
      <c s="34" t="s">
        <v>638</v>
      </c>
      <c s="35" t="s">
        <v>5</v>
      </c>
      <c s="6" t="s">
        <v>639</v>
      </c>
      <c s="36" t="s">
        <v>62</v>
      </c>
      <c s="37">
        <v>1</v>
      </c>
      <c s="36">
        <v>0</v>
      </c>
      <c s="36">
        <f>ROUND(G331*H331,6)</f>
      </c>
      <c r="L331" s="38">
        <v>0</v>
      </c>
      <c s="32">
        <f>ROUND(ROUND(L331,2)*ROUND(G331,3),2)</f>
      </c>
      <c s="36" t="s">
        <v>52</v>
      </c>
      <c>
        <f>(M331*21)/100</f>
      </c>
      <c t="s">
        <v>27</v>
      </c>
    </row>
    <row r="332" spans="1:5" ht="12.75">
      <c r="A332" s="35" t="s">
        <v>53</v>
      </c>
      <c r="E332" s="39" t="s">
        <v>5</v>
      </c>
    </row>
    <row r="333" spans="1:5" ht="12.75">
      <c r="A333" s="35" t="s">
        <v>54</v>
      </c>
      <c r="E333" s="40" t="s">
        <v>5</v>
      </c>
    </row>
    <row r="334" spans="1:5" ht="140.25">
      <c r="A334" t="s">
        <v>55</v>
      </c>
      <c r="E334" s="39" t="s">
        <v>640</v>
      </c>
    </row>
    <row r="335" spans="1:16" ht="12.75">
      <c r="A335" t="s">
        <v>48</v>
      </c>
      <c s="34" t="s">
        <v>416</v>
      </c>
      <c s="34" t="s">
        <v>322</v>
      </c>
      <c s="35" t="s">
        <v>5</v>
      </c>
      <c s="6" t="s">
        <v>323</v>
      </c>
      <c s="36" t="s">
        <v>62</v>
      </c>
      <c s="37">
        <v>2</v>
      </c>
      <c s="36">
        <v>0</v>
      </c>
      <c s="36">
        <f>ROUND(G335*H335,6)</f>
      </c>
      <c r="L335" s="38">
        <v>0</v>
      </c>
      <c s="32">
        <f>ROUND(ROUND(L335,2)*ROUND(G335,3),2)</f>
      </c>
      <c s="36" t="s">
        <v>52</v>
      </c>
      <c>
        <f>(M335*21)/100</f>
      </c>
      <c t="s">
        <v>27</v>
      </c>
    </row>
    <row r="336" spans="1:5" ht="12.75">
      <c r="A336" s="35" t="s">
        <v>53</v>
      </c>
      <c r="E336" s="39" t="s">
        <v>5</v>
      </c>
    </row>
    <row r="337" spans="1:5" ht="12.75">
      <c r="A337" s="35" t="s">
        <v>54</v>
      </c>
      <c r="E337" s="40" t="s">
        <v>5</v>
      </c>
    </row>
    <row r="338" spans="1:5" ht="114.75">
      <c r="A338" t="s">
        <v>55</v>
      </c>
      <c r="E338" s="39" t="s">
        <v>325</v>
      </c>
    </row>
    <row r="339" spans="1:16" ht="12.75">
      <c r="A339" t="s">
        <v>48</v>
      </c>
      <c s="34" t="s">
        <v>417</v>
      </c>
      <c s="34" t="s">
        <v>327</v>
      </c>
      <c s="35" t="s">
        <v>5</v>
      </c>
      <c s="6" t="s">
        <v>328</v>
      </c>
      <c s="36" t="s">
        <v>62</v>
      </c>
      <c s="37">
        <v>2</v>
      </c>
      <c s="36">
        <v>0</v>
      </c>
      <c s="36">
        <f>ROUND(G339*H339,6)</f>
      </c>
      <c r="L339" s="38">
        <v>0</v>
      </c>
      <c s="32">
        <f>ROUND(ROUND(L339,2)*ROUND(G339,3),2)</f>
      </c>
      <c s="36" t="s">
        <v>52</v>
      </c>
      <c>
        <f>(M339*21)/100</f>
      </c>
      <c t="s">
        <v>27</v>
      </c>
    </row>
    <row r="340" spans="1:5" ht="12.75">
      <c r="A340" s="35" t="s">
        <v>53</v>
      </c>
      <c r="E340" s="39" t="s">
        <v>5</v>
      </c>
    </row>
    <row r="341" spans="1:5" ht="12.75">
      <c r="A341" s="35" t="s">
        <v>54</v>
      </c>
      <c r="E341" s="40" t="s">
        <v>5</v>
      </c>
    </row>
    <row r="342" spans="1:5" ht="114.75">
      <c r="A342" t="s">
        <v>55</v>
      </c>
      <c r="E342" s="39" t="s">
        <v>329</v>
      </c>
    </row>
    <row r="343" spans="1:16" ht="12.75">
      <c r="A343" t="s">
        <v>48</v>
      </c>
      <c s="34" t="s">
        <v>418</v>
      </c>
      <c s="34" t="s">
        <v>641</v>
      </c>
      <c s="35" t="s">
        <v>5</v>
      </c>
      <c s="6" t="s">
        <v>642</v>
      </c>
      <c s="36" t="s">
        <v>62</v>
      </c>
      <c s="37">
        <v>1</v>
      </c>
      <c s="36">
        <v>0</v>
      </c>
      <c s="36">
        <f>ROUND(G343*H343,6)</f>
      </c>
      <c r="L343" s="38">
        <v>0</v>
      </c>
      <c s="32">
        <f>ROUND(ROUND(L343,2)*ROUND(G343,3),2)</f>
      </c>
      <c s="36" t="s">
        <v>52</v>
      </c>
      <c>
        <f>(M343*21)/100</f>
      </c>
      <c t="s">
        <v>27</v>
      </c>
    </row>
    <row r="344" spans="1:5" ht="12.75">
      <c r="A344" s="35" t="s">
        <v>53</v>
      </c>
      <c r="E344" s="39" t="s">
        <v>5</v>
      </c>
    </row>
    <row r="345" spans="1:5" ht="12.75">
      <c r="A345" s="35" t="s">
        <v>54</v>
      </c>
      <c r="E345" s="40" t="s">
        <v>5</v>
      </c>
    </row>
    <row r="346" spans="1:5" ht="127.5">
      <c r="A346" t="s">
        <v>55</v>
      </c>
      <c r="E346" s="39" t="s">
        <v>340</v>
      </c>
    </row>
    <row r="347" spans="1:16" ht="12.75">
      <c r="A347" t="s">
        <v>48</v>
      </c>
      <c s="34" t="s">
        <v>419</v>
      </c>
      <c s="34" t="s">
        <v>342</v>
      </c>
      <c s="35" t="s">
        <v>5</v>
      </c>
      <c s="6" t="s">
        <v>343</v>
      </c>
      <c s="36" t="s">
        <v>62</v>
      </c>
      <c s="37">
        <v>1</v>
      </c>
      <c s="36">
        <v>0</v>
      </c>
      <c s="36">
        <f>ROUND(G347*H347,6)</f>
      </c>
      <c r="L347" s="38">
        <v>0</v>
      </c>
      <c s="32">
        <f>ROUND(ROUND(L347,2)*ROUND(G347,3),2)</f>
      </c>
      <c s="36" t="s">
        <v>52</v>
      </c>
      <c>
        <f>(M347*21)/100</f>
      </c>
      <c t="s">
        <v>27</v>
      </c>
    </row>
    <row r="348" spans="1:5" ht="12.75">
      <c r="A348" s="35" t="s">
        <v>53</v>
      </c>
      <c r="E348" s="39" t="s">
        <v>5</v>
      </c>
    </row>
    <row r="349" spans="1:5" ht="12.75">
      <c r="A349" s="35" t="s">
        <v>54</v>
      </c>
      <c r="E349" s="40" t="s">
        <v>5</v>
      </c>
    </row>
    <row r="350" spans="1:5" ht="127.5">
      <c r="A350" t="s">
        <v>55</v>
      </c>
      <c r="E350" s="39" t="s">
        <v>344</v>
      </c>
    </row>
    <row r="351" spans="1:16" ht="12.75">
      <c r="A351" t="s">
        <v>48</v>
      </c>
      <c s="34" t="s">
        <v>420</v>
      </c>
      <c s="34" t="s">
        <v>643</v>
      </c>
      <c s="35" t="s">
        <v>5</v>
      </c>
      <c s="6" t="s">
        <v>644</v>
      </c>
      <c s="36" t="s">
        <v>62</v>
      </c>
      <c s="37">
        <v>1</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40.25">
      <c r="A354" t="s">
        <v>55</v>
      </c>
      <c r="E354" s="39" t="s">
        <v>645</v>
      </c>
    </row>
    <row r="355" spans="1:13" ht="12.75">
      <c r="A355" t="s">
        <v>46</v>
      </c>
      <c r="C355" s="31" t="s">
        <v>72</v>
      </c>
      <c r="E355" s="33" t="s">
        <v>361</v>
      </c>
      <c r="J355" s="32">
        <f>0</f>
      </c>
      <c s="32">
        <f>0</f>
      </c>
      <c s="32">
        <f>0+L356+L360+L364+L368+L372+L376+L380+L384+L388+L392+L396+L400+L404+L408+L412+L416+L420+L424+L428+L432+L436+L440+L444+L448+L452+L456+L460+L464+L468+L472+L476+L480+L484+L488+L492+L496+L500+L504+L508+L512+L516+L520+L524+L528+L532+L536+L540+L544+L548+L552+L556+L560+L564+L568+L572+L576+L580+L584+L588+L592</f>
      </c>
      <c s="32">
        <f>0+M356+M360+M364+M368+M372+M376+M380+M384+M388+M392+M396+M400+M404+M408+M412+M416+M420+M424+M428+M432+M436+M440+M444+M448+M452+M456+M460+M464+M468+M472+M476+M480+M484+M488+M492+M496+M500+M504+M508+M512+M516+M520+M524+M528+M532+M536+M540+M544+M548+M552+M556+M560+M564+M568+M572+M576+M580+M584+M588+M592</f>
      </c>
    </row>
    <row r="356" spans="1:16" ht="12.75">
      <c r="A356" t="s">
        <v>48</v>
      </c>
      <c s="34" t="s">
        <v>424</v>
      </c>
      <c s="34" t="s">
        <v>363</v>
      </c>
      <c s="35" t="s">
        <v>5</v>
      </c>
      <c s="6" t="s">
        <v>364</v>
      </c>
      <c s="36" t="s">
        <v>62</v>
      </c>
      <c s="37">
        <v>47</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02">
      <c r="A359" t="s">
        <v>55</v>
      </c>
      <c r="E359" s="39" t="s">
        <v>365</v>
      </c>
    </row>
    <row r="360" spans="1:16" ht="12.75">
      <c r="A360" t="s">
        <v>48</v>
      </c>
      <c s="34" t="s">
        <v>425</v>
      </c>
      <c s="34" t="s">
        <v>367</v>
      </c>
      <c s="35" t="s">
        <v>5</v>
      </c>
      <c s="6" t="s">
        <v>368</v>
      </c>
      <c s="36" t="s">
        <v>62</v>
      </c>
      <c s="37">
        <v>47</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14.75">
      <c r="A363" t="s">
        <v>55</v>
      </c>
      <c r="E363" s="39" t="s">
        <v>369</v>
      </c>
    </row>
    <row r="364" spans="1:16" ht="25.5">
      <c r="A364" t="s">
        <v>48</v>
      </c>
      <c s="34" t="s">
        <v>646</v>
      </c>
      <c s="34" t="s">
        <v>371</v>
      </c>
      <c s="35" t="s">
        <v>5</v>
      </c>
      <c s="6" t="s">
        <v>372</v>
      </c>
      <c s="36" t="s">
        <v>373</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374</v>
      </c>
    </row>
    <row r="368" spans="1:16" ht="12.75">
      <c r="A368" t="s">
        <v>48</v>
      </c>
      <c s="34" t="s">
        <v>647</v>
      </c>
      <c s="34" t="s">
        <v>648</v>
      </c>
      <c s="35" t="s">
        <v>5</v>
      </c>
      <c s="6" t="s">
        <v>649</v>
      </c>
      <c s="36" t="s">
        <v>62</v>
      </c>
      <c s="37">
        <v>4</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40.25">
      <c r="A371" t="s">
        <v>55</v>
      </c>
      <c r="E371" s="39" t="s">
        <v>650</v>
      </c>
    </row>
    <row r="372" spans="1:16" ht="12.75">
      <c r="A372" t="s">
        <v>48</v>
      </c>
      <c s="34" t="s">
        <v>651</v>
      </c>
      <c s="34" t="s">
        <v>652</v>
      </c>
      <c s="35" t="s">
        <v>5</v>
      </c>
      <c s="6" t="s">
        <v>653</v>
      </c>
      <c s="36" t="s">
        <v>62</v>
      </c>
      <c s="37">
        <v>4</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65.75">
      <c r="A375" t="s">
        <v>55</v>
      </c>
      <c r="E375" s="39" t="s">
        <v>654</v>
      </c>
    </row>
    <row r="376" spans="1:16" ht="12.75">
      <c r="A376" t="s">
        <v>48</v>
      </c>
      <c s="34" t="s">
        <v>655</v>
      </c>
      <c s="34" t="s">
        <v>656</v>
      </c>
      <c s="35" t="s">
        <v>5</v>
      </c>
      <c s="6" t="s">
        <v>657</v>
      </c>
      <c s="36" t="s">
        <v>62</v>
      </c>
      <c s="37">
        <v>4</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40.25">
      <c r="A379" t="s">
        <v>55</v>
      </c>
      <c r="E379" s="39" t="s">
        <v>658</v>
      </c>
    </row>
    <row r="380" spans="1:16" ht="12.75">
      <c r="A380" t="s">
        <v>48</v>
      </c>
      <c s="34" t="s">
        <v>659</v>
      </c>
      <c s="34" t="s">
        <v>660</v>
      </c>
      <c s="35" t="s">
        <v>5</v>
      </c>
      <c s="6" t="s">
        <v>661</v>
      </c>
      <c s="36" t="s">
        <v>62</v>
      </c>
      <c s="37">
        <v>4</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53">
      <c r="A383" t="s">
        <v>55</v>
      </c>
      <c r="E383" s="39" t="s">
        <v>662</v>
      </c>
    </row>
    <row r="384" spans="1:16" ht="12.75">
      <c r="A384" t="s">
        <v>48</v>
      </c>
      <c s="34" t="s">
        <v>663</v>
      </c>
      <c s="34" t="s">
        <v>664</v>
      </c>
      <c s="35" t="s">
        <v>5</v>
      </c>
      <c s="6" t="s">
        <v>665</v>
      </c>
      <c s="36" t="s">
        <v>62</v>
      </c>
      <c s="37">
        <v>9</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53">
      <c r="A387" t="s">
        <v>55</v>
      </c>
      <c r="E387" s="39" t="s">
        <v>666</v>
      </c>
    </row>
    <row r="388" spans="1:16" ht="12.75">
      <c r="A388" t="s">
        <v>48</v>
      </c>
      <c s="34" t="s">
        <v>667</v>
      </c>
      <c s="34" t="s">
        <v>668</v>
      </c>
      <c s="35" t="s">
        <v>5</v>
      </c>
      <c s="6" t="s">
        <v>669</v>
      </c>
      <c s="36" t="s">
        <v>62</v>
      </c>
      <c s="37">
        <v>5</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53">
      <c r="A391" t="s">
        <v>55</v>
      </c>
      <c r="E391" s="39" t="s">
        <v>670</v>
      </c>
    </row>
    <row r="392" spans="1:16" ht="12.75">
      <c r="A392" t="s">
        <v>48</v>
      </c>
      <c s="34" t="s">
        <v>671</v>
      </c>
      <c s="34" t="s">
        <v>672</v>
      </c>
      <c s="35" t="s">
        <v>5</v>
      </c>
      <c s="6" t="s">
        <v>673</v>
      </c>
      <c s="36" t="s">
        <v>62</v>
      </c>
      <c s="37">
        <v>4</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78.5">
      <c r="A395" t="s">
        <v>55</v>
      </c>
      <c r="E395" s="39" t="s">
        <v>674</v>
      </c>
    </row>
    <row r="396" spans="1:16" ht="12.75">
      <c r="A396" t="s">
        <v>48</v>
      </c>
      <c s="34" t="s">
        <v>446</v>
      </c>
      <c s="34" t="s">
        <v>675</v>
      </c>
      <c s="35" t="s">
        <v>5</v>
      </c>
      <c s="6" t="s">
        <v>676</v>
      </c>
      <c s="36" t="s">
        <v>62</v>
      </c>
      <c s="37">
        <v>2</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40.25">
      <c r="A399" t="s">
        <v>55</v>
      </c>
      <c r="E399" s="39" t="s">
        <v>677</v>
      </c>
    </row>
    <row r="400" spans="1:16" ht="12.75">
      <c r="A400" t="s">
        <v>48</v>
      </c>
      <c s="34" t="s">
        <v>453</v>
      </c>
      <c s="34" t="s">
        <v>678</v>
      </c>
      <c s="35" t="s">
        <v>5</v>
      </c>
      <c s="6" t="s">
        <v>679</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53">
      <c r="A403" t="s">
        <v>55</v>
      </c>
      <c r="E403" s="39" t="s">
        <v>680</v>
      </c>
    </row>
    <row r="404" spans="1:16" ht="12.75">
      <c r="A404" t="s">
        <v>48</v>
      </c>
      <c s="34" t="s">
        <v>458</v>
      </c>
      <c s="34" t="s">
        <v>681</v>
      </c>
      <c s="35" t="s">
        <v>5</v>
      </c>
      <c s="6" t="s">
        <v>682</v>
      </c>
      <c s="36" t="s">
        <v>62</v>
      </c>
      <c s="37">
        <v>6</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40.25">
      <c r="A407" t="s">
        <v>55</v>
      </c>
      <c r="E407" s="39" t="s">
        <v>683</v>
      </c>
    </row>
    <row r="408" spans="1:16" ht="12.75">
      <c r="A408" t="s">
        <v>48</v>
      </c>
      <c s="34" t="s">
        <v>481</v>
      </c>
      <c s="34" t="s">
        <v>684</v>
      </c>
      <c s="35" t="s">
        <v>5</v>
      </c>
      <c s="6" t="s">
        <v>685</v>
      </c>
      <c s="36" t="s">
        <v>62</v>
      </c>
      <c s="37">
        <v>6</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65.75">
      <c r="A411" t="s">
        <v>55</v>
      </c>
      <c r="E411" s="39" t="s">
        <v>686</v>
      </c>
    </row>
    <row r="412" spans="1:16" ht="12.75">
      <c r="A412" t="s">
        <v>48</v>
      </c>
      <c s="34" t="s">
        <v>426</v>
      </c>
      <c s="34" t="s">
        <v>687</v>
      </c>
      <c s="35" t="s">
        <v>5</v>
      </c>
      <c s="6" t="s">
        <v>688</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689</v>
      </c>
    </row>
    <row r="416" spans="1:16" ht="12.75">
      <c r="A416" t="s">
        <v>48</v>
      </c>
      <c s="34" t="s">
        <v>430</v>
      </c>
      <c s="34" t="s">
        <v>690</v>
      </c>
      <c s="35" t="s">
        <v>5</v>
      </c>
      <c s="6" t="s">
        <v>691</v>
      </c>
      <c s="36" t="s">
        <v>62</v>
      </c>
      <c s="37">
        <v>2</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65.75">
      <c r="A419" t="s">
        <v>55</v>
      </c>
      <c r="E419" s="39" t="s">
        <v>692</v>
      </c>
    </row>
    <row r="420" spans="1:16" ht="25.5">
      <c r="A420" t="s">
        <v>48</v>
      </c>
      <c s="34" t="s">
        <v>434</v>
      </c>
      <c s="34" t="s">
        <v>693</v>
      </c>
      <c s="35" t="s">
        <v>5</v>
      </c>
      <c s="6" t="s">
        <v>694</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40.25">
      <c r="A423" t="s">
        <v>55</v>
      </c>
      <c r="E423" s="39" t="s">
        <v>695</v>
      </c>
    </row>
    <row r="424" spans="1:16" ht="12.75">
      <c r="A424" t="s">
        <v>48</v>
      </c>
      <c s="34" t="s">
        <v>438</v>
      </c>
      <c s="34" t="s">
        <v>696</v>
      </c>
      <c s="35" t="s">
        <v>5</v>
      </c>
      <c s="6" t="s">
        <v>697</v>
      </c>
      <c s="36" t="s">
        <v>62</v>
      </c>
      <c s="37">
        <v>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40.25">
      <c r="A427" t="s">
        <v>55</v>
      </c>
      <c r="E427" s="39" t="s">
        <v>698</v>
      </c>
    </row>
    <row r="428" spans="1:16" ht="25.5">
      <c r="A428" t="s">
        <v>48</v>
      </c>
      <c s="34" t="s">
        <v>442</v>
      </c>
      <c s="34" t="s">
        <v>699</v>
      </c>
      <c s="35" t="s">
        <v>5</v>
      </c>
      <c s="6" t="s">
        <v>700</v>
      </c>
      <c s="36" t="s">
        <v>62</v>
      </c>
      <c s="37">
        <v>4</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701</v>
      </c>
    </row>
    <row r="432" spans="1:16" ht="12.75">
      <c r="A432" t="s">
        <v>48</v>
      </c>
      <c s="34" t="s">
        <v>276</v>
      </c>
      <c s="34" t="s">
        <v>702</v>
      </c>
      <c s="35" t="s">
        <v>5</v>
      </c>
      <c s="6" t="s">
        <v>703</v>
      </c>
      <c s="36" t="s">
        <v>62</v>
      </c>
      <c s="37">
        <v>4</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40.25">
      <c r="A435" t="s">
        <v>55</v>
      </c>
      <c r="E435" s="39" t="s">
        <v>704</v>
      </c>
    </row>
    <row r="436" spans="1:16" ht="12.75">
      <c r="A436" t="s">
        <v>48</v>
      </c>
      <c s="34" t="s">
        <v>281</v>
      </c>
      <c s="34" t="s">
        <v>705</v>
      </c>
      <c s="35" t="s">
        <v>5</v>
      </c>
      <c s="6" t="s">
        <v>706</v>
      </c>
      <c s="36" t="s">
        <v>62</v>
      </c>
      <c s="37">
        <v>4</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91.25">
      <c r="A439" t="s">
        <v>55</v>
      </c>
      <c r="E439" s="39" t="s">
        <v>707</v>
      </c>
    </row>
    <row r="440" spans="1:16" ht="12.75">
      <c r="A440" t="s">
        <v>48</v>
      </c>
      <c s="34" t="s">
        <v>285</v>
      </c>
      <c s="34" t="s">
        <v>708</v>
      </c>
      <c s="35" t="s">
        <v>5</v>
      </c>
      <c s="6" t="s">
        <v>709</v>
      </c>
      <c s="36" t="s">
        <v>62</v>
      </c>
      <c s="37">
        <v>5</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40.25">
      <c r="A443" t="s">
        <v>55</v>
      </c>
      <c r="E443" s="39" t="s">
        <v>710</v>
      </c>
    </row>
    <row r="444" spans="1:16" ht="12.75">
      <c r="A444" t="s">
        <v>48</v>
      </c>
      <c s="34" t="s">
        <v>462</v>
      </c>
      <c s="34" t="s">
        <v>711</v>
      </c>
      <c s="35" t="s">
        <v>5</v>
      </c>
      <c s="6" t="s">
        <v>712</v>
      </c>
      <c s="36" t="s">
        <v>62</v>
      </c>
      <c s="37">
        <v>5</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204">
      <c r="A447" t="s">
        <v>55</v>
      </c>
      <c r="E447" s="39" t="s">
        <v>713</v>
      </c>
    </row>
    <row r="448" spans="1:16" ht="12.75">
      <c r="A448" t="s">
        <v>48</v>
      </c>
      <c s="34" t="s">
        <v>466</v>
      </c>
      <c s="34" t="s">
        <v>714</v>
      </c>
      <c s="35" t="s">
        <v>5</v>
      </c>
      <c s="6" t="s">
        <v>715</v>
      </c>
      <c s="36" t="s">
        <v>62</v>
      </c>
      <c s="37">
        <v>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91.25">
      <c r="A451" t="s">
        <v>55</v>
      </c>
      <c r="E451" s="39" t="s">
        <v>716</v>
      </c>
    </row>
    <row r="452" spans="1:16" ht="12.75">
      <c r="A452" t="s">
        <v>48</v>
      </c>
      <c s="34" t="s">
        <v>181</v>
      </c>
      <c s="34" t="s">
        <v>717</v>
      </c>
      <c s="35" t="s">
        <v>5</v>
      </c>
      <c s="6" t="s">
        <v>718</v>
      </c>
      <c s="36" t="s">
        <v>62</v>
      </c>
      <c s="37">
        <v>4</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40.25">
      <c r="A455" t="s">
        <v>55</v>
      </c>
      <c r="E455" s="39" t="s">
        <v>719</v>
      </c>
    </row>
    <row r="456" spans="1:16" ht="12.75">
      <c r="A456" t="s">
        <v>48</v>
      </c>
      <c s="34" t="s">
        <v>720</v>
      </c>
      <c s="34" t="s">
        <v>721</v>
      </c>
      <c s="35" t="s">
        <v>5</v>
      </c>
      <c s="6" t="s">
        <v>722</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216.75">
      <c r="A459" t="s">
        <v>55</v>
      </c>
      <c r="E459" s="39" t="s">
        <v>723</v>
      </c>
    </row>
    <row r="460" spans="1:16" ht="12.75">
      <c r="A460" t="s">
        <v>48</v>
      </c>
      <c s="34" t="s">
        <v>470</v>
      </c>
      <c s="34" t="s">
        <v>724</v>
      </c>
      <c s="35" t="s">
        <v>5</v>
      </c>
      <c s="6" t="s">
        <v>725</v>
      </c>
      <c s="36" t="s">
        <v>62</v>
      </c>
      <c s="37">
        <v>5</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78.5">
      <c r="A463" t="s">
        <v>55</v>
      </c>
      <c r="E463" s="39" t="s">
        <v>726</v>
      </c>
    </row>
    <row r="464" spans="1:16" ht="12.75">
      <c r="A464" t="s">
        <v>48</v>
      </c>
      <c s="34" t="s">
        <v>475</v>
      </c>
      <c s="34" t="s">
        <v>727</v>
      </c>
      <c s="35" t="s">
        <v>5</v>
      </c>
      <c s="6" t="s">
        <v>728</v>
      </c>
      <c s="36" t="s">
        <v>62</v>
      </c>
      <c s="37">
        <v>2</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40.25">
      <c r="A467" t="s">
        <v>55</v>
      </c>
      <c r="E467" s="39" t="s">
        <v>729</v>
      </c>
    </row>
    <row r="468" spans="1:16" ht="12.75">
      <c r="A468" t="s">
        <v>48</v>
      </c>
      <c s="34" t="s">
        <v>730</v>
      </c>
      <c s="34" t="s">
        <v>731</v>
      </c>
      <c s="35" t="s">
        <v>5</v>
      </c>
      <c s="6" t="s">
        <v>732</v>
      </c>
      <c s="36" t="s">
        <v>62</v>
      </c>
      <c s="37">
        <v>2</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14.75">
      <c r="A471" t="s">
        <v>55</v>
      </c>
      <c r="E471" s="39" t="s">
        <v>733</v>
      </c>
    </row>
    <row r="472" spans="1:16" ht="12.75">
      <c r="A472" t="s">
        <v>48</v>
      </c>
      <c s="34" t="s">
        <v>734</v>
      </c>
      <c s="34" t="s">
        <v>735</v>
      </c>
      <c s="35" t="s">
        <v>5</v>
      </c>
      <c s="6" t="s">
        <v>736</v>
      </c>
      <c s="36" t="s">
        <v>62</v>
      </c>
      <c s="37">
        <v>4</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40.25">
      <c r="A475" t="s">
        <v>55</v>
      </c>
      <c r="E475" s="39" t="s">
        <v>737</v>
      </c>
    </row>
    <row r="476" spans="1:16" ht="12.75">
      <c r="A476" t="s">
        <v>48</v>
      </c>
      <c s="34" t="s">
        <v>738</v>
      </c>
      <c s="34" t="s">
        <v>739</v>
      </c>
      <c s="35" t="s">
        <v>5</v>
      </c>
      <c s="6" t="s">
        <v>740</v>
      </c>
      <c s="36" t="s">
        <v>62</v>
      </c>
      <c s="37">
        <v>4</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91.25">
      <c r="A479" t="s">
        <v>55</v>
      </c>
      <c r="E479" s="39" t="s">
        <v>741</v>
      </c>
    </row>
    <row r="480" spans="1:16" ht="12.75">
      <c r="A480" t="s">
        <v>48</v>
      </c>
      <c s="34" t="s">
        <v>742</v>
      </c>
      <c s="34" t="s">
        <v>743</v>
      </c>
      <c s="35" t="s">
        <v>5</v>
      </c>
      <c s="6" t="s">
        <v>744</v>
      </c>
      <c s="36" t="s">
        <v>62</v>
      </c>
      <c s="37">
        <v>3</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78.5">
      <c r="A483" t="s">
        <v>55</v>
      </c>
      <c r="E483" s="39" t="s">
        <v>745</v>
      </c>
    </row>
    <row r="484" spans="1:16" ht="12.75">
      <c r="A484" t="s">
        <v>48</v>
      </c>
      <c s="34" t="s">
        <v>746</v>
      </c>
      <c s="34" t="s">
        <v>747</v>
      </c>
      <c s="35" t="s">
        <v>5</v>
      </c>
      <c s="6" t="s">
        <v>748</v>
      </c>
      <c s="36" t="s">
        <v>62</v>
      </c>
      <c s="37">
        <v>19</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40.25">
      <c r="A487" t="s">
        <v>55</v>
      </c>
      <c r="E487" s="39" t="s">
        <v>749</v>
      </c>
    </row>
    <row r="488" spans="1:16" ht="12.75">
      <c r="A488" t="s">
        <v>48</v>
      </c>
      <c s="34" t="s">
        <v>750</v>
      </c>
      <c s="34" t="s">
        <v>751</v>
      </c>
      <c s="35" t="s">
        <v>5</v>
      </c>
      <c s="6" t="s">
        <v>752</v>
      </c>
      <c s="36" t="s">
        <v>62</v>
      </c>
      <c s="37">
        <v>2</v>
      </c>
      <c s="36">
        <v>0</v>
      </c>
      <c s="36">
        <f>ROUND(G488*H488,6)</f>
      </c>
      <c r="L488" s="38">
        <v>0</v>
      </c>
      <c s="32">
        <f>ROUND(ROUND(L488,2)*ROUND(G488,3),2)</f>
      </c>
      <c s="36" t="s">
        <v>451</v>
      </c>
      <c>
        <f>(M488*21)/100</f>
      </c>
      <c t="s">
        <v>27</v>
      </c>
    </row>
    <row r="489" spans="1:5" ht="12.75">
      <c r="A489" s="35" t="s">
        <v>53</v>
      </c>
      <c r="E489" s="39" t="s">
        <v>5</v>
      </c>
    </row>
    <row r="490" spans="1:5" ht="12.75">
      <c r="A490" s="35" t="s">
        <v>54</v>
      </c>
      <c r="E490" s="40" t="s">
        <v>5</v>
      </c>
    </row>
    <row r="491" spans="1:5" ht="114.75">
      <c r="A491" t="s">
        <v>55</v>
      </c>
      <c r="E491" s="39" t="s">
        <v>753</v>
      </c>
    </row>
    <row r="492" spans="1:16" ht="12.75">
      <c r="A492" t="s">
        <v>48</v>
      </c>
      <c s="34" t="s">
        <v>754</v>
      </c>
      <c s="34" t="s">
        <v>755</v>
      </c>
      <c s="35" t="s">
        <v>5</v>
      </c>
      <c s="6" t="s">
        <v>756</v>
      </c>
      <c s="36" t="s">
        <v>62</v>
      </c>
      <c s="37">
        <v>19</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757</v>
      </c>
    </row>
    <row r="496" spans="1:16" ht="12.75">
      <c r="A496" t="s">
        <v>48</v>
      </c>
      <c s="34" t="s">
        <v>488</v>
      </c>
      <c s="34" t="s">
        <v>758</v>
      </c>
      <c s="35" t="s">
        <v>5</v>
      </c>
      <c s="6" t="s">
        <v>759</v>
      </c>
      <c s="36" t="s">
        <v>62</v>
      </c>
      <c s="37">
        <v>2</v>
      </c>
      <c s="36">
        <v>0</v>
      </c>
      <c s="36">
        <f>ROUND(G496*H496,6)</f>
      </c>
      <c r="L496" s="38">
        <v>0</v>
      </c>
      <c s="32">
        <f>ROUND(ROUND(L496,2)*ROUND(G496,3),2)</f>
      </c>
      <c s="36" t="s">
        <v>451</v>
      </c>
      <c>
        <f>(M496*21)/100</f>
      </c>
      <c t="s">
        <v>27</v>
      </c>
    </row>
    <row r="497" spans="1:5" ht="12.75">
      <c r="A497" s="35" t="s">
        <v>53</v>
      </c>
      <c r="E497" s="39" t="s">
        <v>5</v>
      </c>
    </row>
    <row r="498" spans="1:5" ht="12.75">
      <c r="A498" s="35" t="s">
        <v>54</v>
      </c>
      <c r="E498" s="40" t="s">
        <v>5</v>
      </c>
    </row>
    <row r="499" spans="1:5" ht="102">
      <c r="A499" t="s">
        <v>55</v>
      </c>
      <c r="E499" s="39" t="s">
        <v>760</v>
      </c>
    </row>
    <row r="500" spans="1:16" ht="25.5">
      <c r="A500" t="s">
        <v>48</v>
      </c>
      <c s="34" t="s">
        <v>761</v>
      </c>
      <c s="34" t="s">
        <v>762</v>
      </c>
      <c s="35" t="s">
        <v>5</v>
      </c>
      <c s="6" t="s">
        <v>763</v>
      </c>
      <c s="36" t="s">
        <v>62</v>
      </c>
      <c s="37">
        <v>14</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27.5">
      <c r="A503" t="s">
        <v>55</v>
      </c>
      <c r="E503" s="39" t="s">
        <v>764</v>
      </c>
    </row>
    <row r="504" spans="1:16" ht="25.5">
      <c r="A504" t="s">
        <v>48</v>
      </c>
      <c s="34" t="s">
        <v>765</v>
      </c>
      <c s="34" t="s">
        <v>766</v>
      </c>
      <c s="35" t="s">
        <v>5</v>
      </c>
      <c s="6" t="s">
        <v>767</v>
      </c>
      <c s="36" t="s">
        <v>62</v>
      </c>
      <c s="37">
        <v>14</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53">
      <c r="A507" t="s">
        <v>55</v>
      </c>
      <c r="E507" s="39" t="s">
        <v>768</v>
      </c>
    </row>
    <row r="508" spans="1:16" ht="25.5">
      <c r="A508" t="s">
        <v>48</v>
      </c>
      <c s="34" t="s">
        <v>769</v>
      </c>
      <c s="34" t="s">
        <v>770</v>
      </c>
      <c s="35" t="s">
        <v>5</v>
      </c>
      <c s="6" t="s">
        <v>771</v>
      </c>
      <c s="36" t="s">
        <v>62</v>
      </c>
      <c s="37">
        <v>14</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53">
      <c r="A511" t="s">
        <v>55</v>
      </c>
      <c r="E511" s="39" t="s">
        <v>772</v>
      </c>
    </row>
    <row r="512" spans="1:16" ht="12.75">
      <c r="A512" t="s">
        <v>48</v>
      </c>
      <c s="34" t="s">
        <v>773</v>
      </c>
      <c s="34" t="s">
        <v>774</v>
      </c>
      <c s="35" t="s">
        <v>5</v>
      </c>
      <c s="6" t="s">
        <v>775</v>
      </c>
      <c s="36" t="s">
        <v>62</v>
      </c>
      <c s="37">
        <v>3</v>
      </c>
      <c s="36">
        <v>0</v>
      </c>
      <c s="36">
        <f>ROUND(G512*H512,6)</f>
      </c>
      <c r="L512" s="38">
        <v>0</v>
      </c>
      <c s="32">
        <f>ROUND(ROUND(L512,2)*ROUND(G512,3),2)</f>
      </c>
      <c s="36" t="s">
        <v>451</v>
      </c>
      <c>
        <f>(M512*21)/100</f>
      </c>
      <c t="s">
        <v>27</v>
      </c>
    </row>
    <row r="513" spans="1:5" ht="12.75">
      <c r="A513" s="35" t="s">
        <v>53</v>
      </c>
      <c r="E513" s="39" t="s">
        <v>5</v>
      </c>
    </row>
    <row r="514" spans="1:5" ht="12.75">
      <c r="A514" s="35" t="s">
        <v>54</v>
      </c>
      <c r="E514" s="40" t="s">
        <v>5</v>
      </c>
    </row>
    <row r="515" spans="1:5" ht="153">
      <c r="A515" t="s">
        <v>55</v>
      </c>
      <c r="E515" s="39" t="s">
        <v>776</v>
      </c>
    </row>
    <row r="516" spans="1:16" ht="25.5">
      <c r="A516" t="s">
        <v>48</v>
      </c>
      <c s="34" t="s">
        <v>777</v>
      </c>
      <c s="34" t="s">
        <v>778</v>
      </c>
      <c s="35" t="s">
        <v>5</v>
      </c>
      <c s="6" t="s">
        <v>779</v>
      </c>
      <c s="36" t="s">
        <v>62</v>
      </c>
      <c s="37">
        <v>2</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53">
      <c r="A519" t="s">
        <v>55</v>
      </c>
      <c r="E519" s="39" t="s">
        <v>780</v>
      </c>
    </row>
    <row r="520" spans="1:16" ht="25.5">
      <c r="A520" t="s">
        <v>48</v>
      </c>
      <c s="34" t="s">
        <v>781</v>
      </c>
      <c s="34" t="s">
        <v>782</v>
      </c>
      <c s="35" t="s">
        <v>5</v>
      </c>
      <c s="6" t="s">
        <v>783</v>
      </c>
      <c s="36" t="s">
        <v>62</v>
      </c>
      <c s="37">
        <v>2</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65.75">
      <c r="A523" t="s">
        <v>55</v>
      </c>
      <c r="E523" s="39" t="s">
        <v>784</v>
      </c>
    </row>
    <row r="524" spans="1:16" ht="12.75">
      <c r="A524" t="s">
        <v>48</v>
      </c>
      <c s="34" t="s">
        <v>785</v>
      </c>
      <c s="34" t="s">
        <v>786</v>
      </c>
      <c s="35" t="s">
        <v>5</v>
      </c>
      <c s="6" t="s">
        <v>787</v>
      </c>
      <c s="36" t="s">
        <v>62</v>
      </c>
      <c s="37">
        <v>8</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91.25">
      <c r="A527" t="s">
        <v>55</v>
      </c>
      <c r="E527" s="39" t="s">
        <v>788</v>
      </c>
    </row>
    <row r="528" spans="1:16" ht="12.75">
      <c r="A528" t="s">
        <v>48</v>
      </c>
      <c s="34" t="s">
        <v>789</v>
      </c>
      <c s="34" t="s">
        <v>376</v>
      </c>
      <c s="35" t="s">
        <v>5</v>
      </c>
      <c s="6" t="s">
        <v>377</v>
      </c>
      <c s="36" t="s">
        <v>62</v>
      </c>
      <c s="37">
        <v>22</v>
      </c>
      <c s="36">
        <v>0</v>
      </c>
      <c s="36">
        <f>ROUND(G528*H528,6)</f>
      </c>
      <c r="L528" s="38">
        <v>0</v>
      </c>
      <c s="32">
        <f>ROUND(ROUND(L528,2)*ROUND(G528,3),2)</f>
      </c>
      <c s="36" t="s">
        <v>52</v>
      </c>
      <c>
        <f>(M528*21)/100</f>
      </c>
      <c t="s">
        <v>27</v>
      </c>
    </row>
    <row r="529" spans="1:5" ht="12.75">
      <c r="A529" s="35" t="s">
        <v>53</v>
      </c>
      <c r="E529" s="39" t="s">
        <v>5</v>
      </c>
    </row>
    <row r="530" spans="1:5" ht="25.5">
      <c r="A530" s="35" t="s">
        <v>54</v>
      </c>
      <c r="E530" s="40" t="s">
        <v>315</v>
      </c>
    </row>
    <row r="531" spans="1:5" ht="140.25">
      <c r="A531" t="s">
        <v>55</v>
      </c>
      <c r="E531" s="39" t="s">
        <v>378</v>
      </c>
    </row>
    <row r="532" spans="1:16" ht="12.75">
      <c r="A532" t="s">
        <v>48</v>
      </c>
      <c s="34" t="s">
        <v>790</v>
      </c>
      <c s="34" t="s">
        <v>380</v>
      </c>
      <c s="35" t="s">
        <v>5</v>
      </c>
      <c s="6" t="s">
        <v>381</v>
      </c>
      <c s="36" t="s">
        <v>62</v>
      </c>
      <c s="37">
        <v>22</v>
      </c>
      <c s="36">
        <v>0</v>
      </c>
      <c s="36">
        <f>ROUND(G532*H532,6)</f>
      </c>
      <c r="L532" s="38">
        <v>0</v>
      </c>
      <c s="32">
        <f>ROUND(ROUND(L532,2)*ROUND(G532,3),2)</f>
      </c>
      <c s="36" t="s">
        <v>52</v>
      </c>
      <c>
        <f>(M532*21)/100</f>
      </c>
      <c t="s">
        <v>27</v>
      </c>
    </row>
    <row r="533" spans="1:5" ht="12.75">
      <c r="A533" s="35" t="s">
        <v>53</v>
      </c>
      <c r="E533" s="39" t="s">
        <v>5</v>
      </c>
    </row>
    <row r="534" spans="1:5" ht="25.5">
      <c r="A534" s="35" t="s">
        <v>54</v>
      </c>
      <c r="E534" s="40" t="s">
        <v>315</v>
      </c>
    </row>
    <row r="535" spans="1:5" ht="140.25">
      <c r="A535" t="s">
        <v>55</v>
      </c>
      <c r="E535" s="39" t="s">
        <v>382</v>
      </c>
    </row>
    <row r="536" spans="1:16" ht="12.75">
      <c r="A536" t="s">
        <v>48</v>
      </c>
      <c s="34" t="s">
        <v>183</v>
      </c>
      <c s="34" t="s">
        <v>791</v>
      </c>
      <c s="35" t="s">
        <v>5</v>
      </c>
      <c s="6" t="s">
        <v>792</v>
      </c>
      <c s="36" t="s">
        <v>62</v>
      </c>
      <c s="37">
        <v>1</v>
      </c>
      <c s="36">
        <v>0</v>
      </c>
      <c s="36">
        <f>ROUND(G536*H536,6)</f>
      </c>
      <c r="L536" s="38">
        <v>0</v>
      </c>
      <c s="32">
        <f>ROUND(ROUND(L536,2)*ROUND(G536,3),2)</f>
      </c>
      <c s="36" t="s">
        <v>451</v>
      </c>
      <c>
        <f>(M536*21)/100</f>
      </c>
      <c t="s">
        <v>27</v>
      </c>
    </row>
    <row r="537" spans="1:5" ht="12.75">
      <c r="A537" s="35" t="s">
        <v>53</v>
      </c>
      <c r="E537" s="39" t="s">
        <v>5</v>
      </c>
    </row>
    <row r="538" spans="1:5" ht="12.75">
      <c r="A538" s="35" t="s">
        <v>54</v>
      </c>
      <c r="E538" s="40" t="s">
        <v>5</v>
      </c>
    </row>
    <row r="539" spans="1:5" ht="140.25">
      <c r="A539" t="s">
        <v>55</v>
      </c>
      <c r="E539" s="39" t="s">
        <v>793</v>
      </c>
    </row>
    <row r="540" spans="1:16" ht="12.75">
      <c r="A540" t="s">
        <v>48</v>
      </c>
      <c s="34" t="s">
        <v>794</v>
      </c>
      <c s="34" t="s">
        <v>795</v>
      </c>
      <c s="35" t="s">
        <v>5</v>
      </c>
      <c s="6" t="s">
        <v>796</v>
      </c>
      <c s="36" t="s">
        <v>62</v>
      </c>
      <c s="37">
        <v>6</v>
      </c>
      <c s="36">
        <v>0</v>
      </c>
      <c s="36">
        <f>ROUND(G540*H540,6)</f>
      </c>
      <c r="L540" s="38">
        <v>0</v>
      </c>
      <c s="32">
        <f>ROUND(ROUND(L540,2)*ROUND(G540,3),2)</f>
      </c>
      <c s="36" t="s">
        <v>52</v>
      </c>
      <c>
        <f>(M540*21)/100</f>
      </c>
      <c t="s">
        <v>27</v>
      </c>
    </row>
    <row r="541" spans="1:5" ht="12.75">
      <c r="A541" s="35" t="s">
        <v>53</v>
      </c>
      <c r="E541" s="39" t="s">
        <v>5</v>
      </c>
    </row>
    <row r="542" spans="1:5" ht="25.5">
      <c r="A542" s="35" t="s">
        <v>54</v>
      </c>
      <c r="E542" s="40" t="s">
        <v>394</v>
      </c>
    </row>
    <row r="543" spans="1:5" ht="140.25">
      <c r="A543" t="s">
        <v>55</v>
      </c>
      <c r="E543" s="39" t="s">
        <v>797</v>
      </c>
    </row>
    <row r="544" spans="1:16" ht="12.75">
      <c r="A544" t="s">
        <v>48</v>
      </c>
      <c s="34" t="s">
        <v>798</v>
      </c>
      <c s="34" t="s">
        <v>799</v>
      </c>
      <c s="35" t="s">
        <v>5</v>
      </c>
      <c s="6" t="s">
        <v>800</v>
      </c>
      <c s="36" t="s">
        <v>62</v>
      </c>
      <c s="37">
        <v>6</v>
      </c>
      <c s="36">
        <v>0</v>
      </c>
      <c s="36">
        <f>ROUND(G544*H544,6)</f>
      </c>
      <c r="L544" s="38">
        <v>0</v>
      </c>
      <c s="32">
        <f>ROUND(ROUND(L544,2)*ROUND(G544,3),2)</f>
      </c>
      <c s="36" t="s">
        <v>52</v>
      </c>
      <c>
        <f>(M544*21)/100</f>
      </c>
      <c t="s">
        <v>27</v>
      </c>
    </row>
    <row r="545" spans="1:5" ht="12.75">
      <c r="A545" s="35" t="s">
        <v>53</v>
      </c>
      <c r="E545" s="39" t="s">
        <v>5</v>
      </c>
    </row>
    <row r="546" spans="1:5" ht="25.5">
      <c r="A546" s="35" t="s">
        <v>54</v>
      </c>
      <c r="E546" s="40" t="s">
        <v>394</v>
      </c>
    </row>
    <row r="547" spans="1:5" ht="140.25">
      <c r="A547" t="s">
        <v>55</v>
      </c>
      <c r="E547" s="39" t="s">
        <v>801</v>
      </c>
    </row>
    <row r="548" spans="1:16" ht="12.75">
      <c r="A548" t="s">
        <v>48</v>
      </c>
      <c s="34" t="s">
        <v>802</v>
      </c>
      <c s="34" t="s">
        <v>103</v>
      </c>
      <c s="35" t="s">
        <v>5</v>
      </c>
      <c s="6" t="s">
        <v>104</v>
      </c>
      <c s="36" t="s">
        <v>105</v>
      </c>
      <c s="37">
        <v>450</v>
      </c>
      <c s="36">
        <v>0</v>
      </c>
      <c s="36">
        <f>ROUND(G548*H548,6)</f>
      </c>
      <c r="L548" s="38">
        <v>0</v>
      </c>
      <c s="32">
        <f>ROUND(ROUND(L548,2)*ROUND(G548,3),2)</f>
      </c>
      <c s="36" t="s">
        <v>52</v>
      </c>
      <c>
        <f>(M548*21)/100</f>
      </c>
      <c t="s">
        <v>27</v>
      </c>
    </row>
    <row r="549" spans="1:5" ht="12.75">
      <c r="A549" s="35" t="s">
        <v>53</v>
      </c>
      <c r="E549" s="39" t="s">
        <v>5</v>
      </c>
    </row>
    <row r="550" spans="1:5" ht="12.75">
      <c r="A550" s="35" t="s">
        <v>54</v>
      </c>
      <c r="E550" s="40" t="s">
        <v>5</v>
      </c>
    </row>
    <row r="551" spans="1:5" ht="127.5">
      <c r="A551" t="s">
        <v>55</v>
      </c>
      <c r="E551" s="39" t="s">
        <v>106</v>
      </c>
    </row>
    <row r="552" spans="1:16" ht="12.75">
      <c r="A552" t="s">
        <v>48</v>
      </c>
      <c s="34" t="s">
        <v>803</v>
      </c>
      <c s="34" t="s">
        <v>108</v>
      </c>
      <c s="35" t="s">
        <v>5</v>
      </c>
      <c s="6" t="s">
        <v>109</v>
      </c>
      <c s="36" t="s">
        <v>105</v>
      </c>
      <c s="37">
        <v>25</v>
      </c>
      <c s="36">
        <v>0</v>
      </c>
      <c s="36">
        <f>ROUND(G552*H552,6)</f>
      </c>
      <c r="L552" s="38">
        <v>0</v>
      </c>
      <c s="32">
        <f>ROUND(ROUND(L552,2)*ROUND(G552,3),2)</f>
      </c>
      <c s="36" t="s">
        <v>52</v>
      </c>
      <c>
        <f>(M552*21)/100</f>
      </c>
      <c t="s">
        <v>27</v>
      </c>
    </row>
    <row r="553" spans="1:5" ht="12.75">
      <c r="A553" s="35" t="s">
        <v>53</v>
      </c>
      <c r="E553" s="39" t="s">
        <v>5</v>
      </c>
    </row>
    <row r="554" spans="1:5" ht="12.75">
      <c r="A554" s="35" t="s">
        <v>54</v>
      </c>
      <c r="E554" s="40" t="s">
        <v>5</v>
      </c>
    </row>
    <row r="555" spans="1:5" ht="114.75">
      <c r="A555" t="s">
        <v>55</v>
      </c>
      <c r="E555" s="39" t="s">
        <v>110</v>
      </c>
    </row>
    <row r="556" spans="1:16" ht="12.75">
      <c r="A556" t="s">
        <v>48</v>
      </c>
      <c s="34" t="s">
        <v>804</v>
      </c>
      <c s="34" t="s">
        <v>112</v>
      </c>
      <c s="35" t="s">
        <v>5</v>
      </c>
      <c s="6" t="s">
        <v>113</v>
      </c>
      <c s="36" t="s">
        <v>62</v>
      </c>
      <c s="37">
        <v>25</v>
      </c>
      <c s="36">
        <v>0</v>
      </c>
      <c s="36">
        <f>ROUND(G556*H556,6)</f>
      </c>
      <c r="L556" s="38">
        <v>0</v>
      </c>
      <c s="32">
        <f>ROUND(ROUND(L556,2)*ROUND(G556,3),2)</f>
      </c>
      <c s="36" t="s">
        <v>52</v>
      </c>
      <c>
        <f>(M556*21)/100</f>
      </c>
      <c t="s">
        <v>27</v>
      </c>
    </row>
    <row r="557" spans="1:5" ht="12.75">
      <c r="A557" s="35" t="s">
        <v>53</v>
      </c>
      <c r="E557" s="39" t="s">
        <v>5</v>
      </c>
    </row>
    <row r="558" spans="1:5" ht="12.75">
      <c r="A558" s="35" t="s">
        <v>54</v>
      </c>
      <c r="E558" s="40" t="s">
        <v>5</v>
      </c>
    </row>
    <row r="559" spans="1:5" ht="153">
      <c r="A559" t="s">
        <v>55</v>
      </c>
      <c r="E559" s="39" t="s">
        <v>114</v>
      </c>
    </row>
    <row r="560" spans="1:16" ht="12.75">
      <c r="A560" t="s">
        <v>48</v>
      </c>
      <c s="34" t="s">
        <v>805</v>
      </c>
      <c s="34" t="s">
        <v>806</v>
      </c>
      <c s="35" t="s">
        <v>5</v>
      </c>
      <c s="6" t="s">
        <v>807</v>
      </c>
      <c s="36" t="s">
        <v>62</v>
      </c>
      <c s="37">
        <v>17</v>
      </c>
      <c s="36">
        <v>0</v>
      </c>
      <c s="36">
        <f>ROUND(G560*H560,6)</f>
      </c>
      <c r="L560" s="38">
        <v>0</v>
      </c>
      <c s="32">
        <f>ROUND(ROUND(L560,2)*ROUND(G560,3),2)</f>
      </c>
      <c s="36" t="s">
        <v>52</v>
      </c>
      <c>
        <f>(M560*21)/100</f>
      </c>
      <c t="s">
        <v>27</v>
      </c>
    </row>
    <row r="561" spans="1:5" ht="12.75">
      <c r="A561" s="35" t="s">
        <v>53</v>
      </c>
      <c r="E561" s="39" t="s">
        <v>5</v>
      </c>
    </row>
    <row r="562" spans="1:5" ht="12.75">
      <c r="A562" s="35" t="s">
        <v>54</v>
      </c>
      <c r="E562" s="40" t="s">
        <v>5</v>
      </c>
    </row>
    <row r="563" spans="1:5" ht="114.75">
      <c r="A563" t="s">
        <v>55</v>
      </c>
      <c r="E563" s="39" t="s">
        <v>808</v>
      </c>
    </row>
    <row r="564" spans="1:16" ht="25.5">
      <c r="A564" t="s">
        <v>48</v>
      </c>
      <c s="34" t="s">
        <v>809</v>
      </c>
      <c s="34" t="s">
        <v>170</v>
      </c>
      <c s="35" t="s">
        <v>5</v>
      </c>
      <c s="6" t="s">
        <v>171</v>
      </c>
      <c s="36" t="s">
        <v>62</v>
      </c>
      <c s="37">
        <v>12</v>
      </c>
      <c s="36">
        <v>0</v>
      </c>
      <c s="36">
        <f>ROUND(G564*H564,6)</f>
      </c>
      <c r="L564" s="38">
        <v>0</v>
      </c>
      <c s="32">
        <f>ROUND(ROUND(L564,2)*ROUND(G564,3),2)</f>
      </c>
      <c s="36" t="s">
        <v>52</v>
      </c>
      <c>
        <f>(M564*21)/100</f>
      </c>
      <c t="s">
        <v>27</v>
      </c>
    </row>
    <row r="565" spans="1:5" ht="12.75">
      <c r="A565" s="35" t="s">
        <v>53</v>
      </c>
      <c r="E565" s="39" t="s">
        <v>5</v>
      </c>
    </row>
    <row r="566" spans="1:5" ht="12.75">
      <c r="A566" s="35" t="s">
        <v>54</v>
      </c>
      <c r="E566" s="40" t="s">
        <v>5</v>
      </c>
    </row>
    <row r="567" spans="1:5" ht="89.25">
      <c r="A567" t="s">
        <v>55</v>
      </c>
      <c r="E567" s="39" t="s">
        <v>172</v>
      </c>
    </row>
    <row r="568" spans="1:16" ht="25.5">
      <c r="A568" t="s">
        <v>48</v>
      </c>
      <c s="34" t="s">
        <v>810</v>
      </c>
      <c s="34" t="s">
        <v>173</v>
      </c>
      <c s="35" t="s">
        <v>5</v>
      </c>
      <c s="6" t="s">
        <v>174</v>
      </c>
      <c s="36" t="s">
        <v>62</v>
      </c>
      <c s="37">
        <v>25</v>
      </c>
      <c s="36">
        <v>0</v>
      </c>
      <c s="36">
        <f>ROUND(G568*H568,6)</f>
      </c>
      <c r="L568" s="38">
        <v>0</v>
      </c>
      <c s="32">
        <f>ROUND(ROUND(L568,2)*ROUND(G568,3),2)</f>
      </c>
      <c s="36" t="s">
        <v>52</v>
      </c>
      <c>
        <f>(M568*21)/100</f>
      </c>
      <c t="s">
        <v>27</v>
      </c>
    </row>
    <row r="569" spans="1:5" ht="12.75">
      <c r="A569" s="35" t="s">
        <v>53</v>
      </c>
      <c r="E569" s="39" t="s">
        <v>5</v>
      </c>
    </row>
    <row r="570" spans="1:5" ht="12.75">
      <c r="A570" s="35" t="s">
        <v>54</v>
      </c>
      <c r="E570" s="40" t="s">
        <v>5</v>
      </c>
    </row>
    <row r="571" spans="1:5" ht="89.25">
      <c r="A571" t="s">
        <v>55</v>
      </c>
      <c r="E571" s="39" t="s">
        <v>118</v>
      </c>
    </row>
    <row r="572" spans="1:16" ht="12.75">
      <c r="A572" t="s">
        <v>48</v>
      </c>
      <c s="34" t="s">
        <v>811</v>
      </c>
      <c s="34" t="s">
        <v>812</v>
      </c>
      <c s="35" t="s">
        <v>5</v>
      </c>
      <c s="6" t="s">
        <v>813</v>
      </c>
      <c s="36" t="s">
        <v>62</v>
      </c>
      <c s="37">
        <v>2</v>
      </c>
      <c s="36">
        <v>0</v>
      </c>
      <c s="36">
        <f>ROUND(G572*H572,6)</f>
      </c>
      <c r="L572" s="38">
        <v>0</v>
      </c>
      <c s="32">
        <f>ROUND(ROUND(L572,2)*ROUND(G572,3),2)</f>
      </c>
      <c s="36" t="s">
        <v>52</v>
      </c>
      <c>
        <f>(M572*21)/100</f>
      </c>
      <c t="s">
        <v>27</v>
      </c>
    </row>
    <row r="573" spans="1:5" ht="12.75">
      <c r="A573" s="35" t="s">
        <v>53</v>
      </c>
      <c r="E573" s="39" t="s">
        <v>5</v>
      </c>
    </row>
    <row r="574" spans="1:5" ht="12.75">
      <c r="A574" s="35" t="s">
        <v>54</v>
      </c>
      <c r="E574" s="40" t="s">
        <v>5</v>
      </c>
    </row>
    <row r="575" spans="1:5" ht="102">
      <c r="A575" t="s">
        <v>55</v>
      </c>
      <c r="E575" s="39" t="s">
        <v>814</v>
      </c>
    </row>
    <row r="576" spans="1:16" ht="12.75">
      <c r="A576" t="s">
        <v>48</v>
      </c>
      <c s="34" t="s">
        <v>815</v>
      </c>
      <c s="34" t="s">
        <v>116</v>
      </c>
      <c s="35" t="s">
        <v>5</v>
      </c>
      <c s="6" t="s">
        <v>117</v>
      </c>
      <c s="36" t="s">
        <v>105</v>
      </c>
      <c s="37">
        <v>350</v>
      </c>
      <c s="36">
        <v>0</v>
      </c>
      <c s="36">
        <f>ROUND(G576*H576,6)</f>
      </c>
      <c r="L576" s="38">
        <v>0</v>
      </c>
      <c s="32">
        <f>ROUND(ROUND(L576,2)*ROUND(G576,3),2)</f>
      </c>
      <c s="36" t="s">
        <v>52</v>
      </c>
      <c>
        <f>(M576*21)/100</f>
      </c>
      <c t="s">
        <v>27</v>
      </c>
    </row>
    <row r="577" spans="1:5" ht="12.75">
      <c r="A577" s="35" t="s">
        <v>53</v>
      </c>
      <c r="E577" s="39" t="s">
        <v>5</v>
      </c>
    </row>
    <row r="578" spans="1:5" ht="12.75">
      <c r="A578" s="35" t="s">
        <v>54</v>
      </c>
      <c r="E578" s="40" t="s">
        <v>5</v>
      </c>
    </row>
    <row r="579" spans="1:5" ht="140.25">
      <c r="A579" t="s">
        <v>55</v>
      </c>
      <c r="E579" s="39" t="s">
        <v>175</v>
      </c>
    </row>
    <row r="580" spans="1:16" ht="12.75">
      <c r="A580" t="s">
        <v>48</v>
      </c>
      <c s="34" t="s">
        <v>816</v>
      </c>
      <c s="34" t="s">
        <v>120</v>
      </c>
      <c s="35" t="s">
        <v>5</v>
      </c>
      <c s="6" t="s">
        <v>121</v>
      </c>
      <c s="36" t="s">
        <v>62</v>
      </c>
      <c s="37">
        <v>2</v>
      </c>
      <c s="36">
        <v>0</v>
      </c>
      <c s="36">
        <f>ROUND(G580*H580,6)</f>
      </c>
      <c r="L580" s="38">
        <v>0</v>
      </c>
      <c s="32">
        <f>ROUND(ROUND(L580,2)*ROUND(G580,3),2)</f>
      </c>
      <c s="36" t="s">
        <v>52</v>
      </c>
      <c>
        <f>(M580*21)/100</f>
      </c>
      <c t="s">
        <v>27</v>
      </c>
    </row>
    <row r="581" spans="1:5" ht="12.75">
      <c r="A581" s="35" t="s">
        <v>53</v>
      </c>
      <c r="E581" s="39" t="s">
        <v>5</v>
      </c>
    </row>
    <row r="582" spans="1:5" ht="12.75">
      <c r="A582" s="35" t="s">
        <v>54</v>
      </c>
      <c r="E582" s="40" t="s">
        <v>5</v>
      </c>
    </row>
    <row r="583" spans="1:5" ht="76.5">
      <c r="A583" t="s">
        <v>55</v>
      </c>
      <c r="E583" s="39" t="s">
        <v>122</v>
      </c>
    </row>
    <row r="584" spans="1:16" ht="25.5">
      <c r="A584" t="s">
        <v>48</v>
      </c>
      <c s="34" t="s">
        <v>817</v>
      </c>
      <c s="34" t="s">
        <v>818</v>
      </c>
      <c s="35" t="s">
        <v>5</v>
      </c>
      <c s="6" t="s">
        <v>819</v>
      </c>
      <c s="36" t="s">
        <v>62</v>
      </c>
      <c s="37">
        <v>1</v>
      </c>
      <c s="36">
        <v>0</v>
      </c>
      <c s="36">
        <f>ROUND(G584*H584,6)</f>
      </c>
      <c r="L584" s="38">
        <v>0</v>
      </c>
      <c s="32">
        <f>ROUND(ROUND(L584,2)*ROUND(G584,3),2)</f>
      </c>
      <c s="36" t="s">
        <v>52</v>
      </c>
      <c>
        <f>(M584*21)/100</f>
      </c>
      <c t="s">
        <v>27</v>
      </c>
    </row>
    <row r="585" spans="1:5" ht="12.75">
      <c r="A585" s="35" t="s">
        <v>53</v>
      </c>
      <c r="E585" s="39" t="s">
        <v>5</v>
      </c>
    </row>
    <row r="586" spans="1:5" ht="12.75">
      <c r="A586" s="35" t="s">
        <v>54</v>
      </c>
      <c r="E586" s="40" t="s">
        <v>5</v>
      </c>
    </row>
    <row r="587" spans="1:5" ht="140.25">
      <c r="A587" t="s">
        <v>55</v>
      </c>
      <c r="E587" s="39" t="s">
        <v>820</v>
      </c>
    </row>
    <row r="588" spans="1:16" ht="12.75">
      <c r="A588" t="s">
        <v>48</v>
      </c>
      <c s="34" t="s">
        <v>821</v>
      </c>
      <c s="34" t="s">
        <v>822</v>
      </c>
      <c s="35" t="s">
        <v>5</v>
      </c>
      <c s="6" t="s">
        <v>823</v>
      </c>
      <c s="36" t="s">
        <v>62</v>
      </c>
      <c s="37">
        <v>1</v>
      </c>
      <c s="36">
        <v>0</v>
      </c>
      <c s="36">
        <f>ROUND(G588*H588,6)</f>
      </c>
      <c r="L588" s="38">
        <v>0</v>
      </c>
      <c s="32">
        <f>ROUND(ROUND(L588,2)*ROUND(G588,3),2)</f>
      </c>
      <c s="36" t="s">
        <v>52</v>
      </c>
      <c>
        <f>(M588*21)/100</f>
      </c>
      <c t="s">
        <v>27</v>
      </c>
    </row>
    <row r="589" spans="1:5" ht="12.75">
      <c r="A589" s="35" t="s">
        <v>53</v>
      </c>
      <c r="E589" s="39" t="s">
        <v>5</v>
      </c>
    </row>
    <row r="590" spans="1:5" ht="12.75">
      <c r="A590" s="35" t="s">
        <v>54</v>
      </c>
      <c r="E590" s="40" t="s">
        <v>5</v>
      </c>
    </row>
    <row r="591" spans="1:5" ht="89.25">
      <c r="A591" t="s">
        <v>55</v>
      </c>
      <c r="E591" s="39" t="s">
        <v>824</v>
      </c>
    </row>
    <row r="592" spans="1:16" ht="12.75">
      <c r="A592" t="s">
        <v>48</v>
      </c>
      <c s="34" t="s">
        <v>825</v>
      </c>
      <c s="34" t="s">
        <v>826</v>
      </c>
      <c s="35" t="s">
        <v>5</v>
      </c>
      <c s="6" t="s">
        <v>827</v>
      </c>
      <c s="36" t="s">
        <v>62</v>
      </c>
      <c s="37">
        <v>1</v>
      </c>
      <c s="36">
        <v>0</v>
      </c>
      <c s="36">
        <f>ROUND(G592*H592,6)</f>
      </c>
      <c r="L592" s="38">
        <v>0</v>
      </c>
      <c s="32">
        <f>ROUND(ROUND(L592,2)*ROUND(G592,3),2)</f>
      </c>
      <c s="36" t="s">
        <v>451</v>
      </c>
      <c>
        <f>(M592*21)/100</f>
      </c>
      <c t="s">
        <v>27</v>
      </c>
    </row>
    <row r="593" spans="1:5" ht="12.75">
      <c r="A593" s="35" t="s">
        <v>53</v>
      </c>
      <c r="E593" s="39" t="s">
        <v>5</v>
      </c>
    </row>
    <row r="594" spans="1:5" ht="12.75">
      <c r="A594" s="35" t="s">
        <v>54</v>
      </c>
      <c r="E594" s="40" t="s">
        <v>5</v>
      </c>
    </row>
    <row r="595" spans="1:5" ht="191.25">
      <c r="A595" t="s">
        <v>55</v>
      </c>
      <c r="E595" s="39" t="s">
        <v>828</v>
      </c>
    </row>
    <row r="596" spans="1:13" ht="12.75">
      <c r="A596" t="s">
        <v>46</v>
      </c>
      <c r="C596" s="31" t="s">
        <v>123</v>
      </c>
      <c r="E596" s="33" t="s">
        <v>445</v>
      </c>
      <c r="J596" s="32">
        <f>0</f>
      </c>
      <c s="32">
        <f>0</f>
      </c>
      <c s="32">
        <f>0+L597+L601+L605+L609+L613+L617+L621+L625+L629+L633+L637+L641+L645+L649+L653+L657</f>
      </c>
      <c s="32">
        <f>0+M597+M601+M605+M609+M613+M617+M621+M625+M629+M633+M637+M641+M645+M649+M653+M657</f>
      </c>
    </row>
    <row r="597" spans="1:16" ht="25.5">
      <c r="A597" t="s">
        <v>48</v>
      </c>
      <c s="34" t="s">
        <v>829</v>
      </c>
      <c s="34" t="s">
        <v>447</v>
      </c>
      <c s="35" t="s">
        <v>448</v>
      </c>
      <c s="6" t="s">
        <v>449</v>
      </c>
      <c s="36" t="s">
        <v>450</v>
      </c>
      <c s="37">
        <v>8.01</v>
      </c>
      <c s="36">
        <v>0</v>
      </c>
      <c s="36">
        <f>ROUND(G597*H597,6)</f>
      </c>
      <c r="L597" s="38">
        <v>0</v>
      </c>
      <c s="32">
        <f>ROUND(ROUND(L597,2)*ROUND(G597,3),2)</f>
      </c>
      <c s="36" t="s">
        <v>451</v>
      </c>
      <c>
        <f>(M597*21)/100</f>
      </c>
      <c t="s">
        <v>27</v>
      </c>
    </row>
    <row r="598" spans="1:5" ht="12.75">
      <c r="A598" s="35" t="s">
        <v>53</v>
      </c>
      <c r="E598" s="39" t="s">
        <v>452</v>
      </c>
    </row>
    <row r="599" spans="1:5" ht="12.75">
      <c r="A599" s="35" t="s">
        <v>54</v>
      </c>
      <c r="E599" s="40" t="s">
        <v>5</v>
      </c>
    </row>
    <row r="600" spans="1:5" ht="12.75">
      <c r="A600" t="s">
        <v>55</v>
      </c>
      <c r="E600" s="39" t="s">
        <v>5</v>
      </c>
    </row>
    <row r="601" spans="1:16" ht="25.5">
      <c r="A601" t="s">
        <v>48</v>
      </c>
      <c s="34" t="s">
        <v>830</v>
      </c>
      <c s="34" t="s">
        <v>454</v>
      </c>
      <c s="35" t="s">
        <v>455</v>
      </c>
      <c s="6" t="s">
        <v>456</v>
      </c>
      <c s="36" t="s">
        <v>450</v>
      </c>
      <c s="37">
        <v>22.6</v>
      </c>
      <c s="36">
        <v>0</v>
      </c>
      <c s="36">
        <f>ROUND(G601*H601,6)</f>
      </c>
      <c r="L601" s="38">
        <v>0</v>
      </c>
      <c s="32">
        <f>ROUND(ROUND(L601,2)*ROUND(G601,3),2)</f>
      </c>
      <c s="36" t="s">
        <v>451</v>
      </c>
      <c>
        <f>(M601*21)/100</f>
      </c>
      <c t="s">
        <v>27</v>
      </c>
    </row>
    <row r="602" spans="1:5" ht="12.75">
      <c r="A602" s="35" t="s">
        <v>53</v>
      </c>
      <c r="E602" s="39" t="s">
        <v>452</v>
      </c>
    </row>
    <row r="603" spans="1:5" ht="25.5">
      <c r="A603" s="35" t="s">
        <v>54</v>
      </c>
      <c r="E603" s="40" t="s">
        <v>831</v>
      </c>
    </row>
    <row r="604" spans="1:5" ht="12.75">
      <c r="A604" t="s">
        <v>55</v>
      </c>
      <c r="E604" s="39" t="s">
        <v>5</v>
      </c>
    </row>
    <row r="605" spans="1:16" ht="25.5">
      <c r="A605" t="s">
        <v>48</v>
      </c>
      <c s="34" t="s">
        <v>832</v>
      </c>
      <c s="34" t="s">
        <v>459</v>
      </c>
      <c s="35" t="s">
        <v>460</v>
      </c>
      <c s="6" t="s">
        <v>833</v>
      </c>
      <c s="36" t="s">
        <v>450</v>
      </c>
      <c s="37">
        <v>1.2</v>
      </c>
      <c s="36">
        <v>0</v>
      </c>
      <c s="36">
        <f>ROUND(G605*H605,6)</f>
      </c>
      <c r="L605" s="38">
        <v>0</v>
      </c>
      <c s="32">
        <f>ROUND(ROUND(L605,2)*ROUND(G605,3),2)</f>
      </c>
      <c s="36" t="s">
        <v>451</v>
      </c>
      <c>
        <f>(M605*21)/100</f>
      </c>
      <c t="s">
        <v>27</v>
      </c>
    </row>
    <row r="606" spans="1:5" ht="12.75">
      <c r="A606" s="35" t="s">
        <v>53</v>
      </c>
      <c r="E606" s="39" t="s">
        <v>452</v>
      </c>
    </row>
    <row r="607" spans="1:5" ht="12.75">
      <c r="A607" s="35" t="s">
        <v>54</v>
      </c>
      <c r="E607" s="40" t="s">
        <v>5</v>
      </c>
    </row>
    <row r="608" spans="1:5" ht="12.75">
      <c r="A608" t="s">
        <v>55</v>
      </c>
      <c r="E608" s="39" t="s">
        <v>5</v>
      </c>
    </row>
    <row r="609" spans="1:16" ht="12.75">
      <c r="A609" t="s">
        <v>48</v>
      </c>
      <c s="34" t="s">
        <v>834</v>
      </c>
      <c s="34" t="s">
        <v>835</v>
      </c>
      <c s="35" t="s">
        <v>5</v>
      </c>
      <c s="6" t="s">
        <v>836</v>
      </c>
      <c s="36" t="s">
        <v>51</v>
      </c>
      <c s="37">
        <v>180</v>
      </c>
      <c s="36">
        <v>0</v>
      </c>
      <c s="36">
        <f>ROUND(G609*H609,6)</f>
      </c>
      <c r="L609" s="38">
        <v>0</v>
      </c>
      <c s="32">
        <f>ROUND(ROUND(L609,2)*ROUND(G609,3),2)</f>
      </c>
      <c s="36" t="s">
        <v>52</v>
      </c>
      <c>
        <f>(M609*21)/100</f>
      </c>
      <c t="s">
        <v>27</v>
      </c>
    </row>
    <row r="610" spans="1:5" ht="12.75">
      <c r="A610" s="35" t="s">
        <v>53</v>
      </c>
      <c r="E610" s="39" t="s">
        <v>5</v>
      </c>
    </row>
    <row r="611" spans="1:5" ht="25.5">
      <c r="A611" s="35" t="s">
        <v>54</v>
      </c>
      <c r="E611" s="40" t="s">
        <v>837</v>
      </c>
    </row>
    <row r="612" spans="1:5" ht="89.25">
      <c r="A612" t="s">
        <v>55</v>
      </c>
      <c r="E612" s="39" t="s">
        <v>838</v>
      </c>
    </row>
    <row r="613" spans="1:16" ht="12.75">
      <c r="A613" t="s">
        <v>48</v>
      </c>
      <c s="34" t="s">
        <v>839</v>
      </c>
      <c s="34" t="s">
        <v>68</v>
      </c>
      <c s="35" t="s">
        <v>5</v>
      </c>
      <c s="6" t="s">
        <v>69</v>
      </c>
      <c s="36" t="s">
        <v>62</v>
      </c>
      <c s="37">
        <v>1</v>
      </c>
      <c s="36">
        <v>0</v>
      </c>
      <c s="36">
        <f>ROUND(G613*H613,6)</f>
      </c>
      <c r="L613" s="38">
        <v>0</v>
      </c>
      <c s="32">
        <f>ROUND(ROUND(L613,2)*ROUND(G613,3),2)</f>
      </c>
      <c s="36" t="s">
        <v>52</v>
      </c>
      <c>
        <f>(M613*21)/100</f>
      </c>
      <c t="s">
        <v>27</v>
      </c>
    </row>
    <row r="614" spans="1:5" ht="12.75">
      <c r="A614" s="35" t="s">
        <v>53</v>
      </c>
      <c r="E614" s="39" t="s">
        <v>5</v>
      </c>
    </row>
    <row r="615" spans="1:5" ht="25.5">
      <c r="A615" s="35" t="s">
        <v>54</v>
      </c>
      <c r="E615" s="40" t="s">
        <v>136</v>
      </c>
    </row>
    <row r="616" spans="1:5" ht="127.5">
      <c r="A616" t="s">
        <v>55</v>
      </c>
      <c r="E616" s="39" t="s">
        <v>840</v>
      </c>
    </row>
    <row r="617" spans="1:16" ht="12.75">
      <c r="A617" t="s">
        <v>48</v>
      </c>
      <c s="34" t="s">
        <v>841</v>
      </c>
      <c s="34" t="s">
        <v>73</v>
      </c>
      <c s="35" t="s">
        <v>5</v>
      </c>
      <c s="6" t="s">
        <v>74</v>
      </c>
      <c s="36" t="s">
        <v>62</v>
      </c>
      <c s="37">
        <v>1</v>
      </c>
      <c s="36">
        <v>0</v>
      </c>
      <c s="36">
        <f>ROUND(G617*H617,6)</f>
      </c>
      <c r="L617" s="38">
        <v>0</v>
      </c>
      <c s="32">
        <f>ROUND(ROUND(L617,2)*ROUND(G617,3),2)</f>
      </c>
      <c s="36" t="s">
        <v>52</v>
      </c>
      <c>
        <f>(M617*21)/100</f>
      </c>
      <c t="s">
        <v>27</v>
      </c>
    </row>
    <row r="618" spans="1:5" ht="12.75">
      <c r="A618" s="35" t="s">
        <v>53</v>
      </c>
      <c r="E618" s="39" t="s">
        <v>5</v>
      </c>
    </row>
    <row r="619" spans="1:5" ht="25.5">
      <c r="A619" s="35" t="s">
        <v>54</v>
      </c>
      <c r="E619" s="40" t="s">
        <v>136</v>
      </c>
    </row>
    <row r="620" spans="1:5" ht="102">
      <c r="A620" t="s">
        <v>55</v>
      </c>
      <c r="E620" s="39" t="s">
        <v>842</v>
      </c>
    </row>
    <row r="621" spans="1:16" ht="12.75">
      <c r="A621" t="s">
        <v>48</v>
      </c>
      <c s="34" t="s">
        <v>843</v>
      </c>
      <c s="34" t="s">
        <v>87</v>
      </c>
      <c s="35" t="s">
        <v>5</v>
      </c>
      <c s="6" t="s">
        <v>88</v>
      </c>
      <c s="36" t="s">
        <v>62</v>
      </c>
      <c s="37">
        <v>1</v>
      </c>
      <c s="36">
        <v>0</v>
      </c>
      <c s="36">
        <f>ROUND(G621*H621,6)</f>
      </c>
      <c r="L621" s="38">
        <v>0</v>
      </c>
      <c s="32">
        <f>ROUND(ROUND(L621,2)*ROUND(G621,3),2)</f>
      </c>
      <c s="36" t="s">
        <v>52</v>
      </c>
      <c>
        <f>(M621*21)/100</f>
      </c>
      <c t="s">
        <v>27</v>
      </c>
    </row>
    <row r="622" spans="1:5" ht="12.75">
      <c r="A622" s="35" t="s">
        <v>53</v>
      </c>
      <c r="E622" s="39" t="s">
        <v>5</v>
      </c>
    </row>
    <row r="623" spans="1:5" ht="25.5">
      <c r="A623" s="35" t="s">
        <v>54</v>
      </c>
      <c r="E623" s="40" t="s">
        <v>136</v>
      </c>
    </row>
    <row r="624" spans="1:5" ht="89.25">
      <c r="A624" t="s">
        <v>55</v>
      </c>
      <c r="E624" s="39" t="s">
        <v>844</v>
      </c>
    </row>
    <row r="625" spans="1:16" ht="12.75">
      <c r="A625" t="s">
        <v>48</v>
      </c>
      <c s="34" t="s">
        <v>845</v>
      </c>
      <c s="34" t="s">
        <v>91</v>
      </c>
      <c s="35" t="s">
        <v>5</v>
      </c>
      <c s="6" t="s">
        <v>92</v>
      </c>
      <c s="36" t="s">
        <v>62</v>
      </c>
      <c s="37">
        <v>1</v>
      </c>
      <c s="36">
        <v>0</v>
      </c>
      <c s="36">
        <f>ROUND(G625*H625,6)</f>
      </c>
      <c r="L625" s="38">
        <v>0</v>
      </c>
      <c s="32">
        <f>ROUND(ROUND(L625,2)*ROUND(G625,3),2)</f>
      </c>
      <c s="36" t="s">
        <v>52</v>
      </c>
      <c>
        <f>(M625*21)/100</f>
      </c>
      <c t="s">
        <v>27</v>
      </c>
    </row>
    <row r="626" spans="1:5" ht="12.75">
      <c r="A626" s="35" t="s">
        <v>53</v>
      </c>
      <c r="E626" s="39" t="s">
        <v>5</v>
      </c>
    </row>
    <row r="627" spans="1:5" ht="25.5">
      <c r="A627" s="35" t="s">
        <v>54</v>
      </c>
      <c r="E627" s="40" t="s">
        <v>136</v>
      </c>
    </row>
    <row r="628" spans="1:5" ht="102">
      <c r="A628" t="s">
        <v>55</v>
      </c>
      <c r="E628" s="39" t="s">
        <v>846</v>
      </c>
    </row>
    <row r="629" spans="1:16" ht="12.75">
      <c r="A629" t="s">
        <v>48</v>
      </c>
      <c s="34" t="s">
        <v>847</v>
      </c>
      <c s="34" t="s">
        <v>848</v>
      </c>
      <c s="35" t="s">
        <v>5</v>
      </c>
      <c s="6" t="s">
        <v>849</v>
      </c>
      <c s="36" t="s">
        <v>51</v>
      </c>
      <c s="37">
        <v>45</v>
      </c>
      <c s="36">
        <v>0</v>
      </c>
      <c s="36">
        <f>ROUND(G629*H629,6)</f>
      </c>
      <c r="L629" s="38">
        <v>0</v>
      </c>
      <c s="32">
        <f>ROUND(ROUND(L629,2)*ROUND(G629,3),2)</f>
      </c>
      <c s="36" t="s">
        <v>52</v>
      </c>
      <c>
        <f>(M629*21)/100</f>
      </c>
      <c t="s">
        <v>27</v>
      </c>
    </row>
    <row r="630" spans="1:5" ht="12.75">
      <c r="A630" s="35" t="s">
        <v>53</v>
      </c>
      <c r="E630" s="39" t="s">
        <v>5</v>
      </c>
    </row>
    <row r="631" spans="1:5" ht="25.5">
      <c r="A631" s="35" t="s">
        <v>54</v>
      </c>
      <c r="E631" s="40" t="s">
        <v>850</v>
      </c>
    </row>
    <row r="632" spans="1:5" ht="51">
      <c r="A632" t="s">
        <v>55</v>
      </c>
      <c r="E632" s="39" t="s">
        <v>851</v>
      </c>
    </row>
    <row r="633" spans="1:16" ht="12.75">
      <c r="A633" t="s">
        <v>48</v>
      </c>
      <c s="34" t="s">
        <v>852</v>
      </c>
      <c s="34" t="s">
        <v>853</v>
      </c>
      <c s="35" t="s">
        <v>5</v>
      </c>
      <c s="6" t="s">
        <v>854</v>
      </c>
      <c s="36" t="s">
        <v>51</v>
      </c>
      <c s="37">
        <v>90</v>
      </c>
      <c s="36">
        <v>0</v>
      </c>
      <c s="36">
        <f>ROUND(G633*H633,6)</f>
      </c>
      <c r="L633" s="38">
        <v>0</v>
      </c>
      <c s="32">
        <f>ROUND(ROUND(L633,2)*ROUND(G633,3),2)</f>
      </c>
      <c s="36" t="s">
        <v>52</v>
      </c>
      <c>
        <f>(M633*21)/100</f>
      </c>
      <c t="s">
        <v>27</v>
      </c>
    </row>
    <row r="634" spans="1:5" ht="12.75">
      <c r="A634" s="35" t="s">
        <v>53</v>
      </c>
      <c r="E634" s="39" t="s">
        <v>5</v>
      </c>
    </row>
    <row r="635" spans="1:5" ht="25.5">
      <c r="A635" s="35" t="s">
        <v>54</v>
      </c>
      <c r="E635" s="40" t="s">
        <v>855</v>
      </c>
    </row>
    <row r="636" spans="1:5" ht="89.25">
      <c r="A636" t="s">
        <v>55</v>
      </c>
      <c r="E636" s="39" t="s">
        <v>838</v>
      </c>
    </row>
    <row r="637" spans="1:16" ht="25.5">
      <c r="A637" t="s">
        <v>48</v>
      </c>
      <c s="34" t="s">
        <v>856</v>
      </c>
      <c s="34" t="s">
        <v>857</v>
      </c>
      <c s="35" t="s">
        <v>5</v>
      </c>
      <c s="6" t="s">
        <v>858</v>
      </c>
      <c s="36" t="s">
        <v>62</v>
      </c>
      <c s="37">
        <v>4</v>
      </c>
      <c s="36">
        <v>0</v>
      </c>
      <c s="36">
        <f>ROUND(G637*H637,6)</f>
      </c>
      <c r="L637" s="38">
        <v>0</v>
      </c>
      <c s="32">
        <f>ROUND(ROUND(L637,2)*ROUND(G637,3),2)</f>
      </c>
      <c s="36" t="s">
        <v>52</v>
      </c>
      <c>
        <f>(M637*21)/100</f>
      </c>
      <c t="s">
        <v>27</v>
      </c>
    </row>
    <row r="638" spans="1:5" ht="12.75">
      <c r="A638" s="35" t="s">
        <v>53</v>
      </c>
      <c r="E638" s="39" t="s">
        <v>5</v>
      </c>
    </row>
    <row r="639" spans="1:5" ht="25.5">
      <c r="A639" s="35" t="s">
        <v>54</v>
      </c>
      <c r="E639" s="40" t="s">
        <v>324</v>
      </c>
    </row>
    <row r="640" spans="1:5" ht="102">
      <c r="A640" t="s">
        <v>55</v>
      </c>
      <c r="E640" s="39" t="s">
        <v>859</v>
      </c>
    </row>
    <row r="641" spans="1:16" ht="25.5">
      <c r="A641" t="s">
        <v>48</v>
      </c>
      <c s="34" t="s">
        <v>860</v>
      </c>
      <c s="34" t="s">
        <v>313</v>
      </c>
      <c s="35" t="s">
        <v>5</v>
      </c>
      <c s="6" t="s">
        <v>314</v>
      </c>
      <c s="36" t="s">
        <v>62</v>
      </c>
      <c s="37">
        <v>8</v>
      </c>
      <c s="36">
        <v>0</v>
      </c>
      <c s="36">
        <f>ROUND(G641*H641,6)</f>
      </c>
      <c r="L641" s="38">
        <v>0</v>
      </c>
      <c s="32">
        <f>ROUND(ROUND(L641,2)*ROUND(G641,3),2)</f>
      </c>
      <c s="36" t="s">
        <v>52</v>
      </c>
      <c>
        <f>(M641*21)/100</f>
      </c>
      <c t="s">
        <v>27</v>
      </c>
    </row>
    <row r="642" spans="1:5" ht="12.75">
      <c r="A642" s="35" t="s">
        <v>53</v>
      </c>
      <c r="E642" s="39" t="s">
        <v>5</v>
      </c>
    </row>
    <row r="643" spans="1:5" ht="25.5">
      <c r="A643" s="35" t="s">
        <v>54</v>
      </c>
      <c r="E643" s="40" t="s">
        <v>861</v>
      </c>
    </row>
    <row r="644" spans="1:5" ht="102">
      <c r="A644" t="s">
        <v>55</v>
      </c>
      <c r="E644" s="39" t="s">
        <v>859</v>
      </c>
    </row>
    <row r="645" spans="1:16" ht="25.5">
      <c r="A645" t="s">
        <v>48</v>
      </c>
      <c s="34" t="s">
        <v>862</v>
      </c>
      <c s="34" t="s">
        <v>863</v>
      </c>
      <c s="35" t="s">
        <v>864</v>
      </c>
      <c s="6" t="s">
        <v>865</v>
      </c>
      <c s="36" t="s">
        <v>450</v>
      </c>
      <c s="37">
        <v>290.7</v>
      </c>
      <c s="36">
        <v>0</v>
      </c>
      <c s="36">
        <f>ROUND(G645*H645,6)</f>
      </c>
      <c r="L645" s="38">
        <v>0</v>
      </c>
      <c s="32">
        <f>ROUND(ROUND(L645,2)*ROUND(G645,3),2)</f>
      </c>
      <c s="36" t="s">
        <v>441</v>
      </c>
      <c>
        <f>(M645*21)/100</f>
      </c>
      <c t="s">
        <v>27</v>
      </c>
    </row>
    <row r="646" spans="1:5" ht="12.75">
      <c r="A646" s="35" t="s">
        <v>53</v>
      </c>
      <c r="E646" s="39" t="s">
        <v>452</v>
      </c>
    </row>
    <row r="647" spans="1:5" ht="25.5">
      <c r="A647" s="35" t="s">
        <v>54</v>
      </c>
      <c r="E647" s="40" t="s">
        <v>866</v>
      </c>
    </row>
    <row r="648" spans="1:5" ht="12.75">
      <c r="A648" t="s">
        <v>55</v>
      </c>
      <c r="E648" s="39" t="s">
        <v>5</v>
      </c>
    </row>
    <row r="649" spans="1:16" ht="12.75">
      <c r="A649" t="s">
        <v>48</v>
      </c>
      <c s="34" t="s">
        <v>867</v>
      </c>
      <c s="34" t="s">
        <v>868</v>
      </c>
      <c s="35" t="s">
        <v>5</v>
      </c>
      <c s="6" t="s">
        <v>869</v>
      </c>
      <c s="36" t="s">
        <v>62</v>
      </c>
      <c s="37">
        <v>11</v>
      </c>
      <c s="36">
        <v>0</v>
      </c>
      <c s="36">
        <f>ROUND(G649*H649,6)</f>
      </c>
      <c r="L649" s="38">
        <v>0</v>
      </c>
      <c s="32">
        <f>ROUND(ROUND(L649,2)*ROUND(G649,3),2)</f>
      </c>
      <c s="36" t="s">
        <v>52</v>
      </c>
      <c>
        <f>(M649*21)/100</f>
      </c>
      <c t="s">
        <v>27</v>
      </c>
    </row>
    <row r="650" spans="1:5" ht="12.75">
      <c r="A650" s="35" t="s">
        <v>53</v>
      </c>
      <c r="E650" s="39" t="s">
        <v>5</v>
      </c>
    </row>
    <row r="651" spans="1:5" ht="25.5">
      <c r="A651" s="35" t="s">
        <v>54</v>
      </c>
      <c r="E651" s="40" t="s">
        <v>870</v>
      </c>
    </row>
    <row r="652" spans="1:5" ht="140.25">
      <c r="A652" t="s">
        <v>55</v>
      </c>
      <c r="E652" s="39" t="s">
        <v>871</v>
      </c>
    </row>
    <row r="653" spans="1:16" ht="12.75">
      <c r="A653" t="s">
        <v>48</v>
      </c>
      <c s="34" t="s">
        <v>872</v>
      </c>
      <c s="34" t="s">
        <v>873</v>
      </c>
      <c s="35" t="s">
        <v>5</v>
      </c>
      <c s="6" t="s">
        <v>874</v>
      </c>
      <c s="36" t="s">
        <v>51</v>
      </c>
      <c s="37">
        <v>2936</v>
      </c>
      <c s="36">
        <v>0</v>
      </c>
      <c s="36">
        <f>ROUND(G653*H653,6)</f>
      </c>
      <c r="L653" s="38">
        <v>0</v>
      </c>
      <c s="32">
        <f>ROUND(ROUND(L653,2)*ROUND(G653,3),2)</f>
      </c>
      <c s="36" t="s">
        <v>52</v>
      </c>
      <c>
        <f>(M653*21)/100</f>
      </c>
      <c t="s">
        <v>27</v>
      </c>
    </row>
    <row r="654" spans="1:5" ht="12.75">
      <c r="A654" s="35" t="s">
        <v>53</v>
      </c>
      <c r="E654" s="39" t="s">
        <v>5</v>
      </c>
    </row>
    <row r="655" spans="1:5" ht="25.5">
      <c r="A655" s="35" t="s">
        <v>54</v>
      </c>
      <c r="E655" s="40" t="s">
        <v>875</v>
      </c>
    </row>
    <row r="656" spans="1:5" ht="114.75">
      <c r="A656" t="s">
        <v>55</v>
      </c>
      <c r="E656" s="39" t="s">
        <v>876</v>
      </c>
    </row>
    <row r="657" spans="1:16" ht="25.5">
      <c r="A657" t="s">
        <v>48</v>
      </c>
      <c s="34" t="s">
        <v>877</v>
      </c>
      <c s="34" t="s">
        <v>471</v>
      </c>
      <c s="35" t="s">
        <v>472</v>
      </c>
      <c s="6" t="s">
        <v>473</v>
      </c>
      <c s="36" t="s">
        <v>450</v>
      </c>
      <c s="37">
        <v>8.65</v>
      </c>
      <c s="36">
        <v>0</v>
      </c>
      <c s="36">
        <f>ROUND(G657*H657,6)</f>
      </c>
      <c r="L657" s="38">
        <v>0</v>
      </c>
      <c s="32">
        <f>ROUND(ROUND(L657,2)*ROUND(G657,3),2)</f>
      </c>
      <c s="36" t="s">
        <v>441</v>
      </c>
      <c>
        <f>(M657*21)/100</f>
      </c>
      <c t="s">
        <v>27</v>
      </c>
    </row>
    <row r="658" spans="1:5" ht="12.75">
      <c r="A658" s="35" t="s">
        <v>53</v>
      </c>
      <c r="E658" s="39" t="s">
        <v>452</v>
      </c>
    </row>
    <row r="659" spans="1:5" ht="25.5">
      <c r="A659" s="35" t="s">
        <v>54</v>
      </c>
      <c r="E659" s="40" t="s">
        <v>878</v>
      </c>
    </row>
    <row r="660" spans="1:5" ht="12.75">
      <c r="A660" t="s">
        <v>55</v>
      </c>
      <c r="E660" s="39" t="s">
        <v>5</v>
      </c>
    </row>
    <row r="661" spans="1:13" ht="12.75">
      <c r="A661" t="s">
        <v>46</v>
      </c>
      <c r="C661" s="31" t="s">
        <v>163</v>
      </c>
      <c r="E661" s="33" t="s">
        <v>879</v>
      </c>
      <c r="J661" s="32">
        <f>0</f>
      </c>
      <c s="32">
        <f>0</f>
      </c>
      <c s="32">
        <f>0+L662+L666+L670+L674+L678+L682+L686</f>
      </c>
      <c s="32">
        <f>0+M662+M666+M670+M674+M678+M682+M686</f>
      </c>
    </row>
    <row r="662" spans="1:16" ht="12.75">
      <c r="A662" t="s">
        <v>48</v>
      </c>
      <c s="34" t="s">
        <v>880</v>
      </c>
      <c s="34" t="s">
        <v>881</v>
      </c>
      <c s="35" t="s">
        <v>5</v>
      </c>
      <c s="6" t="s">
        <v>882</v>
      </c>
      <c s="36" t="s">
        <v>883</v>
      </c>
      <c s="37">
        <v>28</v>
      </c>
      <c s="36">
        <v>0</v>
      </c>
      <c s="36">
        <f>ROUND(G662*H662,6)</f>
      </c>
      <c r="L662" s="38">
        <v>0</v>
      </c>
      <c s="32">
        <f>ROUND(ROUND(L662,2)*ROUND(G662,3),2)</f>
      </c>
      <c s="36" t="s">
        <v>52</v>
      </c>
      <c>
        <f>(M662*21)/100</f>
      </c>
      <c t="s">
        <v>27</v>
      </c>
    </row>
    <row r="663" spans="1:5" ht="12.75">
      <c r="A663" s="35" t="s">
        <v>53</v>
      </c>
      <c r="E663" s="39" t="s">
        <v>5</v>
      </c>
    </row>
    <row r="664" spans="1:5" ht="12.75">
      <c r="A664" s="35" t="s">
        <v>54</v>
      </c>
      <c r="E664" s="40" t="s">
        <v>5</v>
      </c>
    </row>
    <row r="665" spans="1:5" ht="140.25">
      <c r="A665" t="s">
        <v>55</v>
      </c>
      <c r="E665" s="39" t="s">
        <v>884</v>
      </c>
    </row>
    <row r="666" spans="1:16" ht="12.75">
      <c r="A666" t="s">
        <v>48</v>
      </c>
      <c s="34" t="s">
        <v>885</v>
      </c>
      <c s="34" t="s">
        <v>886</v>
      </c>
      <c s="35" t="s">
        <v>5</v>
      </c>
      <c s="6" t="s">
        <v>887</v>
      </c>
      <c s="36" t="s">
        <v>883</v>
      </c>
      <c s="37">
        <v>2</v>
      </c>
      <c s="36">
        <v>0</v>
      </c>
      <c s="36">
        <f>ROUND(G666*H666,6)</f>
      </c>
      <c r="L666" s="38">
        <v>0</v>
      </c>
      <c s="32">
        <f>ROUND(ROUND(L666,2)*ROUND(G666,3),2)</f>
      </c>
      <c s="36" t="s">
        <v>52</v>
      </c>
      <c>
        <f>(M666*21)/100</f>
      </c>
      <c t="s">
        <v>27</v>
      </c>
    </row>
    <row r="667" spans="1:5" ht="12.75">
      <c r="A667" s="35" t="s">
        <v>53</v>
      </c>
      <c r="E667" s="39" t="s">
        <v>5</v>
      </c>
    </row>
    <row r="668" spans="1:5" ht="25.5">
      <c r="A668" s="35" t="s">
        <v>54</v>
      </c>
      <c r="E668" s="40" t="s">
        <v>70</v>
      </c>
    </row>
    <row r="669" spans="1:5" ht="165.75">
      <c r="A669" t="s">
        <v>55</v>
      </c>
      <c r="E669" s="39" t="s">
        <v>888</v>
      </c>
    </row>
    <row r="670" spans="1:16" ht="12.75">
      <c r="A670" t="s">
        <v>48</v>
      </c>
      <c s="34" t="s">
        <v>889</v>
      </c>
      <c s="34" t="s">
        <v>890</v>
      </c>
      <c s="35" t="s">
        <v>5</v>
      </c>
      <c s="6" t="s">
        <v>891</v>
      </c>
      <c s="36" t="s">
        <v>883</v>
      </c>
      <c s="37">
        <v>4</v>
      </c>
      <c s="36">
        <v>0</v>
      </c>
      <c s="36">
        <f>ROUND(G670*H670,6)</f>
      </c>
      <c r="L670" s="38">
        <v>0</v>
      </c>
      <c s="32">
        <f>ROUND(ROUND(L670,2)*ROUND(G670,3),2)</f>
      </c>
      <c s="36" t="s">
        <v>451</v>
      </c>
      <c>
        <f>(M670*21)/100</f>
      </c>
      <c t="s">
        <v>27</v>
      </c>
    </row>
    <row r="671" spans="1:5" ht="12.75">
      <c r="A671" s="35" t="s">
        <v>53</v>
      </c>
      <c r="E671" s="39" t="s">
        <v>5</v>
      </c>
    </row>
    <row r="672" spans="1:5" ht="12.75">
      <c r="A672" s="35" t="s">
        <v>54</v>
      </c>
      <c r="E672" s="40" t="s">
        <v>5</v>
      </c>
    </row>
    <row r="673" spans="1:5" ht="114.75">
      <c r="A673" t="s">
        <v>55</v>
      </c>
      <c r="E673" s="39" t="s">
        <v>892</v>
      </c>
    </row>
    <row r="674" spans="1:16" ht="12.75">
      <c r="A674" t="s">
        <v>48</v>
      </c>
      <c s="34" t="s">
        <v>893</v>
      </c>
      <c s="34" t="s">
        <v>894</v>
      </c>
      <c s="35" t="s">
        <v>5</v>
      </c>
      <c s="6" t="s">
        <v>895</v>
      </c>
      <c s="36" t="s">
        <v>883</v>
      </c>
      <c s="37">
        <v>2</v>
      </c>
      <c s="36">
        <v>0</v>
      </c>
      <c s="36">
        <f>ROUND(G674*H674,6)</f>
      </c>
      <c r="L674" s="38">
        <v>0</v>
      </c>
      <c s="32">
        <f>ROUND(ROUND(L674,2)*ROUND(G674,3),2)</f>
      </c>
      <c s="36" t="s">
        <v>451</v>
      </c>
      <c>
        <f>(M674*21)/100</f>
      </c>
      <c t="s">
        <v>27</v>
      </c>
    </row>
    <row r="675" spans="1:5" ht="12.75">
      <c r="A675" s="35" t="s">
        <v>53</v>
      </c>
      <c r="E675" s="39" t="s">
        <v>5</v>
      </c>
    </row>
    <row r="676" spans="1:5" ht="12.75">
      <c r="A676" s="35" t="s">
        <v>54</v>
      </c>
      <c r="E676" s="40" t="s">
        <v>5</v>
      </c>
    </row>
    <row r="677" spans="1:5" ht="178.5">
      <c r="A677" t="s">
        <v>55</v>
      </c>
      <c r="E677" s="39" t="s">
        <v>896</v>
      </c>
    </row>
    <row r="678" spans="1:16" ht="12.75">
      <c r="A678" t="s">
        <v>48</v>
      </c>
      <c s="34" t="s">
        <v>897</v>
      </c>
      <c s="34" t="s">
        <v>898</v>
      </c>
      <c s="35" t="s">
        <v>5</v>
      </c>
      <c s="6" t="s">
        <v>899</v>
      </c>
      <c s="36" t="s">
        <v>883</v>
      </c>
      <c s="37">
        <v>2</v>
      </c>
      <c s="36">
        <v>0</v>
      </c>
      <c s="36">
        <f>ROUND(G678*H678,6)</f>
      </c>
      <c r="L678" s="38">
        <v>0</v>
      </c>
      <c s="32">
        <f>ROUND(ROUND(L678,2)*ROUND(G678,3),2)</f>
      </c>
      <c s="36" t="s">
        <v>451</v>
      </c>
      <c>
        <f>(M678*21)/100</f>
      </c>
      <c t="s">
        <v>27</v>
      </c>
    </row>
    <row r="679" spans="1:5" ht="12.75">
      <c r="A679" s="35" t="s">
        <v>53</v>
      </c>
      <c r="E679" s="39" t="s">
        <v>5</v>
      </c>
    </row>
    <row r="680" spans="1:5" ht="12.75">
      <c r="A680" s="35" t="s">
        <v>54</v>
      </c>
      <c r="E680" s="40" t="s">
        <v>5</v>
      </c>
    </row>
    <row r="681" spans="1:5" ht="165.75">
      <c r="A681" t="s">
        <v>55</v>
      </c>
      <c r="E681" s="39" t="s">
        <v>900</v>
      </c>
    </row>
    <row r="682" spans="1:16" ht="38.25">
      <c r="A682" t="s">
        <v>48</v>
      </c>
      <c s="34" t="s">
        <v>901</v>
      </c>
      <c s="34" t="s">
        <v>902</v>
      </c>
      <c s="35" t="s">
        <v>5</v>
      </c>
      <c s="6" t="s">
        <v>903</v>
      </c>
      <c s="36" t="s">
        <v>883</v>
      </c>
      <c s="37">
        <v>3</v>
      </c>
      <c s="36">
        <v>0</v>
      </c>
      <c s="36">
        <f>ROUND(G682*H682,6)</f>
      </c>
      <c r="L682" s="38">
        <v>0</v>
      </c>
      <c s="32">
        <f>ROUND(ROUND(L682,2)*ROUND(G682,3),2)</f>
      </c>
      <c s="36" t="s">
        <v>52</v>
      </c>
      <c>
        <f>(M682*21)/100</f>
      </c>
      <c t="s">
        <v>27</v>
      </c>
    </row>
    <row r="683" spans="1:5" ht="12.75">
      <c r="A683" s="35" t="s">
        <v>53</v>
      </c>
      <c r="E683" s="39" t="s">
        <v>5</v>
      </c>
    </row>
    <row r="684" spans="1:5" ht="12.75">
      <c r="A684" s="35" t="s">
        <v>54</v>
      </c>
      <c r="E684" s="40" t="s">
        <v>5</v>
      </c>
    </row>
    <row r="685" spans="1:5" ht="153">
      <c r="A685" t="s">
        <v>55</v>
      </c>
      <c r="E685" s="39" t="s">
        <v>904</v>
      </c>
    </row>
    <row r="686" spans="1:16" ht="25.5">
      <c r="A686" t="s">
        <v>48</v>
      </c>
      <c s="34" t="s">
        <v>905</v>
      </c>
      <c s="34" t="s">
        <v>906</v>
      </c>
      <c s="35" t="s">
        <v>5</v>
      </c>
      <c s="6" t="s">
        <v>907</v>
      </c>
      <c s="36" t="s">
        <v>883</v>
      </c>
      <c s="37">
        <v>6</v>
      </c>
      <c s="36">
        <v>0</v>
      </c>
      <c s="36">
        <f>ROUND(G686*H686,6)</f>
      </c>
      <c r="L686" s="38">
        <v>0</v>
      </c>
      <c s="32">
        <f>ROUND(ROUND(L686,2)*ROUND(G686,3),2)</f>
      </c>
      <c s="36" t="s">
        <v>52</v>
      </c>
      <c>
        <f>(M686*21)/100</f>
      </c>
      <c t="s">
        <v>27</v>
      </c>
    </row>
    <row r="687" spans="1:5" ht="12.75">
      <c r="A687" s="35" t="s">
        <v>53</v>
      </c>
      <c r="E687" s="39" t="s">
        <v>5</v>
      </c>
    </row>
    <row r="688" spans="1:5" ht="25.5">
      <c r="A688" s="35" t="s">
        <v>54</v>
      </c>
      <c r="E688" s="40" t="s">
        <v>394</v>
      </c>
    </row>
    <row r="689" spans="1:5" ht="140.25">
      <c r="A689" t="s">
        <v>55</v>
      </c>
      <c r="E689" s="39" t="s">
        <v>908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3945</v>
      </c>
      <c s="41">
        <f>Rekapitulace!C66</f>
      </c>
      <c s="20" t="s">
        <v>0</v>
      </c>
      <c t="s">
        <v>23</v>
      </c>
      <c t="s">
        <v>27</v>
      </c>
    </row>
    <row r="4" spans="1:16" ht="32" customHeight="1">
      <c r="A4" s="24" t="s">
        <v>20</v>
      </c>
      <c s="25" t="s">
        <v>28</v>
      </c>
      <c s="27" t="s">
        <v>3945</v>
      </c>
      <c r="E4" s="26" t="s">
        <v>3946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4042</v>
      </c>
      <c r="E8" s="30" t="s">
        <v>4041</v>
      </c>
      <c r="J8" s="29">
        <f>0+J9+J30+J103+J116+J125+J194+J207+J212</f>
      </c>
      <c s="29">
        <f>0+K9+K30+K103+K116+K125+K194+K207+K212</f>
      </c>
      <c s="29">
        <f>0+L9+L30+L103+L116+L125+L194+L207+L212</f>
      </c>
      <c s="29">
        <f>0+M9+M30+M103+M116+M125+M194+M207+M212</f>
      </c>
    </row>
    <row r="9" spans="1:13" ht="12.75">
      <c r="A9" t="s">
        <v>46</v>
      </c>
      <c r="C9" s="31" t="s">
        <v>179</v>
      </c>
      <c r="E9" s="33" t="s">
        <v>180</v>
      </c>
      <c r="J9" s="32">
        <f>0</f>
      </c>
      <c s="32">
        <f>0</f>
      </c>
      <c s="32">
        <f>0+L10+L14+L18+L22+L26</f>
      </c>
      <c s="32">
        <f>0+M10+M14+M18+M22+M26</f>
      </c>
    </row>
    <row r="10" spans="1:16" ht="12.75">
      <c r="A10" t="s">
        <v>48</v>
      </c>
      <c s="34" t="s">
        <v>4</v>
      </c>
      <c s="34" t="s">
        <v>4043</v>
      </c>
      <c s="35" t="s">
        <v>5</v>
      </c>
      <c s="6" t="s">
        <v>4044</v>
      </c>
      <c s="36" t="s">
        <v>190</v>
      </c>
      <c s="37">
        <v>69.289</v>
      </c>
      <c s="36">
        <v>0</v>
      </c>
      <c s="36">
        <f>ROUND(G10*H10,6)</f>
      </c>
      <c r="L10" s="38">
        <v>0</v>
      </c>
      <c s="32">
        <f>ROUND(ROUND(L10,2)*ROUND(G10,3),2)</f>
      </c>
      <c s="36" t="s">
        <v>52</v>
      </c>
      <c>
        <f>(M10*21)/100</f>
      </c>
      <c t="s">
        <v>27</v>
      </c>
    </row>
    <row r="11" spans="1:5" ht="12.75">
      <c r="A11" s="35" t="s">
        <v>53</v>
      </c>
      <c r="E11" s="39" t="s">
        <v>5</v>
      </c>
    </row>
    <row r="12" spans="1:5" ht="51">
      <c r="A12" s="35" t="s">
        <v>54</v>
      </c>
      <c r="E12" s="40" t="s">
        <v>4045</v>
      </c>
    </row>
    <row r="13" spans="1:5" ht="25.5">
      <c r="A13" t="s">
        <v>55</v>
      </c>
      <c r="E13" s="39" t="s">
        <v>4046</v>
      </c>
    </row>
    <row r="14" spans="1:16" ht="25.5">
      <c r="A14" t="s">
        <v>48</v>
      </c>
      <c s="34" t="s">
        <v>27</v>
      </c>
      <c s="34" t="s">
        <v>863</v>
      </c>
      <c s="35" t="s">
        <v>864</v>
      </c>
      <c s="6" t="s">
        <v>3984</v>
      </c>
      <c s="36" t="s">
        <v>450</v>
      </c>
      <c s="37">
        <v>1379.369</v>
      </c>
      <c s="36">
        <v>0</v>
      </c>
      <c s="36">
        <f>ROUND(G14*H14,6)</f>
      </c>
      <c r="L14" s="38">
        <v>0</v>
      </c>
      <c s="32">
        <f>ROUND(ROUND(L14,2)*ROUND(G14,3),2)</f>
      </c>
      <c s="36" t="s">
        <v>52</v>
      </c>
      <c>
        <f>(M14*21)/100</f>
      </c>
      <c t="s">
        <v>27</v>
      </c>
    </row>
    <row r="15" spans="1:5" ht="12.75">
      <c r="A15" s="35" t="s">
        <v>53</v>
      </c>
      <c r="E15" s="39" t="s">
        <v>2483</v>
      </c>
    </row>
    <row r="16" spans="1:5" ht="76.5">
      <c r="A16" s="35" t="s">
        <v>54</v>
      </c>
      <c r="E16" s="40" t="s">
        <v>4047</v>
      </c>
    </row>
    <row r="17" spans="1:5" ht="89.25">
      <c r="A17" t="s">
        <v>55</v>
      </c>
      <c r="E17" s="39" t="s">
        <v>3986</v>
      </c>
    </row>
    <row r="18" spans="1:16" ht="25.5">
      <c r="A18" t="s">
        <v>48</v>
      </c>
      <c s="34" t="s">
        <v>26</v>
      </c>
      <c s="34" t="s">
        <v>3596</v>
      </c>
      <c s="35" t="s">
        <v>3597</v>
      </c>
      <c s="6" t="s">
        <v>4048</v>
      </c>
      <c s="36" t="s">
        <v>450</v>
      </c>
      <c s="37">
        <v>348.192</v>
      </c>
      <c s="36">
        <v>0</v>
      </c>
      <c s="36">
        <f>ROUND(G18*H18,6)</f>
      </c>
      <c r="L18" s="38">
        <v>0</v>
      </c>
      <c s="32">
        <f>ROUND(ROUND(L18,2)*ROUND(G18,3),2)</f>
      </c>
      <c s="36" t="s">
        <v>52</v>
      </c>
      <c>
        <f>(M18*21)/100</f>
      </c>
      <c t="s">
        <v>27</v>
      </c>
    </row>
    <row r="19" spans="1:5" ht="12.75">
      <c r="A19" s="35" t="s">
        <v>53</v>
      </c>
      <c r="E19" s="39" t="s">
        <v>2483</v>
      </c>
    </row>
    <row r="20" spans="1:5" ht="51">
      <c r="A20" s="35" t="s">
        <v>54</v>
      </c>
      <c r="E20" s="40" t="s">
        <v>4049</v>
      </c>
    </row>
    <row r="21" spans="1:5" ht="89.25">
      <c r="A21" t="s">
        <v>55</v>
      </c>
      <c r="E21" s="39" t="s">
        <v>3986</v>
      </c>
    </row>
    <row r="22" spans="1:16" ht="25.5">
      <c r="A22" t="s">
        <v>48</v>
      </c>
      <c s="34" t="s">
        <v>63</v>
      </c>
      <c s="34" t="s">
        <v>454</v>
      </c>
      <c s="35" t="s">
        <v>455</v>
      </c>
      <c s="6" t="s">
        <v>3987</v>
      </c>
      <c s="36" t="s">
        <v>450</v>
      </c>
      <c s="37">
        <v>76.754</v>
      </c>
      <c s="36">
        <v>0</v>
      </c>
      <c s="36">
        <f>ROUND(G22*H22,6)</f>
      </c>
      <c r="L22" s="38">
        <v>0</v>
      </c>
      <c s="32">
        <f>ROUND(ROUND(L22,2)*ROUND(G22,3),2)</f>
      </c>
      <c s="36" t="s">
        <v>52</v>
      </c>
      <c>
        <f>(M22*21)/100</f>
      </c>
      <c t="s">
        <v>27</v>
      </c>
    </row>
    <row r="23" spans="1:5" ht="12.75">
      <c r="A23" s="35" t="s">
        <v>53</v>
      </c>
      <c r="E23" s="39" t="s">
        <v>2483</v>
      </c>
    </row>
    <row r="24" spans="1:5" ht="127.5">
      <c r="A24" s="35" t="s">
        <v>54</v>
      </c>
      <c r="E24" s="40" t="s">
        <v>4050</v>
      </c>
    </row>
    <row r="25" spans="1:5" ht="89.25">
      <c r="A25" t="s">
        <v>55</v>
      </c>
      <c r="E25" s="39" t="s">
        <v>3986</v>
      </c>
    </row>
    <row r="26" spans="1:16" ht="25.5">
      <c r="A26" t="s">
        <v>48</v>
      </c>
      <c s="34" t="s">
        <v>67</v>
      </c>
      <c s="34" t="s">
        <v>2845</v>
      </c>
      <c s="35" t="s">
        <v>2846</v>
      </c>
      <c s="6" t="s">
        <v>3989</v>
      </c>
      <c s="36" t="s">
        <v>450</v>
      </c>
      <c s="37">
        <v>703.044</v>
      </c>
      <c s="36">
        <v>0</v>
      </c>
      <c s="36">
        <f>ROUND(G26*H26,6)</f>
      </c>
      <c r="L26" s="38">
        <v>0</v>
      </c>
      <c s="32">
        <f>ROUND(ROUND(L26,2)*ROUND(G26,3),2)</f>
      </c>
      <c s="36" t="s">
        <v>52</v>
      </c>
      <c>
        <f>(M26*21)/100</f>
      </c>
      <c t="s">
        <v>27</v>
      </c>
    </row>
    <row r="27" spans="1:5" ht="12.75">
      <c r="A27" s="35" t="s">
        <v>53</v>
      </c>
      <c r="E27" s="39" t="s">
        <v>2483</v>
      </c>
    </row>
    <row r="28" spans="1:5" ht="51">
      <c r="A28" s="35" t="s">
        <v>54</v>
      </c>
      <c r="E28" s="40" t="s">
        <v>4051</v>
      </c>
    </row>
    <row r="29" spans="1:5" ht="114.75">
      <c r="A29" t="s">
        <v>55</v>
      </c>
      <c r="E29" s="39" t="s">
        <v>3991</v>
      </c>
    </row>
    <row r="30" spans="1:13" ht="12.75">
      <c r="A30" t="s">
        <v>46</v>
      </c>
      <c r="C30" s="31" t="s">
        <v>4</v>
      </c>
      <c r="E30" s="33" t="s">
        <v>1303</v>
      </c>
      <c r="J30" s="32">
        <f>0</f>
      </c>
      <c s="32">
        <f>0</f>
      </c>
      <c s="32">
        <f>0+L31+L35+L39+L43+L47+L51+L55+L59+L63+L67+L71+L75+L79+L83+L87+L91+L95+L99</f>
      </c>
      <c s="32">
        <f>0+M31+M35+M39+M43+M47+M51+M55+M59+M63+M67+M71+M75+M79+M83+M87+M91+M95+M99</f>
      </c>
    </row>
    <row r="31" spans="1:16" ht="12.75">
      <c r="A31" t="s">
        <v>48</v>
      </c>
      <c s="34" t="s">
        <v>72</v>
      </c>
      <c s="34" t="s">
        <v>4052</v>
      </c>
      <c s="35" t="s">
        <v>5</v>
      </c>
      <c s="6" t="s">
        <v>4053</v>
      </c>
      <c s="36" t="s">
        <v>190</v>
      </c>
      <c s="37">
        <v>8.64</v>
      </c>
      <c s="36">
        <v>0</v>
      </c>
      <c s="36">
        <f>ROUND(G31*H31,6)</f>
      </c>
      <c r="L31" s="38">
        <v>0</v>
      </c>
      <c s="32">
        <f>ROUND(ROUND(L31,2)*ROUND(G31,3),2)</f>
      </c>
      <c s="36" t="s">
        <v>52</v>
      </c>
      <c>
        <f>(M31*21)/100</f>
      </c>
      <c t="s">
        <v>27</v>
      </c>
    </row>
    <row r="32" spans="1:5" ht="12.75">
      <c r="A32" s="35" t="s">
        <v>53</v>
      </c>
      <c r="E32" s="39" t="s">
        <v>4000</v>
      </c>
    </row>
    <row r="33" spans="1:5" ht="51">
      <c r="A33" s="35" t="s">
        <v>54</v>
      </c>
      <c r="E33" s="40" t="s">
        <v>4054</v>
      </c>
    </row>
    <row r="34" spans="1:5" ht="63.75">
      <c r="A34" t="s">
        <v>55</v>
      </c>
      <c r="E34" s="39" t="s">
        <v>2853</v>
      </c>
    </row>
    <row r="35" spans="1:16" ht="12.75">
      <c r="A35" t="s">
        <v>48</v>
      </c>
      <c s="34" t="s">
        <v>123</v>
      </c>
      <c s="34" t="s">
        <v>3992</v>
      </c>
      <c s="35" t="s">
        <v>5</v>
      </c>
      <c s="6" t="s">
        <v>3993</v>
      </c>
      <c s="36" t="s">
        <v>190</v>
      </c>
      <c s="37">
        <v>11.37</v>
      </c>
      <c s="36">
        <v>0</v>
      </c>
      <c s="36">
        <f>ROUND(G35*H35,6)</f>
      </c>
      <c r="L35" s="38">
        <v>0</v>
      </c>
      <c s="32">
        <f>ROUND(ROUND(L35,2)*ROUND(G35,3),2)</f>
      </c>
      <c s="36" t="s">
        <v>52</v>
      </c>
      <c>
        <f>(M35*21)/100</f>
      </c>
      <c t="s">
        <v>27</v>
      </c>
    </row>
    <row r="36" spans="1:5" ht="12.75">
      <c r="A36" s="35" t="s">
        <v>53</v>
      </c>
      <c r="E36" s="39" t="s">
        <v>5</v>
      </c>
    </row>
    <row r="37" spans="1:5" ht="76.5">
      <c r="A37" s="35" t="s">
        <v>54</v>
      </c>
      <c r="E37" s="40" t="s">
        <v>4055</v>
      </c>
    </row>
    <row r="38" spans="1:5" ht="63.75">
      <c r="A38" t="s">
        <v>55</v>
      </c>
      <c r="E38" s="39" t="s">
        <v>2853</v>
      </c>
    </row>
    <row r="39" spans="1:16" ht="12.75">
      <c r="A39" t="s">
        <v>48</v>
      </c>
      <c s="34" t="s">
        <v>163</v>
      </c>
      <c s="34" t="s">
        <v>4056</v>
      </c>
      <c s="35" t="s">
        <v>5</v>
      </c>
      <c s="6" t="s">
        <v>4057</v>
      </c>
      <c s="36" t="s">
        <v>205</v>
      </c>
      <c s="37">
        <v>2.26</v>
      </c>
      <c s="36">
        <v>0</v>
      </c>
      <c s="36">
        <f>ROUND(G39*H39,6)</f>
      </c>
      <c r="L39" s="38">
        <v>0</v>
      </c>
      <c s="32">
        <f>ROUND(ROUND(L39,2)*ROUND(G39,3),2)</f>
      </c>
      <c s="36" t="s">
        <v>52</v>
      </c>
      <c>
        <f>(M39*21)/100</f>
      </c>
      <c t="s">
        <v>27</v>
      </c>
    </row>
    <row r="40" spans="1:5" ht="12.75">
      <c r="A40" s="35" t="s">
        <v>53</v>
      </c>
      <c r="E40" s="39" t="s">
        <v>4058</v>
      </c>
    </row>
    <row r="41" spans="1:5" ht="51">
      <c r="A41" s="35" t="s">
        <v>54</v>
      </c>
      <c r="E41" s="40" t="s">
        <v>4059</v>
      </c>
    </row>
    <row r="42" spans="1:5" ht="63.75">
      <c r="A42" t="s">
        <v>55</v>
      </c>
      <c r="E42" s="39" t="s">
        <v>4060</v>
      </c>
    </row>
    <row r="43" spans="1:16" ht="25.5">
      <c r="A43" t="s">
        <v>48</v>
      </c>
      <c s="34" t="s">
        <v>76</v>
      </c>
      <c s="34" t="s">
        <v>3996</v>
      </c>
      <c s="35" t="s">
        <v>5</v>
      </c>
      <c s="6" t="s">
        <v>3997</v>
      </c>
      <c s="36" t="s">
        <v>190</v>
      </c>
      <c s="37">
        <v>370.023</v>
      </c>
      <c s="36">
        <v>0</v>
      </c>
      <c s="36">
        <f>ROUND(G43*H43,6)</f>
      </c>
      <c r="L43" s="38">
        <v>0</v>
      </c>
      <c s="32">
        <f>ROUND(ROUND(L43,2)*ROUND(G43,3),2)</f>
      </c>
      <c s="36" t="s">
        <v>52</v>
      </c>
      <c>
        <f>(M43*21)/100</f>
      </c>
      <c t="s">
        <v>27</v>
      </c>
    </row>
    <row r="44" spans="1:5" ht="12.75">
      <c r="A44" s="35" t="s">
        <v>53</v>
      </c>
      <c r="E44" s="39" t="s">
        <v>3998</v>
      </c>
    </row>
    <row r="45" spans="1:5" ht="102">
      <c r="A45" s="35" t="s">
        <v>54</v>
      </c>
      <c r="E45" s="40" t="s">
        <v>4061</v>
      </c>
    </row>
    <row r="46" spans="1:5" ht="63.75">
      <c r="A46" t="s">
        <v>55</v>
      </c>
      <c r="E46" s="39" t="s">
        <v>2853</v>
      </c>
    </row>
    <row r="47" spans="1:16" ht="12.75">
      <c r="A47" t="s">
        <v>48</v>
      </c>
      <c s="34" t="s">
        <v>82</v>
      </c>
      <c s="34" t="s">
        <v>3348</v>
      </c>
      <c s="35" t="s">
        <v>5</v>
      </c>
      <c s="6" t="s">
        <v>3349</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4062</v>
      </c>
    </row>
    <row r="50" spans="1:5" ht="63.75">
      <c r="A50" t="s">
        <v>55</v>
      </c>
      <c r="E50" s="39" t="s">
        <v>2853</v>
      </c>
    </row>
    <row r="51" spans="1:16" ht="12.75">
      <c r="A51" t="s">
        <v>48</v>
      </c>
      <c s="34" t="s">
        <v>86</v>
      </c>
      <c s="34" t="s">
        <v>3581</v>
      </c>
      <c s="35" t="s">
        <v>5</v>
      </c>
      <c s="6" t="s">
        <v>3582</v>
      </c>
      <c s="36" t="s">
        <v>190</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4063</v>
      </c>
    </row>
    <row r="54" spans="1:5" ht="63.75">
      <c r="A54" t="s">
        <v>55</v>
      </c>
      <c r="E54" s="39" t="s">
        <v>2853</v>
      </c>
    </row>
    <row r="55" spans="1:16" ht="12.75">
      <c r="A55" t="s">
        <v>48</v>
      </c>
      <c s="34" t="s">
        <v>90</v>
      </c>
      <c s="34" t="s">
        <v>3351</v>
      </c>
      <c s="35" t="s">
        <v>5</v>
      </c>
      <c s="6" t="s">
        <v>3352</v>
      </c>
      <c s="36" t="s">
        <v>190</v>
      </c>
      <c s="37">
        <v>43.44</v>
      </c>
      <c s="36">
        <v>0</v>
      </c>
      <c s="36">
        <f>ROUND(G55*H55,6)</f>
      </c>
      <c r="L55" s="38">
        <v>0</v>
      </c>
      <c s="32">
        <f>ROUND(ROUND(L55,2)*ROUND(G55,3),2)</f>
      </c>
      <c s="36" t="s">
        <v>52</v>
      </c>
      <c>
        <f>(M55*21)/100</f>
      </c>
      <c t="s">
        <v>27</v>
      </c>
    </row>
    <row r="56" spans="1:5" ht="12.75">
      <c r="A56" s="35" t="s">
        <v>53</v>
      </c>
      <c r="E56" s="39" t="s">
        <v>5</v>
      </c>
    </row>
    <row r="57" spans="1:5" ht="76.5">
      <c r="A57" s="35" t="s">
        <v>54</v>
      </c>
      <c r="E57" s="40" t="s">
        <v>4064</v>
      </c>
    </row>
    <row r="58" spans="1:5" ht="38.25">
      <c r="A58" t="s">
        <v>55</v>
      </c>
      <c r="E58" s="39" t="s">
        <v>4004</v>
      </c>
    </row>
    <row r="59" spans="1:16" ht="12.75">
      <c r="A59" t="s">
        <v>48</v>
      </c>
      <c s="34" t="s">
        <v>94</v>
      </c>
      <c s="34" t="s">
        <v>2978</v>
      </c>
      <c s="35" t="s">
        <v>4</v>
      </c>
      <c s="6" t="s">
        <v>2979</v>
      </c>
      <c s="36" t="s">
        <v>190</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4065</v>
      </c>
    </row>
    <row r="62" spans="1:5" ht="369.75">
      <c r="A62" t="s">
        <v>55</v>
      </c>
      <c r="E62" s="39" t="s">
        <v>4007</v>
      </c>
    </row>
    <row r="63" spans="1:16" ht="12.75">
      <c r="A63" t="s">
        <v>48</v>
      </c>
      <c s="34" t="s">
        <v>98</v>
      </c>
      <c s="34" t="s">
        <v>2978</v>
      </c>
      <c s="35" t="s">
        <v>27</v>
      </c>
      <c s="6" t="s">
        <v>2979</v>
      </c>
      <c s="36" t="s">
        <v>190</v>
      </c>
      <c s="37">
        <v>443.08</v>
      </c>
      <c s="36">
        <v>0</v>
      </c>
      <c s="36">
        <f>ROUND(G63*H63,6)</f>
      </c>
      <c r="L63" s="38">
        <v>0</v>
      </c>
      <c s="32">
        <f>ROUND(ROUND(L63,2)*ROUND(G63,3),2)</f>
      </c>
      <c s="36" t="s">
        <v>52</v>
      </c>
      <c>
        <f>(M63*21)/100</f>
      </c>
      <c t="s">
        <v>27</v>
      </c>
    </row>
    <row r="64" spans="1:5" ht="25.5">
      <c r="A64" s="35" t="s">
        <v>53</v>
      </c>
      <c r="E64" s="39" t="s">
        <v>4066</v>
      </c>
    </row>
    <row r="65" spans="1:5" ht="51">
      <c r="A65" s="35" t="s">
        <v>54</v>
      </c>
      <c r="E65" s="40" t="s">
        <v>4067</v>
      </c>
    </row>
    <row r="66" spans="1:5" ht="369.75">
      <c r="A66" t="s">
        <v>55</v>
      </c>
      <c r="E66" s="39" t="s">
        <v>4007</v>
      </c>
    </row>
    <row r="67" spans="1:16" ht="12.75">
      <c r="A67" t="s">
        <v>48</v>
      </c>
      <c s="34" t="s">
        <v>102</v>
      </c>
      <c s="34" t="s">
        <v>4008</v>
      </c>
      <c s="35" t="s">
        <v>5</v>
      </c>
      <c s="6" t="s">
        <v>4009</v>
      </c>
      <c s="36" t="s">
        <v>190</v>
      </c>
      <c s="37">
        <v>852.467</v>
      </c>
      <c s="36">
        <v>0</v>
      </c>
      <c s="36">
        <f>ROUND(G67*H67,6)</f>
      </c>
      <c r="L67" s="38">
        <v>0</v>
      </c>
      <c s="32">
        <f>ROUND(ROUND(L67,2)*ROUND(G67,3),2)</f>
      </c>
      <c s="36" t="s">
        <v>52</v>
      </c>
      <c>
        <f>(M67*21)/100</f>
      </c>
      <c t="s">
        <v>27</v>
      </c>
    </row>
    <row r="68" spans="1:5" ht="12.75">
      <c r="A68" s="35" t="s">
        <v>53</v>
      </c>
      <c r="E68" s="39" t="s">
        <v>4068</v>
      </c>
    </row>
    <row r="69" spans="1:5" ht="102">
      <c r="A69" s="35" t="s">
        <v>54</v>
      </c>
      <c r="E69" s="40" t="s">
        <v>4069</v>
      </c>
    </row>
    <row r="70" spans="1:5" ht="306">
      <c r="A70" t="s">
        <v>55</v>
      </c>
      <c r="E70" s="39" t="s">
        <v>4012</v>
      </c>
    </row>
    <row r="71" spans="1:16" ht="12.75">
      <c r="A71" t="s">
        <v>48</v>
      </c>
      <c s="34" t="s">
        <v>107</v>
      </c>
      <c s="34" t="s">
        <v>2946</v>
      </c>
      <c s="35" t="s">
        <v>5</v>
      </c>
      <c s="6" t="s">
        <v>2947</v>
      </c>
      <c s="36" t="s">
        <v>190</v>
      </c>
      <c s="37">
        <v>29.48</v>
      </c>
      <c s="36">
        <v>0</v>
      </c>
      <c s="36">
        <f>ROUND(G71*H71,6)</f>
      </c>
      <c r="L71" s="38">
        <v>0</v>
      </c>
      <c s="32">
        <f>ROUND(ROUND(L71,2)*ROUND(G71,3),2)</f>
      </c>
      <c s="36" t="s">
        <v>52</v>
      </c>
      <c>
        <f>(M71*21)/100</f>
      </c>
      <c t="s">
        <v>27</v>
      </c>
    </row>
    <row r="72" spans="1:5" ht="12.75">
      <c r="A72" s="35" t="s">
        <v>53</v>
      </c>
      <c r="E72" s="39" t="s">
        <v>5</v>
      </c>
    </row>
    <row r="73" spans="1:5" ht="76.5">
      <c r="A73" s="35" t="s">
        <v>54</v>
      </c>
      <c r="E73" s="40" t="s">
        <v>4070</v>
      </c>
    </row>
    <row r="74" spans="1:5" ht="267.75">
      <c r="A74" t="s">
        <v>55</v>
      </c>
      <c r="E74" s="39" t="s">
        <v>4071</v>
      </c>
    </row>
    <row r="75" spans="1:16" ht="12.75">
      <c r="A75" t="s">
        <v>48</v>
      </c>
      <c s="34" t="s">
        <v>111</v>
      </c>
      <c s="34" t="s">
        <v>2986</v>
      </c>
      <c s="35" t="s">
        <v>5</v>
      </c>
      <c s="6" t="s">
        <v>2987</v>
      </c>
      <c s="36" t="s">
        <v>190</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4072</v>
      </c>
    </row>
    <row r="78" spans="1:5" ht="191.25">
      <c r="A78" t="s">
        <v>55</v>
      </c>
      <c r="E78" s="39" t="s">
        <v>4014</v>
      </c>
    </row>
    <row r="79" spans="1:16" ht="25.5">
      <c r="A79" t="s">
        <v>48</v>
      </c>
      <c s="34" t="s">
        <v>115</v>
      </c>
      <c s="34" t="s">
        <v>4073</v>
      </c>
      <c s="35" t="s">
        <v>5</v>
      </c>
      <c s="6" t="s">
        <v>4074</v>
      </c>
      <c s="36" t="s">
        <v>190</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4075</v>
      </c>
    </row>
    <row r="82" spans="1:5" ht="267.75">
      <c r="A82" t="s">
        <v>55</v>
      </c>
      <c r="E82" s="39" t="s">
        <v>4071</v>
      </c>
    </row>
    <row r="83" spans="1:16" ht="12.75">
      <c r="A83" t="s">
        <v>48</v>
      </c>
      <c s="34" t="s">
        <v>119</v>
      </c>
      <c s="34" t="s">
        <v>2721</v>
      </c>
      <c s="35" t="s">
        <v>5</v>
      </c>
      <c s="6" t="s">
        <v>2722</v>
      </c>
      <c s="36" t="s">
        <v>205</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4076</v>
      </c>
    </row>
    <row r="86" spans="1:5" ht="38.25">
      <c r="A86" t="s">
        <v>55</v>
      </c>
      <c r="E86" s="39" t="s">
        <v>2724</v>
      </c>
    </row>
    <row r="87" spans="1:16" ht="12.75">
      <c r="A87" t="s">
        <v>48</v>
      </c>
      <c s="34" t="s">
        <v>125</v>
      </c>
      <c s="34" t="s">
        <v>4015</v>
      </c>
      <c s="35" t="s">
        <v>5</v>
      </c>
      <c s="6" t="s">
        <v>4016</v>
      </c>
      <c s="36" t="s">
        <v>205</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4077</v>
      </c>
    </row>
    <row r="90" spans="1:5" ht="38.25">
      <c r="A90" t="s">
        <v>55</v>
      </c>
      <c r="E90" s="39" t="s">
        <v>4018</v>
      </c>
    </row>
    <row r="91" spans="1:16" ht="12.75">
      <c r="A91" t="s">
        <v>48</v>
      </c>
      <c s="34" t="s">
        <v>129</v>
      </c>
      <c s="34" t="s">
        <v>3363</v>
      </c>
      <c s="35" t="s">
        <v>5</v>
      </c>
      <c s="6" t="s">
        <v>3364</v>
      </c>
      <c s="36" t="s">
        <v>205</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4078</v>
      </c>
    </row>
    <row r="94" spans="1:5" ht="25.5">
      <c r="A94" t="s">
        <v>55</v>
      </c>
      <c r="E94" s="39" t="s">
        <v>4019</v>
      </c>
    </row>
    <row r="95" spans="1:16" ht="12.75">
      <c r="A95" t="s">
        <v>48</v>
      </c>
      <c s="34" t="s">
        <v>133</v>
      </c>
      <c s="34" t="s">
        <v>2729</v>
      </c>
      <c s="35" t="s">
        <v>5</v>
      </c>
      <c s="6" t="s">
        <v>2730</v>
      </c>
      <c s="36" t="s">
        <v>205</v>
      </c>
      <c s="37">
        <v>3048.1</v>
      </c>
      <c s="36">
        <v>0</v>
      </c>
      <c s="36">
        <f>ROUND(G95*H95,6)</f>
      </c>
      <c r="L95" s="38">
        <v>0</v>
      </c>
      <c s="32">
        <f>ROUND(ROUND(L95,2)*ROUND(G95,3),2)</f>
      </c>
      <c s="36" t="s">
        <v>52</v>
      </c>
      <c>
        <f>(M95*21)/100</f>
      </c>
      <c t="s">
        <v>27</v>
      </c>
    </row>
    <row r="96" spans="1:5" ht="12.75">
      <c r="A96" s="35" t="s">
        <v>53</v>
      </c>
      <c r="E96" s="39" t="s">
        <v>5</v>
      </c>
    </row>
    <row r="97" spans="1:5" ht="51">
      <c r="A97" s="35" t="s">
        <v>54</v>
      </c>
      <c r="E97" s="40" t="s">
        <v>4079</v>
      </c>
    </row>
    <row r="98" spans="1:5" ht="38.25">
      <c r="A98" t="s">
        <v>55</v>
      </c>
      <c r="E98" s="39" t="s">
        <v>4021</v>
      </c>
    </row>
    <row r="99" spans="1:16" ht="12.75">
      <c r="A99" t="s">
        <v>48</v>
      </c>
      <c s="34" t="s">
        <v>138</v>
      </c>
      <c s="34" t="s">
        <v>4022</v>
      </c>
      <c s="35" t="s">
        <v>5</v>
      </c>
      <c s="6" t="s">
        <v>4023</v>
      </c>
      <c s="36" t="s">
        <v>205</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4080</v>
      </c>
    </row>
    <row r="102" spans="1:5" ht="25.5">
      <c r="A102" t="s">
        <v>55</v>
      </c>
      <c r="E102" s="39" t="s">
        <v>4024</v>
      </c>
    </row>
    <row r="103" spans="1:13" ht="12.75">
      <c r="A103" t="s">
        <v>46</v>
      </c>
      <c r="C103" s="31" t="s">
        <v>27</v>
      </c>
      <c r="E103" s="33" t="s">
        <v>1307</v>
      </c>
      <c r="J103" s="32">
        <f>0</f>
      </c>
      <c s="32">
        <f>0</f>
      </c>
      <c s="32">
        <f>0+L104+L108+L112</f>
      </c>
      <c s="32">
        <f>0+M104+M108+M112</f>
      </c>
    </row>
    <row r="104" spans="1:16" ht="12.75">
      <c r="A104" t="s">
        <v>48</v>
      </c>
      <c s="34" t="s">
        <v>257</v>
      </c>
      <c s="34" t="s">
        <v>4081</v>
      </c>
      <c s="35" t="s">
        <v>5</v>
      </c>
      <c s="6" t="s">
        <v>4082</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4083</v>
      </c>
    </row>
    <row r="107" spans="1:5" ht="165.75">
      <c r="A107" t="s">
        <v>55</v>
      </c>
      <c r="E107" s="39" t="s">
        <v>4084</v>
      </c>
    </row>
    <row r="108" spans="1:16" ht="12.75">
      <c r="A108" t="s">
        <v>48</v>
      </c>
      <c s="34" t="s">
        <v>261</v>
      </c>
      <c s="34" t="s">
        <v>4085</v>
      </c>
      <c s="35" t="s">
        <v>5</v>
      </c>
      <c s="6" t="s">
        <v>4086</v>
      </c>
      <c s="36" t="s">
        <v>190</v>
      </c>
      <c s="37">
        <v>2.16</v>
      </c>
      <c s="36">
        <v>0</v>
      </c>
      <c s="36">
        <f>ROUND(G108*H108,6)</f>
      </c>
      <c r="L108" s="38">
        <v>0</v>
      </c>
      <c s="32">
        <f>ROUND(ROUND(L108,2)*ROUND(G108,3),2)</f>
      </c>
      <c s="36" t="s">
        <v>52</v>
      </c>
      <c>
        <f>(M108*21)/100</f>
      </c>
      <c t="s">
        <v>27</v>
      </c>
    </row>
    <row r="109" spans="1:5" ht="12.75">
      <c r="A109" s="35" t="s">
        <v>53</v>
      </c>
      <c r="E109" s="39" t="s">
        <v>4087</v>
      </c>
    </row>
    <row r="110" spans="1:5" ht="51">
      <c r="A110" s="35" t="s">
        <v>54</v>
      </c>
      <c r="E110" s="40" t="s">
        <v>4088</v>
      </c>
    </row>
    <row r="111" spans="1:5" ht="229.5">
      <c r="A111" t="s">
        <v>55</v>
      </c>
      <c r="E111" s="39" t="s">
        <v>4089</v>
      </c>
    </row>
    <row r="112" spans="1:16" ht="12.75">
      <c r="A112" t="s">
        <v>48</v>
      </c>
      <c s="34" t="s">
        <v>1030</v>
      </c>
      <c s="34" t="s">
        <v>4090</v>
      </c>
      <c s="35" t="s">
        <v>5</v>
      </c>
      <c s="6" t="s">
        <v>4091</v>
      </c>
      <c s="36" t="s">
        <v>205</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4092</v>
      </c>
    </row>
    <row r="115" spans="1:5" ht="102">
      <c r="A115" t="s">
        <v>55</v>
      </c>
      <c r="E115" s="39" t="s">
        <v>4093</v>
      </c>
    </row>
    <row r="116" spans="1:13" ht="12.75">
      <c r="A116" t="s">
        <v>46</v>
      </c>
      <c r="C116" s="31" t="s">
        <v>26</v>
      </c>
      <c r="E116" s="33" t="s">
        <v>2743</v>
      </c>
      <c r="J116" s="32">
        <f>0</f>
      </c>
      <c s="32">
        <f>0</f>
      </c>
      <c s="32">
        <f>0+L117+L121</f>
      </c>
      <c s="32">
        <f>0+M117+M121</f>
      </c>
    </row>
    <row r="117" spans="1:16" ht="12.75">
      <c r="A117" t="s">
        <v>48</v>
      </c>
      <c s="34" t="s">
        <v>264</v>
      </c>
      <c s="34" t="s">
        <v>4094</v>
      </c>
      <c s="35" t="s">
        <v>5</v>
      </c>
      <c s="6" t="s">
        <v>4095</v>
      </c>
      <c s="36" t="s">
        <v>516</v>
      </c>
      <c s="37">
        <v>6</v>
      </c>
      <c s="36">
        <v>0</v>
      </c>
      <c s="36">
        <f>ROUND(G117*H117,6)</f>
      </c>
      <c r="L117" s="38">
        <v>0</v>
      </c>
      <c s="32">
        <f>ROUND(ROUND(L117,2)*ROUND(G117,3),2)</f>
      </c>
      <c s="36" t="s">
        <v>52</v>
      </c>
      <c>
        <f>(M117*21)/100</f>
      </c>
      <c t="s">
        <v>27</v>
      </c>
    </row>
    <row r="118" spans="1:5" ht="12.75">
      <c r="A118" s="35" t="s">
        <v>53</v>
      </c>
      <c r="E118" s="39" t="s">
        <v>4096</v>
      </c>
    </row>
    <row r="119" spans="1:5" ht="51">
      <c r="A119" s="35" t="s">
        <v>54</v>
      </c>
      <c r="E119" s="40" t="s">
        <v>4097</v>
      </c>
    </row>
    <row r="120" spans="1:5" ht="38.25">
      <c r="A120" t="s">
        <v>55</v>
      </c>
      <c r="E120" s="39" t="s">
        <v>4098</v>
      </c>
    </row>
    <row r="121" spans="1:16" ht="12.75">
      <c r="A121" t="s">
        <v>48</v>
      </c>
      <c s="34" t="s">
        <v>268</v>
      </c>
      <c s="34" t="s">
        <v>4099</v>
      </c>
      <c s="35" t="s">
        <v>5</v>
      </c>
      <c s="6" t="s">
        <v>4100</v>
      </c>
      <c s="36" t="s">
        <v>516</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4101</v>
      </c>
    </row>
    <row r="124" spans="1:5" ht="38.25">
      <c r="A124" t="s">
        <v>55</v>
      </c>
      <c r="E124" s="39" t="s">
        <v>4102</v>
      </c>
    </row>
    <row r="125" spans="1:13" ht="12.75">
      <c r="A125" t="s">
        <v>46</v>
      </c>
      <c r="C125" s="31" t="s">
        <v>67</v>
      </c>
      <c r="E125" s="33" t="s">
        <v>2508</v>
      </c>
      <c r="J125" s="32">
        <f>0</f>
      </c>
      <c s="32">
        <f>0</f>
      </c>
      <c s="32">
        <f>0+L126+L130+L134+L138+L142+L146+L150+L154+L158+L162+L166+L170+L174+L178+L182+L186+L190</f>
      </c>
      <c s="32">
        <f>0+M126+M130+M134+M138+M142+M146+M150+M154+M158+M162+M166+M170+M174+M178+M182+M186+M190</f>
      </c>
    </row>
    <row r="126" spans="1:16" ht="25.5">
      <c r="A126" t="s">
        <v>48</v>
      </c>
      <c s="34" t="s">
        <v>272</v>
      </c>
      <c s="34" t="s">
        <v>4103</v>
      </c>
      <c s="35" t="s">
        <v>5</v>
      </c>
      <c s="6" t="s">
        <v>4104</v>
      </c>
      <c s="36" t="s">
        <v>205</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4105</v>
      </c>
    </row>
    <row r="129" spans="1:5" ht="51">
      <c r="A129" t="s">
        <v>55</v>
      </c>
      <c r="E129" s="39" t="s">
        <v>4027</v>
      </c>
    </row>
    <row r="130" spans="1:16" ht="12.75">
      <c r="A130" t="s">
        <v>48</v>
      </c>
      <c s="34" t="s">
        <v>291</v>
      </c>
      <c s="34" t="s">
        <v>2892</v>
      </c>
      <c s="35" t="s">
        <v>5</v>
      </c>
      <c s="6" t="s">
        <v>2893</v>
      </c>
      <c s="36" t="s">
        <v>190</v>
      </c>
      <c s="37">
        <v>428.05</v>
      </c>
      <c s="36">
        <v>0</v>
      </c>
      <c s="36">
        <f>ROUND(G130*H130,6)</f>
      </c>
      <c r="L130" s="38">
        <v>0</v>
      </c>
      <c s="32">
        <f>ROUND(ROUND(L130,2)*ROUND(G130,3),2)</f>
      </c>
      <c s="36" t="s">
        <v>52</v>
      </c>
      <c>
        <f>(M130*21)/100</f>
      </c>
      <c t="s">
        <v>27</v>
      </c>
    </row>
    <row r="131" spans="1:5" ht="12.75">
      <c r="A131" s="35" t="s">
        <v>53</v>
      </c>
      <c r="E131" s="39" t="s">
        <v>4025</v>
      </c>
    </row>
    <row r="132" spans="1:5" ht="127.5">
      <c r="A132" s="35" t="s">
        <v>54</v>
      </c>
      <c r="E132" s="40" t="s">
        <v>4106</v>
      </c>
    </row>
    <row r="133" spans="1:5" ht="51">
      <c r="A133" t="s">
        <v>55</v>
      </c>
      <c r="E133" s="39" t="s">
        <v>4027</v>
      </c>
    </row>
    <row r="134" spans="1:16" ht="12.75">
      <c r="A134" t="s">
        <v>48</v>
      </c>
      <c s="34" t="s">
        <v>295</v>
      </c>
      <c s="34" t="s">
        <v>4107</v>
      </c>
      <c s="35" t="s">
        <v>5</v>
      </c>
      <c s="6" t="s">
        <v>4108</v>
      </c>
      <c s="36" t="s">
        <v>205</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4109</v>
      </c>
    </row>
    <row r="137" spans="1:5" ht="102">
      <c r="A137" t="s">
        <v>55</v>
      </c>
      <c r="E137" s="39" t="s">
        <v>4110</v>
      </c>
    </row>
    <row r="138" spans="1:16" ht="12.75">
      <c r="A138" t="s">
        <v>48</v>
      </c>
      <c s="34" t="s">
        <v>299</v>
      </c>
      <c s="34" t="s">
        <v>4111</v>
      </c>
      <c s="35" t="s">
        <v>5</v>
      </c>
      <c s="6" t="s">
        <v>4112</v>
      </c>
      <c s="36" t="s">
        <v>205</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4113</v>
      </c>
    </row>
    <row r="141" spans="1:5" ht="102">
      <c r="A141" t="s">
        <v>55</v>
      </c>
      <c r="E141" s="39" t="s">
        <v>4110</v>
      </c>
    </row>
    <row r="142" spans="1:16" ht="12.75">
      <c r="A142" t="s">
        <v>48</v>
      </c>
      <c s="34" t="s">
        <v>303</v>
      </c>
      <c s="34" t="s">
        <v>4114</v>
      </c>
      <c s="35" t="s">
        <v>5</v>
      </c>
      <c s="6" t="s">
        <v>4115</v>
      </c>
      <c s="36" t="s">
        <v>205</v>
      </c>
      <c s="37">
        <v>1417.526</v>
      </c>
      <c s="36">
        <v>0</v>
      </c>
      <c s="36">
        <f>ROUND(G142*H142,6)</f>
      </c>
      <c r="L142" s="38">
        <v>0</v>
      </c>
      <c s="32">
        <f>ROUND(ROUND(L142,2)*ROUND(G142,3),2)</f>
      </c>
      <c s="36" t="s">
        <v>52</v>
      </c>
      <c>
        <f>(M142*21)/100</f>
      </c>
      <c t="s">
        <v>27</v>
      </c>
    </row>
    <row r="143" spans="1:5" ht="12.75">
      <c r="A143" s="35" t="s">
        <v>53</v>
      </c>
      <c r="E143" s="39" t="s">
        <v>4116</v>
      </c>
    </row>
    <row r="144" spans="1:5" ht="89.25">
      <c r="A144" s="35" t="s">
        <v>54</v>
      </c>
      <c r="E144" s="40" t="s">
        <v>4117</v>
      </c>
    </row>
    <row r="145" spans="1:5" ht="51">
      <c r="A145" t="s">
        <v>55</v>
      </c>
      <c r="E145" s="39" t="s">
        <v>4118</v>
      </c>
    </row>
    <row r="146" spans="1:16" ht="12.75">
      <c r="A146" t="s">
        <v>48</v>
      </c>
      <c s="34" t="s">
        <v>545</v>
      </c>
      <c s="34" t="s">
        <v>3968</v>
      </c>
      <c s="35" t="s">
        <v>5</v>
      </c>
      <c s="6" t="s">
        <v>3969</v>
      </c>
      <c s="36" t="s">
        <v>205</v>
      </c>
      <c s="37">
        <v>2357.418</v>
      </c>
      <c s="36">
        <v>0</v>
      </c>
      <c s="36">
        <f>ROUND(G146*H146,6)</f>
      </c>
      <c r="L146" s="38">
        <v>0</v>
      </c>
      <c s="32">
        <f>ROUND(ROUND(L146,2)*ROUND(G146,3),2)</f>
      </c>
      <c s="36" t="s">
        <v>52</v>
      </c>
      <c>
        <f>(M146*21)/100</f>
      </c>
      <c t="s">
        <v>27</v>
      </c>
    </row>
    <row r="147" spans="1:5" ht="12.75">
      <c r="A147" s="35" t="s">
        <v>53</v>
      </c>
      <c r="E147" s="39" t="s">
        <v>4119</v>
      </c>
    </row>
    <row r="148" spans="1:5" ht="89.25">
      <c r="A148" s="35" t="s">
        <v>54</v>
      </c>
      <c r="E148" s="40" t="s">
        <v>4120</v>
      </c>
    </row>
    <row r="149" spans="1:5" ht="51">
      <c r="A149" t="s">
        <v>55</v>
      </c>
      <c r="E149" s="39" t="s">
        <v>4118</v>
      </c>
    </row>
    <row r="150" spans="1:16" ht="12.75">
      <c r="A150" t="s">
        <v>48</v>
      </c>
      <c s="34" t="s">
        <v>307</v>
      </c>
      <c s="34" t="s">
        <v>3973</v>
      </c>
      <c s="35" t="s">
        <v>5</v>
      </c>
      <c s="6" t="s">
        <v>3974</v>
      </c>
      <c s="36" t="s">
        <v>205</v>
      </c>
      <c s="37">
        <v>1395.31</v>
      </c>
      <c s="36">
        <v>0</v>
      </c>
      <c s="36">
        <f>ROUND(G150*H150,6)</f>
      </c>
      <c r="L150" s="38">
        <v>0</v>
      </c>
      <c s="32">
        <f>ROUND(ROUND(L150,2)*ROUND(G150,3),2)</f>
      </c>
      <c s="36" t="s">
        <v>52</v>
      </c>
      <c>
        <f>(M150*21)/100</f>
      </c>
      <c t="s">
        <v>27</v>
      </c>
    </row>
    <row r="151" spans="1:5" ht="12.75">
      <c r="A151" s="35" t="s">
        <v>53</v>
      </c>
      <c r="E151" s="39" t="s">
        <v>4121</v>
      </c>
    </row>
    <row r="152" spans="1:5" ht="89.25">
      <c r="A152" s="35" t="s">
        <v>54</v>
      </c>
      <c r="E152" s="40" t="s">
        <v>4122</v>
      </c>
    </row>
    <row r="153" spans="1:5" ht="140.25">
      <c r="A153" t="s">
        <v>55</v>
      </c>
      <c r="E153" s="39" t="s">
        <v>4123</v>
      </c>
    </row>
    <row r="154" spans="1:16" ht="12.75">
      <c r="A154" t="s">
        <v>48</v>
      </c>
      <c s="34" t="s">
        <v>552</v>
      </c>
      <c s="34" t="s">
        <v>3978</v>
      </c>
      <c s="35" t="s">
        <v>5</v>
      </c>
      <c s="6" t="s">
        <v>3979</v>
      </c>
      <c s="36" t="s">
        <v>205</v>
      </c>
      <c s="37">
        <v>951</v>
      </c>
      <c s="36">
        <v>0</v>
      </c>
      <c s="36">
        <f>ROUND(G154*H154,6)</f>
      </c>
      <c r="L154" s="38">
        <v>0</v>
      </c>
      <c s="32">
        <f>ROUND(ROUND(L154,2)*ROUND(G154,3),2)</f>
      </c>
      <c s="36" t="s">
        <v>52</v>
      </c>
      <c>
        <f>(M154*21)/100</f>
      </c>
      <c t="s">
        <v>27</v>
      </c>
    </row>
    <row r="155" spans="1:5" ht="12.75">
      <c r="A155" s="35" t="s">
        <v>53</v>
      </c>
      <c r="E155" s="39" t="s">
        <v>4124</v>
      </c>
    </row>
    <row r="156" spans="1:5" ht="63.75">
      <c r="A156" s="35" t="s">
        <v>54</v>
      </c>
      <c r="E156" s="40" t="s">
        <v>4125</v>
      </c>
    </row>
    <row r="157" spans="1:5" ht="140.25">
      <c r="A157" t="s">
        <v>55</v>
      </c>
      <c r="E157" s="39" t="s">
        <v>4123</v>
      </c>
    </row>
    <row r="158" spans="1:16" ht="12.75">
      <c r="A158" t="s">
        <v>48</v>
      </c>
      <c s="34" t="s">
        <v>312</v>
      </c>
      <c s="34" t="s">
        <v>4126</v>
      </c>
      <c s="35" t="s">
        <v>5</v>
      </c>
      <c s="6" t="s">
        <v>4127</v>
      </c>
      <c s="36" t="s">
        <v>190</v>
      </c>
      <c s="37">
        <v>47.55</v>
      </c>
      <c s="36">
        <v>0</v>
      </c>
      <c s="36">
        <f>ROUND(G158*H158,6)</f>
      </c>
      <c r="L158" s="38">
        <v>0</v>
      </c>
      <c s="32">
        <f>ROUND(ROUND(L158,2)*ROUND(G158,3),2)</f>
      </c>
      <c s="36" t="s">
        <v>52</v>
      </c>
      <c>
        <f>(M158*21)/100</f>
      </c>
      <c t="s">
        <v>27</v>
      </c>
    </row>
    <row r="159" spans="1:5" ht="12.75">
      <c r="A159" s="35" t="s">
        <v>53</v>
      </c>
      <c r="E159" s="39" t="s">
        <v>4128</v>
      </c>
    </row>
    <row r="160" spans="1:5" ht="63.75">
      <c r="A160" s="35" t="s">
        <v>54</v>
      </c>
      <c r="E160" s="40" t="s">
        <v>4129</v>
      </c>
    </row>
    <row r="161" spans="1:5" ht="140.25">
      <c r="A161" t="s">
        <v>55</v>
      </c>
      <c r="E161" s="39" t="s">
        <v>4123</v>
      </c>
    </row>
    <row r="162" spans="1:16" ht="12.75">
      <c r="A162" t="s">
        <v>48</v>
      </c>
      <c s="34" t="s">
        <v>318</v>
      </c>
      <c s="34" t="s">
        <v>4130</v>
      </c>
      <c s="35" t="s">
        <v>5</v>
      </c>
      <c s="6" t="s">
        <v>4131</v>
      </c>
      <c s="36" t="s">
        <v>205</v>
      </c>
      <c s="37">
        <v>455.418</v>
      </c>
      <c s="36">
        <v>0</v>
      </c>
      <c s="36">
        <f>ROUND(G162*H162,6)</f>
      </c>
      <c r="L162" s="38">
        <v>0</v>
      </c>
      <c s="32">
        <f>ROUND(ROUND(L162,2)*ROUND(G162,3),2)</f>
      </c>
      <c s="36" t="s">
        <v>52</v>
      </c>
      <c>
        <f>(M162*21)/100</f>
      </c>
      <c t="s">
        <v>27</v>
      </c>
    </row>
    <row r="163" spans="1:5" ht="12.75">
      <c r="A163" s="35" t="s">
        <v>53</v>
      </c>
      <c r="E163" s="39" t="s">
        <v>4132</v>
      </c>
    </row>
    <row r="164" spans="1:5" ht="51">
      <c r="A164" s="35" t="s">
        <v>54</v>
      </c>
      <c r="E164" s="40" t="s">
        <v>4133</v>
      </c>
    </row>
    <row r="165" spans="1:5" ht="140.25">
      <c r="A165" t="s">
        <v>55</v>
      </c>
      <c r="E165" s="39" t="s">
        <v>4123</v>
      </c>
    </row>
    <row r="166" spans="1:16" ht="12.75">
      <c r="A166" t="s">
        <v>48</v>
      </c>
      <c s="34" t="s">
        <v>319</v>
      </c>
      <c s="34" t="s">
        <v>2895</v>
      </c>
      <c s="35" t="s">
        <v>5</v>
      </c>
      <c s="6" t="s">
        <v>4028</v>
      </c>
      <c s="36" t="s">
        <v>205</v>
      </c>
      <c s="37">
        <v>32.71</v>
      </c>
      <c s="36">
        <v>0</v>
      </c>
      <c s="36">
        <f>ROUND(G166*H166,6)</f>
      </c>
      <c r="L166" s="38">
        <v>0</v>
      </c>
      <c s="32">
        <f>ROUND(ROUND(L166,2)*ROUND(G166,3),2)</f>
      </c>
      <c s="36" t="s">
        <v>52</v>
      </c>
      <c>
        <f>(M166*21)/100</f>
      </c>
      <c t="s">
        <v>27</v>
      </c>
    </row>
    <row r="167" spans="1:5" ht="12.75">
      <c r="A167" s="35" t="s">
        <v>53</v>
      </c>
      <c r="E167" s="39" t="s">
        <v>4134</v>
      </c>
    </row>
    <row r="168" spans="1:5" ht="76.5">
      <c r="A168" s="35" t="s">
        <v>54</v>
      </c>
      <c r="E168" s="40" t="s">
        <v>4135</v>
      </c>
    </row>
    <row r="169" spans="1:5" ht="153">
      <c r="A169" t="s">
        <v>55</v>
      </c>
      <c r="E169" s="39" t="s">
        <v>4031</v>
      </c>
    </row>
    <row r="170" spans="1:16" ht="12.75">
      <c r="A170" t="s">
        <v>48</v>
      </c>
      <c s="34" t="s">
        <v>321</v>
      </c>
      <c s="34" t="s">
        <v>4032</v>
      </c>
      <c s="35" t="s">
        <v>5</v>
      </c>
      <c s="6" t="s">
        <v>4033</v>
      </c>
      <c s="36" t="s">
        <v>205</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4136</v>
      </c>
    </row>
    <row r="173" spans="1:5" ht="153">
      <c r="A173" t="s">
        <v>55</v>
      </c>
      <c r="E173" s="39" t="s">
        <v>4031</v>
      </c>
    </row>
    <row r="174" spans="1:16" ht="12.75">
      <c r="A174" t="s">
        <v>48</v>
      </c>
      <c s="34" t="s">
        <v>326</v>
      </c>
      <c s="34" t="s">
        <v>4137</v>
      </c>
      <c s="35" t="s">
        <v>5</v>
      </c>
      <c s="6" t="s">
        <v>4138</v>
      </c>
      <c s="36" t="s">
        <v>205</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4139</v>
      </c>
    </row>
    <row r="177" spans="1:5" ht="153">
      <c r="A177" t="s">
        <v>55</v>
      </c>
      <c r="E177" s="39" t="s">
        <v>4031</v>
      </c>
    </row>
    <row r="178" spans="1:16" ht="25.5">
      <c r="A178" t="s">
        <v>48</v>
      </c>
      <c s="34" t="s">
        <v>330</v>
      </c>
      <c s="34" t="s">
        <v>4035</v>
      </c>
      <c s="35" t="s">
        <v>5</v>
      </c>
      <c s="6" t="s">
        <v>4036</v>
      </c>
      <c s="36" t="s">
        <v>205</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4140</v>
      </c>
    </row>
    <row r="181" spans="1:5" ht="153">
      <c r="A181" t="s">
        <v>55</v>
      </c>
      <c r="E181" s="39" t="s">
        <v>4031</v>
      </c>
    </row>
    <row r="182" spans="1:16" ht="12.75">
      <c r="A182" t="s">
        <v>48</v>
      </c>
      <c s="34" t="s">
        <v>334</v>
      </c>
      <c s="34" t="s">
        <v>4141</v>
      </c>
      <c s="35" t="s">
        <v>5</v>
      </c>
      <c s="6" t="s">
        <v>4142</v>
      </c>
      <c s="36" t="s">
        <v>205</v>
      </c>
      <c s="37">
        <v>48</v>
      </c>
      <c s="36">
        <v>0</v>
      </c>
      <c s="36">
        <f>ROUND(G182*H182,6)</f>
      </c>
      <c r="L182" s="38">
        <v>0</v>
      </c>
      <c s="32">
        <f>ROUND(ROUND(L182,2)*ROUND(G182,3),2)</f>
      </c>
      <c s="36" t="s">
        <v>52</v>
      </c>
      <c>
        <f>(M182*21)/100</f>
      </c>
      <c t="s">
        <v>27</v>
      </c>
    </row>
    <row r="183" spans="1:5" ht="12.75">
      <c r="A183" s="35" t="s">
        <v>53</v>
      </c>
      <c r="E183" s="39" t="s">
        <v>4143</v>
      </c>
    </row>
    <row r="184" spans="1:5" ht="51">
      <c r="A184" s="35" t="s">
        <v>54</v>
      </c>
      <c r="E184" s="40" t="s">
        <v>4144</v>
      </c>
    </row>
    <row r="185" spans="1:5" ht="153">
      <c r="A185" t="s">
        <v>55</v>
      </c>
      <c r="E185" s="39" t="s">
        <v>4145</v>
      </c>
    </row>
    <row r="186" spans="1:16" ht="12.75">
      <c r="A186" t="s">
        <v>48</v>
      </c>
      <c s="34" t="s">
        <v>337</v>
      </c>
      <c s="34" t="s">
        <v>4146</v>
      </c>
      <c s="35" t="s">
        <v>5</v>
      </c>
      <c s="6" t="s">
        <v>4147</v>
      </c>
      <c s="36" t="s">
        <v>205</v>
      </c>
      <c s="37">
        <v>2.5</v>
      </c>
      <c s="36">
        <v>0</v>
      </c>
      <c s="36">
        <f>ROUND(G186*H186,6)</f>
      </c>
      <c r="L186" s="38">
        <v>0</v>
      </c>
      <c s="32">
        <f>ROUND(ROUND(L186,2)*ROUND(G186,3),2)</f>
      </c>
      <c s="36" t="s">
        <v>52</v>
      </c>
      <c>
        <f>(M186*21)/100</f>
      </c>
      <c t="s">
        <v>27</v>
      </c>
    </row>
    <row r="187" spans="1:5" ht="12.75">
      <c r="A187" s="35" t="s">
        <v>53</v>
      </c>
      <c r="E187" s="39" t="s">
        <v>4148</v>
      </c>
    </row>
    <row r="188" spans="1:5" ht="51">
      <c r="A188" s="35" t="s">
        <v>54</v>
      </c>
      <c r="E188" s="40" t="s">
        <v>4149</v>
      </c>
    </row>
    <row r="189" spans="1:5" ht="89.25">
      <c r="A189" t="s">
        <v>55</v>
      </c>
      <c r="E189" s="39" t="s">
        <v>4150</v>
      </c>
    </row>
    <row r="190" spans="1:16" ht="12.75">
      <c r="A190" t="s">
        <v>48</v>
      </c>
      <c s="34" t="s">
        <v>341</v>
      </c>
      <c s="34" t="s">
        <v>4151</v>
      </c>
      <c s="35" t="s">
        <v>5</v>
      </c>
      <c s="6" t="s">
        <v>4152</v>
      </c>
      <c s="36" t="s">
        <v>205</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4153</v>
      </c>
    </row>
    <row r="193" spans="1:5" ht="89.25">
      <c r="A193" t="s">
        <v>55</v>
      </c>
      <c r="E193" s="39" t="s">
        <v>4150</v>
      </c>
    </row>
    <row r="194" spans="1:13" ht="12.75">
      <c r="A194" t="s">
        <v>46</v>
      </c>
      <c r="C194" s="31" t="s">
        <v>123</v>
      </c>
      <c r="E194" s="33" t="s">
        <v>124</v>
      </c>
      <c r="J194" s="32">
        <f>0</f>
      </c>
      <c s="32">
        <f>0</f>
      </c>
      <c s="32">
        <f>0+L195+L199+L203</f>
      </c>
      <c s="32">
        <f>0+M195+M199+M203</f>
      </c>
    </row>
    <row r="195" spans="1:16" ht="12.75">
      <c r="A195" t="s">
        <v>48</v>
      </c>
      <c s="34" t="s">
        <v>577</v>
      </c>
      <c s="34" t="s">
        <v>427</v>
      </c>
      <c s="35" t="s">
        <v>5</v>
      </c>
      <c s="6" t="s">
        <v>428</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4154</v>
      </c>
    </row>
    <row r="198" spans="1:5" ht="114.75">
      <c r="A198" t="s">
        <v>55</v>
      </c>
      <c r="E198" s="39" t="s">
        <v>4155</v>
      </c>
    </row>
    <row r="199" spans="1:16" ht="12.75">
      <c r="A199" t="s">
        <v>48</v>
      </c>
      <c s="34" t="s">
        <v>581</v>
      </c>
      <c s="34" t="s">
        <v>435</v>
      </c>
      <c s="35" t="s">
        <v>5</v>
      </c>
      <c s="6" t="s">
        <v>436</v>
      </c>
      <c s="36" t="s">
        <v>62</v>
      </c>
      <c s="37">
        <v>1</v>
      </c>
      <c s="36">
        <v>0</v>
      </c>
      <c s="36">
        <f>ROUND(G199*H199,6)</f>
      </c>
      <c r="L199" s="38">
        <v>0</v>
      </c>
      <c s="32">
        <f>ROUND(ROUND(L199,2)*ROUND(G199,3),2)</f>
      </c>
      <c s="36" t="s">
        <v>52</v>
      </c>
      <c>
        <f>(M199*21)/100</f>
      </c>
      <c t="s">
        <v>27</v>
      </c>
    </row>
    <row r="200" spans="1:5" ht="12.75">
      <c r="A200" s="35" t="s">
        <v>53</v>
      </c>
      <c r="E200" s="39" t="s">
        <v>4000</v>
      </c>
    </row>
    <row r="201" spans="1:5" ht="51">
      <c r="A201" s="35" t="s">
        <v>54</v>
      </c>
      <c r="E201" s="40" t="s">
        <v>4156</v>
      </c>
    </row>
    <row r="202" spans="1:5" ht="153">
      <c r="A202" t="s">
        <v>55</v>
      </c>
      <c r="E202" s="39" t="s">
        <v>4157</v>
      </c>
    </row>
    <row r="203" spans="1:16" ht="12.75">
      <c r="A203" t="s">
        <v>48</v>
      </c>
      <c s="34" t="s">
        <v>345</v>
      </c>
      <c s="34" t="s">
        <v>4158</v>
      </c>
      <c s="35" t="s">
        <v>5</v>
      </c>
      <c s="6" t="s">
        <v>4159</v>
      </c>
      <c s="36" t="s">
        <v>205</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4160</v>
      </c>
    </row>
    <row r="206" spans="1:5" ht="89.25">
      <c r="A206" t="s">
        <v>55</v>
      </c>
      <c r="E206" s="39" t="s">
        <v>4161</v>
      </c>
    </row>
    <row r="207" spans="1:13" ht="12.75">
      <c r="A207" t="s">
        <v>46</v>
      </c>
      <c r="C207" s="31" t="s">
        <v>163</v>
      </c>
      <c r="E207" s="33" t="s">
        <v>1657</v>
      </c>
      <c r="J207" s="32">
        <f>0</f>
      </c>
      <c s="32">
        <f>0</f>
      </c>
      <c s="32">
        <f>0+L208</f>
      </c>
      <c s="32">
        <f>0+M208</f>
      </c>
    </row>
    <row r="208" spans="1:16" ht="12.75">
      <c r="A208" t="s">
        <v>48</v>
      </c>
      <c s="34" t="s">
        <v>349</v>
      </c>
      <c s="34" t="s">
        <v>4162</v>
      </c>
      <c s="35" t="s">
        <v>5</v>
      </c>
      <c s="6" t="s">
        <v>4163</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4164</v>
      </c>
    </row>
    <row r="211" spans="1:5" ht="25.5">
      <c r="A211" t="s">
        <v>55</v>
      </c>
      <c r="E211" s="39" t="s">
        <v>4165</v>
      </c>
    </row>
    <row r="212" spans="1:13" ht="12.75">
      <c r="A212" t="s">
        <v>46</v>
      </c>
      <c r="C212" s="31" t="s">
        <v>76</v>
      </c>
      <c r="E212" s="33" t="s">
        <v>2606</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592</v>
      </c>
      <c s="34" t="s">
        <v>4166</v>
      </c>
      <c s="35" t="s">
        <v>5</v>
      </c>
      <c s="6" t="s">
        <v>4167</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4168</v>
      </c>
    </row>
    <row r="216" spans="1:5" ht="38.25">
      <c r="A216" t="s">
        <v>55</v>
      </c>
      <c r="E216" s="39" t="s">
        <v>4169</v>
      </c>
    </row>
    <row r="217" spans="1:16" ht="25.5">
      <c r="A217" t="s">
        <v>48</v>
      </c>
      <c s="34" t="s">
        <v>596</v>
      </c>
      <c s="34" t="s">
        <v>4170</v>
      </c>
      <c s="35" t="s">
        <v>5</v>
      </c>
      <c s="6" t="s">
        <v>4171</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4172</v>
      </c>
    </row>
    <row r="220" spans="1:5" ht="25.5">
      <c r="A220" t="s">
        <v>55</v>
      </c>
      <c r="E220" s="39" t="s">
        <v>4173</v>
      </c>
    </row>
    <row r="221" spans="1:16" ht="25.5">
      <c r="A221" t="s">
        <v>48</v>
      </c>
      <c s="34" t="s">
        <v>353</v>
      </c>
      <c s="34" t="s">
        <v>4174</v>
      </c>
      <c s="35" t="s">
        <v>5</v>
      </c>
      <c s="6" t="s">
        <v>4175</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4176</v>
      </c>
    </row>
    <row r="224" spans="1:5" ht="63.75">
      <c r="A224" t="s">
        <v>55</v>
      </c>
      <c r="E224" s="39" t="s">
        <v>4177</v>
      </c>
    </row>
    <row r="225" spans="1:16" ht="12.75">
      <c r="A225" t="s">
        <v>48</v>
      </c>
      <c s="34" t="s">
        <v>357</v>
      </c>
      <c s="34" t="s">
        <v>4178</v>
      </c>
      <c s="35" t="s">
        <v>5</v>
      </c>
      <c s="6" t="s">
        <v>4179</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4180</v>
      </c>
    </row>
    <row r="228" spans="1:5" ht="25.5">
      <c r="A228" t="s">
        <v>55</v>
      </c>
      <c r="E228" s="39" t="s">
        <v>4181</v>
      </c>
    </row>
    <row r="229" spans="1:16" ht="12.75">
      <c r="A229" t="s">
        <v>48</v>
      </c>
      <c s="34" t="s">
        <v>600</v>
      </c>
      <c s="34" t="s">
        <v>4182</v>
      </c>
      <c s="35" t="s">
        <v>5</v>
      </c>
      <c s="6" t="s">
        <v>4183</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4184</v>
      </c>
    </row>
    <row r="232" spans="1:5" ht="25.5">
      <c r="A232" t="s">
        <v>55</v>
      </c>
      <c r="E232" s="39" t="s">
        <v>4181</v>
      </c>
    </row>
    <row r="233" spans="1:16" ht="25.5">
      <c r="A233" t="s">
        <v>48</v>
      </c>
      <c s="34" t="s">
        <v>604</v>
      </c>
      <c s="34" t="s">
        <v>2648</v>
      </c>
      <c s="35" t="s">
        <v>5</v>
      </c>
      <c s="6" t="s">
        <v>2649</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4185</v>
      </c>
    </row>
    <row r="236" spans="1:5" ht="25.5">
      <c r="A236" t="s">
        <v>55</v>
      </c>
      <c r="E236" s="39" t="s">
        <v>4186</v>
      </c>
    </row>
    <row r="237" spans="1:16" ht="25.5">
      <c r="A237" t="s">
        <v>48</v>
      </c>
      <c s="34" t="s">
        <v>362</v>
      </c>
      <c s="34" t="s">
        <v>4187</v>
      </c>
      <c s="35" t="s">
        <v>4</v>
      </c>
      <c s="6" t="s">
        <v>4188</v>
      </c>
      <c s="36" t="s">
        <v>205</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4189</v>
      </c>
    </row>
    <row r="240" spans="1:5" ht="38.25">
      <c r="A240" t="s">
        <v>55</v>
      </c>
      <c r="E240" s="39" t="s">
        <v>4190</v>
      </c>
    </row>
    <row r="241" spans="1:16" ht="25.5">
      <c r="A241" t="s">
        <v>48</v>
      </c>
      <c s="34" t="s">
        <v>366</v>
      </c>
      <c s="34" t="s">
        <v>4187</v>
      </c>
      <c s="35" t="s">
        <v>27</v>
      </c>
      <c s="6" t="s">
        <v>4188</v>
      </c>
      <c s="36" t="s">
        <v>205</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4191</v>
      </c>
    </row>
    <row r="244" spans="1:5" ht="38.25">
      <c r="A244" t="s">
        <v>55</v>
      </c>
      <c r="E244" s="39" t="s">
        <v>4190</v>
      </c>
    </row>
    <row r="245" spans="1:16" ht="25.5">
      <c r="A245" t="s">
        <v>48</v>
      </c>
      <c s="34" t="s">
        <v>370</v>
      </c>
      <c s="34" t="s">
        <v>4192</v>
      </c>
      <c s="35" t="s">
        <v>5</v>
      </c>
      <c s="6" t="s">
        <v>4193</v>
      </c>
      <c s="36" t="s">
        <v>205</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4191</v>
      </c>
    </row>
    <row r="248" spans="1:5" ht="38.25">
      <c r="A248" t="s">
        <v>55</v>
      </c>
      <c r="E248" s="39" t="s">
        <v>4190</v>
      </c>
    </row>
    <row r="249" spans="1:16" ht="12.75">
      <c r="A249" t="s">
        <v>48</v>
      </c>
      <c s="34" t="s">
        <v>375</v>
      </c>
      <c s="34" t="s">
        <v>4194</v>
      </c>
      <c s="35" t="s">
        <v>5</v>
      </c>
      <c s="6" t="s">
        <v>4195</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4196</v>
      </c>
    </row>
    <row r="252" spans="1:5" ht="76.5">
      <c r="A252" t="s">
        <v>55</v>
      </c>
      <c r="E252" s="39" t="s">
        <v>4197</v>
      </c>
    </row>
    <row r="253" spans="1:16" ht="12.75">
      <c r="A253" t="s">
        <v>48</v>
      </c>
      <c s="34" t="s">
        <v>379</v>
      </c>
      <c s="34" t="s">
        <v>4198</v>
      </c>
      <c s="35" t="s">
        <v>5</v>
      </c>
      <c s="6" t="s">
        <v>4199</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4196</v>
      </c>
    </row>
    <row r="256" spans="1:5" ht="25.5">
      <c r="A256" t="s">
        <v>55</v>
      </c>
      <c r="E256" s="39" t="s">
        <v>4200</v>
      </c>
    </row>
    <row r="257" spans="1:16" ht="12.75">
      <c r="A257" t="s">
        <v>48</v>
      </c>
      <c s="34" t="s">
        <v>383</v>
      </c>
      <c s="34" t="s">
        <v>4201</v>
      </c>
      <c s="35" t="s">
        <v>5</v>
      </c>
      <c s="6" t="s">
        <v>4202</v>
      </c>
      <c s="36" t="s">
        <v>4203</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4204</v>
      </c>
    </row>
    <row r="260" spans="1:5" ht="25.5">
      <c r="A260" t="s">
        <v>55</v>
      </c>
      <c r="E260" s="39" t="s">
        <v>4205</v>
      </c>
    </row>
    <row r="261" spans="1:16" ht="12.75">
      <c r="A261" t="s">
        <v>48</v>
      </c>
      <c s="34" t="s">
        <v>387</v>
      </c>
      <c s="34" t="s">
        <v>4206</v>
      </c>
      <c s="35" t="s">
        <v>5</v>
      </c>
      <c s="6" t="s">
        <v>4207</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4196</v>
      </c>
    </row>
    <row r="264" spans="1:5" ht="76.5">
      <c r="A264" t="s">
        <v>55</v>
      </c>
      <c r="E264" s="39" t="s">
        <v>4197</v>
      </c>
    </row>
    <row r="265" spans="1:16" ht="12.75">
      <c r="A265" t="s">
        <v>48</v>
      </c>
      <c s="34" t="s">
        <v>391</v>
      </c>
      <c s="34" t="s">
        <v>4208</v>
      </c>
      <c s="35" t="s">
        <v>5</v>
      </c>
      <c s="6" t="s">
        <v>4209</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4196</v>
      </c>
    </row>
    <row r="268" spans="1:5" ht="25.5">
      <c r="A268" t="s">
        <v>55</v>
      </c>
      <c r="E268" s="39" t="s">
        <v>4200</v>
      </c>
    </row>
    <row r="269" spans="1:16" ht="12.75">
      <c r="A269" t="s">
        <v>48</v>
      </c>
      <c s="34" t="s">
        <v>396</v>
      </c>
      <c s="34" t="s">
        <v>4210</v>
      </c>
      <c s="35" t="s">
        <v>5</v>
      </c>
      <c s="6" t="s">
        <v>4211</v>
      </c>
      <c s="36" t="s">
        <v>4203</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4204</v>
      </c>
    </row>
    <row r="272" spans="1:5" ht="25.5">
      <c r="A272" t="s">
        <v>55</v>
      </c>
      <c r="E272" s="39" t="s">
        <v>4205</v>
      </c>
    </row>
    <row r="273" spans="1:16" ht="12.75">
      <c r="A273" t="s">
        <v>48</v>
      </c>
      <c s="34" t="s">
        <v>400</v>
      </c>
      <c s="34" t="s">
        <v>4212</v>
      </c>
      <c s="35" t="s">
        <v>5</v>
      </c>
      <c s="6" t="s">
        <v>4213</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4196</v>
      </c>
    </row>
    <row r="276" spans="1:5" ht="76.5">
      <c r="A276" t="s">
        <v>55</v>
      </c>
      <c r="E276" s="39" t="s">
        <v>4197</v>
      </c>
    </row>
    <row r="277" spans="1:16" ht="12.75">
      <c r="A277" t="s">
        <v>48</v>
      </c>
      <c s="34" t="s">
        <v>404</v>
      </c>
      <c s="34" t="s">
        <v>4214</v>
      </c>
      <c s="35" t="s">
        <v>5</v>
      </c>
      <c s="6" t="s">
        <v>4215</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4196</v>
      </c>
    </row>
    <row r="280" spans="1:5" ht="25.5">
      <c r="A280" t="s">
        <v>55</v>
      </c>
      <c r="E280" s="39" t="s">
        <v>4200</v>
      </c>
    </row>
    <row r="281" spans="1:16" ht="12.75">
      <c r="A281" t="s">
        <v>48</v>
      </c>
      <c s="34" t="s">
        <v>627</v>
      </c>
      <c s="34" t="s">
        <v>4216</v>
      </c>
      <c s="35" t="s">
        <v>5</v>
      </c>
      <c s="6" t="s">
        <v>4217</v>
      </c>
      <c s="36" t="s">
        <v>4203</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4204</v>
      </c>
    </row>
    <row r="284" spans="1:5" ht="25.5">
      <c r="A284" t="s">
        <v>55</v>
      </c>
      <c r="E284" s="39" t="s">
        <v>4205</v>
      </c>
    </row>
    <row r="285" spans="1:16" ht="12.75">
      <c r="A285" t="s">
        <v>48</v>
      </c>
      <c s="34" t="s">
        <v>631</v>
      </c>
      <c s="34" t="s">
        <v>4218</v>
      </c>
      <c s="35" t="s">
        <v>5</v>
      </c>
      <c s="6" t="s">
        <v>4219</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4097</v>
      </c>
    </row>
    <row r="288" spans="1:5" ht="63.75">
      <c r="A288" t="s">
        <v>55</v>
      </c>
      <c r="E288" s="39" t="s">
        <v>4220</v>
      </c>
    </row>
    <row r="289" spans="1:16" ht="12.75">
      <c r="A289" t="s">
        <v>48</v>
      </c>
      <c s="34" t="s">
        <v>408</v>
      </c>
      <c s="34" t="s">
        <v>4221</v>
      </c>
      <c s="35" t="s">
        <v>5</v>
      </c>
      <c s="6" t="s">
        <v>4222</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4097</v>
      </c>
    </row>
    <row r="292" spans="1:5" ht="25.5">
      <c r="A292" t="s">
        <v>55</v>
      </c>
      <c r="E292" s="39" t="s">
        <v>4200</v>
      </c>
    </row>
    <row r="293" spans="1:16" ht="12.75">
      <c r="A293" t="s">
        <v>48</v>
      </c>
      <c s="34" t="s">
        <v>412</v>
      </c>
      <c s="34" t="s">
        <v>4223</v>
      </c>
      <c s="35" t="s">
        <v>5</v>
      </c>
      <c s="6" t="s">
        <v>4224</v>
      </c>
      <c s="36" t="s">
        <v>4203</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4225</v>
      </c>
    </row>
    <row r="296" spans="1:5" ht="25.5">
      <c r="A296" t="s">
        <v>55</v>
      </c>
      <c r="E296" s="39" t="s">
        <v>4205</v>
      </c>
    </row>
    <row r="297" spans="1:16" ht="12.75">
      <c r="A297" t="s">
        <v>48</v>
      </c>
      <c s="34" t="s">
        <v>416</v>
      </c>
      <c s="34" t="s">
        <v>4226</v>
      </c>
      <c s="35" t="s">
        <v>5</v>
      </c>
      <c s="6" t="s">
        <v>4227</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4228</v>
      </c>
    </row>
    <row r="300" spans="1:5" ht="63.75">
      <c r="A300" t="s">
        <v>55</v>
      </c>
      <c r="E300" s="39" t="s">
        <v>4220</v>
      </c>
    </row>
    <row r="301" spans="1:16" ht="12.75">
      <c r="A301" t="s">
        <v>48</v>
      </c>
      <c s="34" t="s">
        <v>417</v>
      </c>
      <c s="34" t="s">
        <v>4229</v>
      </c>
      <c s="35" t="s">
        <v>5</v>
      </c>
      <c s="6" t="s">
        <v>4230</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4228</v>
      </c>
    </row>
    <row r="304" spans="1:5" ht="25.5">
      <c r="A304" t="s">
        <v>55</v>
      </c>
      <c r="E304" s="39" t="s">
        <v>4200</v>
      </c>
    </row>
    <row r="305" spans="1:16" ht="12.75">
      <c r="A305" t="s">
        <v>48</v>
      </c>
      <c s="34" t="s">
        <v>418</v>
      </c>
      <c s="34" t="s">
        <v>4231</v>
      </c>
      <c s="35" t="s">
        <v>5</v>
      </c>
      <c s="6" t="s">
        <v>4232</v>
      </c>
      <c s="36" t="s">
        <v>4203</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4233</v>
      </c>
    </row>
    <row r="308" spans="1:5" ht="25.5">
      <c r="A308" t="s">
        <v>55</v>
      </c>
      <c r="E308" s="39" t="s">
        <v>4205</v>
      </c>
    </row>
    <row r="309" spans="1:16" ht="12.75">
      <c r="A309" t="s">
        <v>48</v>
      </c>
      <c s="34" t="s">
        <v>419</v>
      </c>
      <c s="34" t="s">
        <v>4234</v>
      </c>
      <c s="35" t="s">
        <v>5</v>
      </c>
      <c s="6" t="s">
        <v>4235</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4236</v>
      </c>
    </row>
    <row r="312" spans="1:5" ht="12.75">
      <c r="A312" t="s">
        <v>55</v>
      </c>
      <c r="E312" s="39" t="s">
        <v>4237</v>
      </c>
    </row>
    <row r="313" spans="1:16" ht="12.75">
      <c r="A313" t="s">
        <v>48</v>
      </c>
      <c s="34" t="s">
        <v>420</v>
      </c>
      <c s="34" t="s">
        <v>4238</v>
      </c>
      <c s="35" t="s">
        <v>5</v>
      </c>
      <c s="6" t="s">
        <v>4239</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4240</v>
      </c>
    </row>
    <row r="316" spans="1:5" ht="51">
      <c r="A316" t="s">
        <v>55</v>
      </c>
      <c r="E316" s="39" t="s">
        <v>2831</v>
      </c>
    </row>
    <row r="317" spans="1:16" ht="12.75">
      <c r="A317" t="s">
        <v>48</v>
      </c>
      <c s="34" t="s">
        <v>424</v>
      </c>
      <c s="34" t="s">
        <v>2901</v>
      </c>
      <c s="35" t="s">
        <v>5</v>
      </c>
      <c s="6" t="s">
        <v>2902</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4241</v>
      </c>
    </row>
    <row r="320" spans="1:5" ht="51">
      <c r="A320" t="s">
        <v>55</v>
      </c>
      <c r="E320" s="39" t="s">
        <v>2831</v>
      </c>
    </row>
    <row r="321" spans="1:16" ht="12.75">
      <c r="A321" t="s">
        <v>48</v>
      </c>
      <c s="34" t="s">
        <v>425</v>
      </c>
      <c s="34" t="s">
        <v>2828</v>
      </c>
      <c s="35" t="s">
        <v>4</v>
      </c>
      <c s="6" t="s">
        <v>2829</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4242</v>
      </c>
    </row>
    <row r="324" spans="1:5" ht="51">
      <c r="A324" t="s">
        <v>55</v>
      </c>
      <c r="E324" s="39" t="s">
        <v>2831</v>
      </c>
    </row>
    <row r="325" spans="1:16" ht="12.75">
      <c r="A325" t="s">
        <v>48</v>
      </c>
      <c s="34" t="s">
        <v>646</v>
      </c>
      <c s="34" t="s">
        <v>2828</v>
      </c>
      <c s="35" t="s">
        <v>27</v>
      </c>
      <c s="6" t="s">
        <v>2829</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4243</v>
      </c>
    </row>
    <row r="328" spans="1:5" ht="51">
      <c r="A328" t="s">
        <v>55</v>
      </c>
      <c r="E328" s="39" t="s">
        <v>2831</v>
      </c>
    </row>
    <row r="329" spans="1:16" ht="12.75">
      <c r="A329" t="s">
        <v>48</v>
      </c>
      <c s="34" t="s">
        <v>647</v>
      </c>
      <c s="34" t="s">
        <v>4244</v>
      </c>
      <c s="35" t="s">
        <v>5</v>
      </c>
      <c s="6" t="s">
        <v>4245</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4246</v>
      </c>
    </row>
    <row r="332" spans="1:5" ht="51">
      <c r="A332" t="s">
        <v>55</v>
      </c>
      <c r="E332" s="39" t="s">
        <v>2831</v>
      </c>
    </row>
    <row r="333" spans="1:16" ht="12.75">
      <c r="A333" t="s">
        <v>48</v>
      </c>
      <c s="34" t="s">
        <v>651</v>
      </c>
      <c s="34" t="s">
        <v>4247</v>
      </c>
      <c s="35" t="s">
        <v>5</v>
      </c>
      <c s="6" t="s">
        <v>4248</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4249</v>
      </c>
    </row>
    <row r="336" spans="1:5" ht="25.5">
      <c r="A336" t="s">
        <v>55</v>
      </c>
      <c r="E336" s="39" t="s">
        <v>4250</v>
      </c>
    </row>
    <row r="337" spans="1:16" ht="12.75">
      <c r="A337" t="s">
        <v>48</v>
      </c>
      <c s="34" t="s">
        <v>655</v>
      </c>
      <c s="34" t="s">
        <v>2911</v>
      </c>
      <c s="35" t="s">
        <v>5</v>
      </c>
      <c s="6" t="s">
        <v>2912</v>
      </c>
      <c s="36" t="s">
        <v>51</v>
      </c>
      <c s="37">
        <v>20.25</v>
      </c>
      <c s="36">
        <v>0</v>
      </c>
      <c s="36">
        <f>ROUND(G337*H337,6)</f>
      </c>
      <c r="L337" s="38">
        <v>0</v>
      </c>
      <c s="32">
        <f>ROUND(ROUND(L337,2)*ROUND(G337,3),2)</f>
      </c>
      <c s="36" t="s">
        <v>52</v>
      </c>
      <c>
        <f>(M337*21)/100</f>
      </c>
      <c t="s">
        <v>27</v>
      </c>
    </row>
    <row r="338" spans="1:5" ht="12.75">
      <c r="A338" s="35" t="s">
        <v>53</v>
      </c>
      <c r="E338" s="39" t="s">
        <v>4251</v>
      </c>
    </row>
    <row r="339" spans="1:5" ht="51">
      <c r="A339" s="35" t="s">
        <v>54</v>
      </c>
      <c r="E339" s="40" t="s">
        <v>4252</v>
      </c>
    </row>
    <row r="340" spans="1:5" ht="229.5">
      <c r="A340" t="s">
        <v>55</v>
      </c>
      <c r="E340" s="39" t="s">
        <v>4253</v>
      </c>
    </row>
    <row r="341" spans="1:16" ht="12.75">
      <c r="A341" t="s">
        <v>48</v>
      </c>
      <c s="34" t="s">
        <v>659</v>
      </c>
      <c s="34" t="s">
        <v>4254</v>
      </c>
      <c s="35" t="s">
        <v>5</v>
      </c>
      <c s="6" t="s">
        <v>4255</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4256</v>
      </c>
    </row>
    <row r="344" spans="1:5" ht="38.25">
      <c r="A344" t="s">
        <v>55</v>
      </c>
      <c r="E344" s="39" t="s">
        <v>4257</v>
      </c>
    </row>
    <row r="345" spans="1:16" ht="12.75">
      <c r="A345" t="s">
        <v>48</v>
      </c>
      <c s="34" t="s">
        <v>663</v>
      </c>
      <c s="34" t="s">
        <v>4258</v>
      </c>
      <c s="35" t="s">
        <v>5</v>
      </c>
      <c s="6" t="s">
        <v>4259</v>
      </c>
      <c s="36" t="s">
        <v>51</v>
      </c>
      <c s="37">
        <v>50.82</v>
      </c>
      <c s="36">
        <v>0</v>
      </c>
      <c s="36">
        <f>ROUND(G345*H345,6)</f>
      </c>
      <c r="L345" s="38">
        <v>0</v>
      </c>
      <c s="32">
        <f>ROUND(ROUND(L345,2)*ROUND(G345,3),2)</f>
      </c>
      <c s="36" t="s">
        <v>52</v>
      </c>
      <c>
        <f>(M345*21)/100</f>
      </c>
      <c t="s">
        <v>27</v>
      </c>
    </row>
    <row r="346" spans="1:5" ht="12.75">
      <c r="A346" s="35" t="s">
        <v>53</v>
      </c>
      <c r="E346" s="39" t="s">
        <v>4260</v>
      </c>
    </row>
    <row r="347" spans="1:5" ht="51">
      <c r="A347" s="35" t="s">
        <v>54</v>
      </c>
      <c r="E347" s="40" t="s">
        <v>4261</v>
      </c>
    </row>
    <row r="348" spans="1:5" ht="89.25">
      <c r="A348" t="s">
        <v>55</v>
      </c>
      <c r="E348" s="39" t="s">
        <v>4262</v>
      </c>
    </row>
    <row r="349" spans="1:16" ht="12.75">
      <c r="A349" t="s">
        <v>48</v>
      </c>
      <c s="34" t="s">
        <v>667</v>
      </c>
      <c s="34" t="s">
        <v>4263</v>
      </c>
      <c s="35" t="s">
        <v>5</v>
      </c>
      <c s="6" t="s">
        <v>4264</v>
      </c>
      <c s="36" t="s">
        <v>51</v>
      </c>
      <c s="37">
        <v>12</v>
      </c>
      <c s="36">
        <v>0</v>
      </c>
      <c s="36">
        <f>ROUND(G349*H349,6)</f>
      </c>
      <c r="L349" s="38">
        <v>0</v>
      </c>
      <c s="32">
        <f>ROUND(ROUND(L349,2)*ROUND(G349,3),2)</f>
      </c>
      <c s="36" t="s">
        <v>52</v>
      </c>
      <c>
        <f>(M349*21)/100</f>
      </c>
      <c t="s">
        <v>27</v>
      </c>
    </row>
    <row r="350" spans="1:5" ht="25.5">
      <c r="A350" s="35" t="s">
        <v>53</v>
      </c>
      <c r="E350" s="39" t="s">
        <v>4265</v>
      </c>
    </row>
    <row r="351" spans="1:5" ht="51">
      <c r="A351" s="35" t="s">
        <v>54</v>
      </c>
      <c r="E351" s="40" t="s">
        <v>4266</v>
      </c>
    </row>
    <row r="352" spans="1:5" ht="114.75">
      <c r="A352" t="s">
        <v>55</v>
      </c>
      <c r="E352" s="39" t="s">
        <v>4267</v>
      </c>
    </row>
    <row r="353" spans="1:16" ht="12.75">
      <c r="A353" t="s">
        <v>48</v>
      </c>
      <c s="34" t="s">
        <v>671</v>
      </c>
      <c s="34" t="s">
        <v>3652</v>
      </c>
      <c s="35" t="s">
        <v>5</v>
      </c>
      <c s="6" t="s">
        <v>3653</v>
      </c>
      <c s="36" t="s">
        <v>62</v>
      </c>
      <c s="37">
        <v>2</v>
      </c>
      <c s="36">
        <v>0</v>
      </c>
      <c s="36">
        <f>ROUND(G353*H353,6)</f>
      </c>
      <c r="L353" s="38">
        <v>0</v>
      </c>
      <c s="32">
        <f>ROUND(ROUND(L353,2)*ROUND(G353,3),2)</f>
      </c>
      <c s="36" t="s">
        <v>52</v>
      </c>
      <c>
        <f>(M353*21)/100</f>
      </c>
      <c t="s">
        <v>27</v>
      </c>
    </row>
    <row r="354" spans="1:5" ht="12.75">
      <c r="A354" s="35" t="s">
        <v>53</v>
      </c>
      <c r="E354" s="39" t="s">
        <v>4000</v>
      </c>
    </row>
    <row r="355" spans="1:5" ht="51">
      <c r="A355" s="35" t="s">
        <v>54</v>
      </c>
      <c r="E355" s="40" t="s">
        <v>4196</v>
      </c>
    </row>
    <row r="356" spans="1:5" ht="89.25">
      <c r="A356" t="s">
        <v>55</v>
      </c>
      <c r="E356" s="39" t="s">
        <v>4268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3945</v>
      </c>
      <c s="41">
        <f>Rekapitulace!C66</f>
      </c>
      <c s="20" t="s">
        <v>0</v>
      </c>
      <c t="s">
        <v>23</v>
      </c>
      <c t="s">
        <v>27</v>
      </c>
    </row>
    <row r="4" spans="1:16" ht="32" customHeight="1">
      <c r="A4" s="24" t="s">
        <v>20</v>
      </c>
      <c s="25" t="s">
        <v>28</v>
      </c>
      <c s="27" t="s">
        <v>3945</v>
      </c>
      <c r="E4" s="26" t="s">
        <v>3946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4271</v>
      </c>
      <c r="E8" s="30" t="s">
        <v>4270</v>
      </c>
      <c r="J8" s="29">
        <f>0+J9+J14+J31+J36+J65</f>
      </c>
      <c s="29">
        <f>0+K9+K14+K31+K36+K65</f>
      </c>
      <c s="29">
        <f>0+L9+L14+L31+L36+L65</f>
      </c>
      <c s="29">
        <f>0+M9+M14+M31+M36+M65</f>
      </c>
    </row>
    <row r="9" spans="1:13" ht="12.75">
      <c r="A9" t="s">
        <v>46</v>
      </c>
      <c r="C9" s="31" t="s">
        <v>179</v>
      </c>
      <c r="E9" s="33" t="s">
        <v>180</v>
      </c>
      <c r="J9" s="32">
        <f>0</f>
      </c>
      <c s="32">
        <f>0</f>
      </c>
      <c s="32">
        <f>0+L10</f>
      </c>
      <c s="32">
        <f>0+M10</f>
      </c>
    </row>
    <row r="10" spans="1:16" ht="25.5">
      <c r="A10" t="s">
        <v>48</v>
      </c>
      <c s="34" t="s">
        <v>4</v>
      </c>
      <c s="34" t="s">
        <v>863</v>
      </c>
      <c s="35" t="s">
        <v>864</v>
      </c>
      <c s="6" t="s">
        <v>3984</v>
      </c>
      <c s="36" t="s">
        <v>450</v>
      </c>
      <c s="37">
        <v>106.401</v>
      </c>
      <c s="36">
        <v>0</v>
      </c>
      <c s="36">
        <f>ROUND(G10*H10,6)</f>
      </c>
      <c r="L10" s="38">
        <v>0</v>
      </c>
      <c s="32">
        <f>ROUND(ROUND(L10,2)*ROUND(G10,3),2)</f>
      </c>
      <c s="36" t="s">
        <v>52</v>
      </c>
      <c>
        <f>(M10*21)/100</f>
      </c>
      <c t="s">
        <v>27</v>
      </c>
    </row>
    <row r="11" spans="1:5" ht="12.75">
      <c r="A11" s="35" t="s">
        <v>53</v>
      </c>
      <c r="E11" s="39" t="s">
        <v>2483</v>
      </c>
    </row>
    <row r="12" spans="1:5" ht="51">
      <c r="A12" s="35" t="s">
        <v>54</v>
      </c>
      <c r="E12" s="40" t="s">
        <v>4272</v>
      </c>
    </row>
    <row r="13" spans="1:5" ht="89.25">
      <c r="A13" t="s">
        <v>55</v>
      </c>
      <c r="E13" s="39" t="s">
        <v>3986</v>
      </c>
    </row>
    <row r="14" spans="1:13" ht="12.75">
      <c r="A14" t="s">
        <v>46</v>
      </c>
      <c r="C14" s="31" t="s">
        <v>4</v>
      </c>
      <c r="E14" s="33" t="s">
        <v>1303</v>
      </c>
      <c r="J14" s="32">
        <f>0</f>
      </c>
      <c s="32">
        <f>0</f>
      </c>
      <c s="32">
        <f>0+L15+L19+L23+L27</f>
      </c>
      <c s="32">
        <f>0+M15+M19+M23+M27</f>
      </c>
    </row>
    <row r="15" spans="1:16" ht="12.75">
      <c r="A15" t="s">
        <v>48</v>
      </c>
      <c s="34" t="s">
        <v>27</v>
      </c>
      <c s="34" t="s">
        <v>1428</v>
      </c>
      <c s="35" t="s">
        <v>5</v>
      </c>
      <c s="6" t="s">
        <v>1429</v>
      </c>
      <c s="36" t="s">
        <v>190</v>
      </c>
      <c s="37">
        <v>32.67</v>
      </c>
      <c s="36">
        <v>0</v>
      </c>
      <c s="36">
        <f>ROUND(G15*H15,6)</f>
      </c>
      <c r="L15" s="38">
        <v>0</v>
      </c>
      <c s="32">
        <f>ROUND(ROUND(L15,2)*ROUND(G15,3),2)</f>
      </c>
      <c s="36" t="s">
        <v>52</v>
      </c>
      <c>
        <f>(M15*21)/100</f>
      </c>
      <c t="s">
        <v>27</v>
      </c>
    </row>
    <row r="16" spans="1:5" ht="12.75">
      <c r="A16" s="35" t="s">
        <v>53</v>
      </c>
      <c r="E16" s="39" t="s">
        <v>5</v>
      </c>
    </row>
    <row r="17" spans="1:5" ht="51">
      <c r="A17" s="35" t="s">
        <v>54</v>
      </c>
      <c r="E17" s="40" t="s">
        <v>4273</v>
      </c>
    </row>
    <row r="18" spans="1:5" ht="318.75">
      <c r="A18" t="s">
        <v>55</v>
      </c>
      <c r="E18" s="39" t="s">
        <v>4274</v>
      </c>
    </row>
    <row r="19" spans="1:16" ht="12.75">
      <c r="A19" t="s">
        <v>48</v>
      </c>
      <c s="34" t="s">
        <v>26</v>
      </c>
      <c s="34" t="s">
        <v>3586</v>
      </c>
      <c s="35" t="s">
        <v>5</v>
      </c>
      <c s="6" t="s">
        <v>3587</v>
      </c>
      <c s="36" t="s">
        <v>190</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4275</v>
      </c>
    </row>
    <row r="22" spans="1:5" ht="318.75">
      <c r="A22" t="s">
        <v>55</v>
      </c>
      <c r="E22" s="39" t="s">
        <v>4274</v>
      </c>
    </row>
    <row r="23" spans="1:16" ht="12.75">
      <c r="A23" t="s">
        <v>48</v>
      </c>
      <c s="34" t="s">
        <v>63</v>
      </c>
      <c s="34" t="s">
        <v>200</v>
      </c>
      <c s="35" t="s">
        <v>5</v>
      </c>
      <c s="6" t="s">
        <v>1431</v>
      </c>
      <c s="36" t="s">
        <v>190</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4276</v>
      </c>
    </row>
    <row r="26" spans="1:5" ht="229.5">
      <c r="A26" t="s">
        <v>55</v>
      </c>
      <c r="E26" s="39" t="s">
        <v>4277</v>
      </c>
    </row>
    <row r="27" spans="1:16" ht="12.75">
      <c r="A27" t="s">
        <v>48</v>
      </c>
      <c s="34" t="s">
        <v>67</v>
      </c>
      <c s="34" t="s">
        <v>2992</v>
      </c>
      <c s="35" t="s">
        <v>5</v>
      </c>
      <c s="6" t="s">
        <v>2993</v>
      </c>
      <c s="36" t="s">
        <v>190</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4278</v>
      </c>
    </row>
    <row r="30" spans="1:5" ht="293.25">
      <c r="A30" t="s">
        <v>55</v>
      </c>
      <c r="E30" s="39" t="s">
        <v>4279</v>
      </c>
    </row>
    <row r="31" spans="1:13" ht="12.75">
      <c r="A31" t="s">
        <v>46</v>
      </c>
      <c r="C31" s="31" t="s">
        <v>63</v>
      </c>
      <c r="E31" s="33" t="s">
        <v>2449</v>
      </c>
      <c r="J31" s="32">
        <f>0</f>
      </c>
      <c s="32">
        <f>0</f>
      </c>
      <c s="32">
        <f>0+L32</f>
      </c>
      <c s="32">
        <f>0+M32</f>
      </c>
    </row>
    <row r="32" spans="1:16" ht="12.75">
      <c r="A32" t="s">
        <v>48</v>
      </c>
      <c s="34" t="s">
        <v>72</v>
      </c>
      <c s="34" t="s">
        <v>3601</v>
      </c>
      <c s="35" t="s">
        <v>5</v>
      </c>
      <c s="6" t="s">
        <v>3602</v>
      </c>
      <c s="36" t="s">
        <v>190</v>
      </c>
      <c s="37">
        <v>3.92</v>
      </c>
      <c s="36">
        <v>0</v>
      </c>
      <c s="36">
        <f>ROUND(G32*H32,6)</f>
      </c>
      <c r="L32" s="38">
        <v>0</v>
      </c>
      <c s="32">
        <f>ROUND(ROUND(L32,2)*ROUND(G32,3),2)</f>
      </c>
      <c s="36" t="s">
        <v>52</v>
      </c>
      <c>
        <f>(M32*21)/100</f>
      </c>
      <c t="s">
        <v>27</v>
      </c>
    </row>
    <row r="33" spans="1:5" ht="12.75">
      <c r="A33" s="35" t="s">
        <v>53</v>
      </c>
      <c r="E33" s="39" t="s">
        <v>3604</v>
      </c>
    </row>
    <row r="34" spans="1:5" ht="89.25">
      <c r="A34" s="35" t="s">
        <v>54</v>
      </c>
      <c r="E34" s="40" t="s">
        <v>4280</v>
      </c>
    </row>
    <row r="35" spans="1:5" ht="38.25">
      <c r="A35" t="s">
        <v>55</v>
      </c>
      <c r="E35" s="39" t="s">
        <v>4281</v>
      </c>
    </row>
    <row r="36" spans="1:13" ht="12.75">
      <c r="A36" t="s">
        <v>46</v>
      </c>
      <c r="C36" s="31" t="s">
        <v>163</v>
      </c>
      <c r="E36" s="33" t="s">
        <v>1657</v>
      </c>
      <c r="J36" s="32">
        <f>0</f>
      </c>
      <c s="32">
        <f>0</f>
      </c>
      <c s="32">
        <f>0+L37+L41+L45+L49+L53+L57+L61</f>
      </c>
      <c s="32">
        <f>0+M37+M41+M45+M49+M53+M57+M61</f>
      </c>
    </row>
    <row r="37" spans="1:16" ht="12.75">
      <c r="A37" t="s">
        <v>48</v>
      </c>
      <c s="34" t="s">
        <v>123</v>
      </c>
      <c s="34" t="s">
        <v>4282</v>
      </c>
      <c s="35" t="s">
        <v>5</v>
      </c>
      <c s="6" t="s">
        <v>4283</v>
      </c>
      <c s="36" t="s">
        <v>51</v>
      </c>
      <c s="37">
        <v>30.146</v>
      </c>
      <c s="36">
        <v>0</v>
      </c>
      <c s="36">
        <f>ROUND(G37*H37,6)</f>
      </c>
      <c r="L37" s="38">
        <v>0</v>
      </c>
      <c s="32">
        <f>ROUND(ROUND(L37,2)*ROUND(G37,3),2)</f>
      </c>
      <c s="36" t="s">
        <v>52</v>
      </c>
      <c>
        <f>(M37*21)/100</f>
      </c>
      <c t="s">
        <v>27</v>
      </c>
    </row>
    <row r="38" spans="1:5" ht="12.75">
      <c r="A38" s="35" t="s">
        <v>53</v>
      </c>
      <c r="E38" s="39" t="s">
        <v>4284</v>
      </c>
    </row>
    <row r="39" spans="1:5" ht="51">
      <c r="A39" s="35" t="s">
        <v>54</v>
      </c>
      <c r="E39" s="40" t="s">
        <v>4285</v>
      </c>
    </row>
    <row r="40" spans="1:5" ht="255">
      <c r="A40" t="s">
        <v>55</v>
      </c>
      <c r="E40" s="39" t="s">
        <v>4286</v>
      </c>
    </row>
    <row r="41" spans="1:16" ht="12.75">
      <c r="A41" t="s">
        <v>48</v>
      </c>
      <c s="34" t="s">
        <v>163</v>
      </c>
      <c s="34" t="s">
        <v>3619</v>
      </c>
      <c s="35" t="s">
        <v>5</v>
      </c>
      <c s="6" t="s">
        <v>3620</v>
      </c>
      <c s="36" t="s">
        <v>62</v>
      </c>
      <c s="37">
        <v>2</v>
      </c>
      <c s="36">
        <v>0</v>
      </c>
      <c s="36">
        <f>ROUND(G41*H41,6)</f>
      </c>
      <c r="L41" s="38">
        <v>0</v>
      </c>
      <c s="32">
        <f>ROUND(ROUND(L41,2)*ROUND(G41,3),2)</f>
      </c>
      <c s="36" t="s">
        <v>52</v>
      </c>
      <c>
        <f>(M41*21)/100</f>
      </c>
      <c t="s">
        <v>27</v>
      </c>
    </row>
    <row r="42" spans="1:5" ht="38.25">
      <c r="A42" s="35" t="s">
        <v>53</v>
      </c>
      <c r="E42" s="39" t="s">
        <v>3622</v>
      </c>
    </row>
    <row r="43" spans="1:5" ht="51">
      <c r="A43" s="35" t="s">
        <v>54</v>
      </c>
      <c r="E43" s="40" t="s">
        <v>4287</v>
      </c>
    </row>
    <row r="44" spans="1:5" ht="242.25">
      <c r="A44" t="s">
        <v>55</v>
      </c>
      <c r="E44" s="39" t="s">
        <v>4288</v>
      </c>
    </row>
    <row r="45" spans="1:16" ht="12.75">
      <c r="A45" t="s">
        <v>48</v>
      </c>
      <c s="34" t="s">
        <v>76</v>
      </c>
      <c s="34" t="s">
        <v>2813</v>
      </c>
      <c s="35" t="s">
        <v>5</v>
      </c>
      <c s="6" t="s">
        <v>2814</v>
      </c>
      <c s="36" t="s">
        <v>62</v>
      </c>
      <c s="37">
        <v>2</v>
      </c>
      <c s="36">
        <v>0</v>
      </c>
      <c s="36">
        <f>ROUND(G45*H45,6)</f>
      </c>
      <c r="L45" s="38">
        <v>0</v>
      </c>
      <c s="32">
        <f>ROUND(ROUND(L45,2)*ROUND(G45,3),2)</f>
      </c>
      <c s="36" t="s">
        <v>52</v>
      </c>
      <c>
        <f>(M45*21)/100</f>
      </c>
      <c t="s">
        <v>27</v>
      </c>
    </row>
    <row r="46" spans="1:5" ht="25.5">
      <c r="A46" s="35" t="s">
        <v>53</v>
      </c>
      <c r="E46" s="39" t="s">
        <v>4289</v>
      </c>
    </row>
    <row r="47" spans="1:5" ht="51">
      <c r="A47" s="35" t="s">
        <v>54</v>
      </c>
      <c r="E47" s="40" t="s">
        <v>4196</v>
      </c>
    </row>
    <row r="48" spans="1:5" ht="76.5">
      <c r="A48" t="s">
        <v>55</v>
      </c>
      <c r="E48" s="39" t="s">
        <v>4290</v>
      </c>
    </row>
    <row r="49" spans="1:16" ht="12.75">
      <c r="A49" t="s">
        <v>48</v>
      </c>
      <c s="34" t="s">
        <v>82</v>
      </c>
      <c s="34" t="s">
        <v>4291</v>
      </c>
      <c s="35" t="s">
        <v>5</v>
      </c>
      <c s="6" t="s">
        <v>4292</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4293</v>
      </c>
    </row>
    <row r="52" spans="1:5" ht="25.5">
      <c r="A52" t="s">
        <v>55</v>
      </c>
      <c r="E52" s="39" t="s">
        <v>4294</v>
      </c>
    </row>
    <row r="53" spans="1:16" ht="12.75">
      <c r="A53" t="s">
        <v>48</v>
      </c>
      <c s="34" t="s">
        <v>86</v>
      </c>
      <c s="34" t="s">
        <v>4295</v>
      </c>
      <c s="35" t="s">
        <v>5</v>
      </c>
      <c s="6" t="s">
        <v>4296</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4297</v>
      </c>
    </row>
    <row r="56" spans="1:5" ht="25.5">
      <c r="A56" t="s">
        <v>55</v>
      </c>
      <c r="E56" s="39" t="s">
        <v>4298</v>
      </c>
    </row>
    <row r="57" spans="1:16" ht="12.75">
      <c r="A57" t="s">
        <v>48</v>
      </c>
      <c s="34" t="s">
        <v>90</v>
      </c>
      <c s="34" t="s">
        <v>4299</v>
      </c>
      <c s="35" t="s">
        <v>5</v>
      </c>
      <c s="6" t="s">
        <v>4300</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4301</v>
      </c>
    </row>
    <row r="60" spans="1:5" ht="51">
      <c r="A60" t="s">
        <v>55</v>
      </c>
      <c r="E60" s="39" t="s">
        <v>4302</v>
      </c>
    </row>
    <row r="61" spans="1:16" ht="12.75">
      <c r="A61" t="s">
        <v>48</v>
      </c>
      <c s="34" t="s">
        <v>94</v>
      </c>
      <c s="34" t="s">
        <v>3637</v>
      </c>
      <c s="35" t="s">
        <v>5</v>
      </c>
      <c s="6" t="s">
        <v>3638</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4301</v>
      </c>
    </row>
    <row r="64" spans="1:5" ht="25.5">
      <c r="A64" t="s">
        <v>55</v>
      </c>
      <c r="E64" s="39" t="s">
        <v>4303</v>
      </c>
    </row>
    <row r="65" spans="1:13" ht="12.75">
      <c r="A65" t="s">
        <v>46</v>
      </c>
      <c r="C65" s="31" t="s">
        <v>76</v>
      </c>
      <c r="E65" s="33" t="s">
        <v>2606</v>
      </c>
      <c r="J65" s="32">
        <f>0</f>
      </c>
      <c s="32">
        <f>0</f>
      </c>
      <c s="32">
        <f>0+L66+L70+L74</f>
      </c>
      <c s="32">
        <f>0+M66+M70+M74</f>
      </c>
    </row>
    <row r="66" spans="1:16" ht="25.5">
      <c r="A66" t="s">
        <v>48</v>
      </c>
      <c s="34" t="s">
        <v>98</v>
      </c>
      <c s="34" t="s">
        <v>4304</v>
      </c>
      <c s="35" t="s">
        <v>5</v>
      </c>
      <c s="6" t="s">
        <v>4305</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4306</v>
      </c>
    </row>
    <row r="69" spans="1:5" ht="76.5">
      <c r="A69" t="s">
        <v>55</v>
      </c>
      <c r="E69" s="39" t="s">
        <v>4307</v>
      </c>
    </row>
    <row r="70" spans="1:16" ht="12.75">
      <c r="A70" t="s">
        <v>48</v>
      </c>
      <c s="34" t="s">
        <v>102</v>
      </c>
      <c s="34" t="s">
        <v>3652</v>
      </c>
      <c s="35" t="s">
        <v>5</v>
      </c>
      <c s="6" t="s">
        <v>3653</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4308</v>
      </c>
    </row>
    <row r="73" spans="1:5" ht="89.25">
      <c r="A73" t="s">
        <v>55</v>
      </c>
      <c r="E73" s="39" t="s">
        <v>4268</v>
      </c>
    </row>
    <row r="74" spans="1:16" ht="12.75">
      <c r="A74" t="s">
        <v>48</v>
      </c>
      <c s="34" t="s">
        <v>107</v>
      </c>
      <c s="34" t="s">
        <v>3655</v>
      </c>
      <c s="35" t="s">
        <v>5</v>
      </c>
      <c s="6" t="s">
        <v>3656</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4308</v>
      </c>
    </row>
    <row r="77" spans="1:5" ht="89.25">
      <c r="A77" t="s">
        <v>55</v>
      </c>
      <c r="E77" s="39" t="s">
        <v>4268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3945</v>
      </c>
      <c s="41">
        <f>Rekapitulace!C66</f>
      </c>
      <c s="20" t="s">
        <v>0</v>
      </c>
      <c t="s">
        <v>23</v>
      </c>
      <c t="s">
        <v>27</v>
      </c>
    </row>
    <row r="4" spans="1:16" ht="32" customHeight="1">
      <c r="A4" s="24" t="s">
        <v>20</v>
      </c>
      <c s="25" t="s">
        <v>28</v>
      </c>
      <c s="27" t="s">
        <v>3945</v>
      </c>
      <c r="E4" s="26" t="s">
        <v>3946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4311</v>
      </c>
      <c r="E8" s="30" t="s">
        <v>4310</v>
      </c>
      <c r="J8" s="29">
        <f>0+J9+J22+J59+J68+J77+J82</f>
      </c>
      <c s="29">
        <f>0+K9+K22+K59+K68+K77+K82</f>
      </c>
      <c s="29">
        <f>0+L9+L22+L59+L68+L77+L82</f>
      </c>
      <c s="29">
        <f>0+M9+M22+M59+M68+M77+M82</f>
      </c>
    </row>
    <row r="9" spans="1:13" ht="12.75">
      <c r="A9" t="s">
        <v>46</v>
      </c>
      <c r="C9" s="31" t="s">
        <v>179</v>
      </c>
      <c r="E9" s="33" t="s">
        <v>180</v>
      </c>
      <c r="J9" s="32">
        <f>0</f>
      </c>
      <c s="32">
        <f>0</f>
      </c>
      <c s="32">
        <f>0+L10+L14+L18</f>
      </c>
      <c s="32">
        <f>0+M10+M14+M18</f>
      </c>
    </row>
    <row r="10" spans="1:16" ht="12.75">
      <c r="A10" t="s">
        <v>48</v>
      </c>
      <c s="34" t="s">
        <v>4</v>
      </c>
      <c s="34" t="s">
        <v>4312</v>
      </c>
      <c s="35" t="s">
        <v>2314</v>
      </c>
      <c s="6" t="s">
        <v>4313</v>
      </c>
      <c s="36" t="s">
        <v>450</v>
      </c>
      <c s="37">
        <v>534.872</v>
      </c>
      <c s="36">
        <v>0</v>
      </c>
      <c s="36">
        <f>ROUND(G10*H10,6)</f>
      </c>
      <c r="L10" s="38">
        <v>0</v>
      </c>
      <c s="32">
        <f>ROUND(ROUND(L10,2)*ROUND(G10,3),2)</f>
      </c>
      <c s="36" t="s">
        <v>52</v>
      </c>
      <c>
        <f>(M10*21)/100</f>
      </c>
      <c t="s">
        <v>27</v>
      </c>
    </row>
    <row r="11" spans="1:5" ht="12.75">
      <c r="A11" s="35" t="s">
        <v>53</v>
      </c>
      <c r="E11" s="39" t="s">
        <v>2483</v>
      </c>
    </row>
    <row r="12" spans="1:5" ht="51">
      <c r="A12" s="35" t="s">
        <v>54</v>
      </c>
      <c r="E12" s="40" t="s">
        <v>4314</v>
      </c>
    </row>
    <row r="13" spans="1:5" ht="25.5">
      <c r="A13" t="s">
        <v>55</v>
      </c>
      <c r="E13" s="39" t="s">
        <v>2318</v>
      </c>
    </row>
    <row r="14" spans="1:16" ht="12.75">
      <c r="A14" t="s">
        <v>48</v>
      </c>
      <c s="34" t="s">
        <v>27</v>
      </c>
      <c s="34" t="s">
        <v>4315</v>
      </c>
      <c s="35" t="s">
        <v>2314</v>
      </c>
      <c s="6" t="s">
        <v>4313</v>
      </c>
      <c s="36" t="s">
        <v>450</v>
      </c>
      <c s="37">
        <v>11.124</v>
      </c>
      <c s="36">
        <v>0</v>
      </c>
      <c s="36">
        <f>ROUND(G14*H14,6)</f>
      </c>
      <c r="L14" s="38">
        <v>0</v>
      </c>
      <c s="32">
        <f>ROUND(ROUND(L14,2)*ROUND(G14,3),2)</f>
      </c>
      <c s="36" t="s">
        <v>52</v>
      </c>
      <c>
        <f>(M14*21)/100</f>
      </c>
      <c t="s">
        <v>27</v>
      </c>
    </row>
    <row r="15" spans="1:5" ht="12.75">
      <c r="A15" s="35" t="s">
        <v>53</v>
      </c>
      <c r="E15" s="39" t="s">
        <v>2483</v>
      </c>
    </row>
    <row r="16" spans="1:5" ht="51">
      <c r="A16" s="35" t="s">
        <v>54</v>
      </c>
      <c r="E16" s="40" t="s">
        <v>4316</v>
      </c>
    </row>
    <row r="17" spans="1:5" ht="25.5">
      <c r="A17" t="s">
        <v>55</v>
      </c>
      <c r="E17" s="39" t="s">
        <v>2318</v>
      </c>
    </row>
    <row r="18" spans="1:16" ht="12.75">
      <c r="A18" t="s">
        <v>48</v>
      </c>
      <c s="34" t="s">
        <v>26</v>
      </c>
      <c s="34" t="s">
        <v>4317</v>
      </c>
      <c s="35" t="s">
        <v>2314</v>
      </c>
      <c s="6" t="s">
        <v>4313</v>
      </c>
      <c s="36" t="s">
        <v>450</v>
      </c>
      <c s="37">
        <v>2.936</v>
      </c>
      <c s="36">
        <v>0</v>
      </c>
      <c s="36">
        <f>ROUND(G18*H18,6)</f>
      </c>
      <c r="L18" s="38">
        <v>0</v>
      </c>
      <c s="32">
        <f>ROUND(ROUND(L18,2)*ROUND(G18,3),2)</f>
      </c>
      <c s="36" t="s">
        <v>52</v>
      </c>
      <c>
        <f>(M18*21)/100</f>
      </c>
      <c t="s">
        <v>27</v>
      </c>
    </row>
    <row r="19" spans="1:5" ht="12.75">
      <c r="A19" s="35" t="s">
        <v>53</v>
      </c>
      <c r="E19" s="39" t="s">
        <v>2483</v>
      </c>
    </row>
    <row r="20" spans="1:5" ht="51">
      <c r="A20" s="35" t="s">
        <v>54</v>
      </c>
      <c r="E20" s="40" t="s">
        <v>4318</v>
      </c>
    </row>
    <row r="21" spans="1:5" ht="25.5">
      <c r="A21" t="s">
        <v>55</v>
      </c>
      <c r="E21" s="39" t="s">
        <v>2318</v>
      </c>
    </row>
    <row r="22" spans="1:13" ht="12.75">
      <c r="A22" t="s">
        <v>46</v>
      </c>
      <c r="C22" s="31" t="s">
        <v>4</v>
      </c>
      <c r="E22" s="33" t="s">
        <v>1303</v>
      </c>
      <c r="J22" s="32">
        <f>0</f>
      </c>
      <c s="32">
        <f>0</f>
      </c>
      <c s="32">
        <f>0+L23+L27+L31+L35+L39+L43+L47+L51+L55</f>
      </c>
      <c s="32">
        <f>0+M23+M27+M31+M35+M39+M43+M47+M51+M55</f>
      </c>
    </row>
    <row r="23" spans="1:16" ht="12.75">
      <c r="A23" t="s">
        <v>48</v>
      </c>
      <c s="34" t="s">
        <v>63</v>
      </c>
      <c s="34" t="s">
        <v>4319</v>
      </c>
      <c s="35" t="s">
        <v>5</v>
      </c>
      <c s="6" t="s">
        <v>4320</v>
      </c>
      <c s="36" t="s">
        <v>205</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4321</v>
      </c>
    </row>
    <row r="27" spans="1:16" ht="12.75">
      <c r="A27" t="s">
        <v>48</v>
      </c>
      <c s="34" t="s">
        <v>67</v>
      </c>
      <c s="34" t="s">
        <v>4322</v>
      </c>
      <c s="35" t="s">
        <v>5</v>
      </c>
      <c s="6" t="s">
        <v>4323</v>
      </c>
      <c s="36" t="s">
        <v>205</v>
      </c>
      <c s="37">
        <v>722.8</v>
      </c>
      <c s="36">
        <v>0</v>
      </c>
      <c s="36">
        <f>ROUND(G27*H27,6)</f>
      </c>
      <c r="L27" s="38">
        <v>0</v>
      </c>
      <c s="32">
        <f>ROUND(ROUND(L27,2)*ROUND(G27,3),2)</f>
      </c>
      <c s="36" t="s">
        <v>52</v>
      </c>
      <c>
        <f>(M27*21)/100</f>
      </c>
      <c t="s">
        <v>27</v>
      </c>
    </row>
    <row r="28" spans="1:5" ht="12.75">
      <c r="A28" s="35" t="s">
        <v>53</v>
      </c>
      <c r="E28" s="39" t="s">
        <v>5</v>
      </c>
    </row>
    <row r="29" spans="1:5" ht="51">
      <c r="A29" s="35" t="s">
        <v>54</v>
      </c>
      <c r="E29" s="40" t="s">
        <v>4324</v>
      </c>
    </row>
    <row r="30" spans="1:5" ht="12.75">
      <c r="A30" t="s">
        <v>55</v>
      </c>
      <c r="E30" s="39" t="s">
        <v>4325</v>
      </c>
    </row>
    <row r="31" spans="1:16" ht="12.75">
      <c r="A31" t="s">
        <v>48</v>
      </c>
      <c s="34" t="s">
        <v>72</v>
      </c>
      <c s="34" t="s">
        <v>4326</v>
      </c>
      <c s="35" t="s">
        <v>5</v>
      </c>
      <c s="6" t="s">
        <v>4327</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4328</v>
      </c>
    </row>
    <row r="35" spans="1:16" ht="25.5">
      <c r="A35" t="s">
        <v>48</v>
      </c>
      <c s="34" t="s">
        <v>123</v>
      </c>
      <c s="34" t="s">
        <v>3996</v>
      </c>
      <c s="35" t="s">
        <v>5</v>
      </c>
      <c s="6" t="s">
        <v>4329</v>
      </c>
      <c s="36" t="s">
        <v>190</v>
      </c>
      <c s="37">
        <v>1.545</v>
      </c>
      <c s="36">
        <v>0</v>
      </c>
      <c s="36">
        <f>ROUND(G35*H35,6)</f>
      </c>
      <c r="L35" s="38">
        <v>0</v>
      </c>
      <c s="32">
        <f>ROUND(ROUND(L35,2)*ROUND(G35,3),2)</f>
      </c>
      <c s="36" t="s">
        <v>52</v>
      </c>
      <c>
        <f>(M35*21)/100</f>
      </c>
      <c t="s">
        <v>27</v>
      </c>
    </row>
    <row r="36" spans="1:5" ht="12.75">
      <c r="A36" s="35" t="s">
        <v>53</v>
      </c>
      <c r="E36" s="39" t="s">
        <v>5</v>
      </c>
    </row>
    <row r="37" spans="1:5" ht="51">
      <c r="A37" s="35" t="s">
        <v>54</v>
      </c>
      <c r="E37" s="40" t="s">
        <v>4330</v>
      </c>
    </row>
    <row r="38" spans="1:5" ht="63.75">
      <c r="A38" t="s">
        <v>55</v>
      </c>
      <c r="E38" s="39" t="s">
        <v>4331</v>
      </c>
    </row>
    <row r="39" spans="1:16" ht="12.75">
      <c r="A39" t="s">
        <v>48</v>
      </c>
      <c s="34" t="s">
        <v>163</v>
      </c>
      <c s="34" t="s">
        <v>3581</v>
      </c>
      <c s="35" t="s">
        <v>5</v>
      </c>
      <c s="6" t="s">
        <v>4332</v>
      </c>
      <c s="36" t="s">
        <v>190</v>
      </c>
      <c s="37">
        <v>4.635</v>
      </c>
      <c s="36">
        <v>0</v>
      </c>
      <c s="36">
        <f>ROUND(G39*H39,6)</f>
      </c>
      <c r="L39" s="38">
        <v>0</v>
      </c>
      <c s="32">
        <f>ROUND(ROUND(L39,2)*ROUND(G39,3),2)</f>
      </c>
      <c s="36" t="s">
        <v>52</v>
      </c>
      <c>
        <f>(M39*21)/100</f>
      </c>
      <c t="s">
        <v>27</v>
      </c>
    </row>
    <row r="40" spans="1:5" ht="12.75">
      <c r="A40" s="35" t="s">
        <v>53</v>
      </c>
      <c r="E40" s="39" t="s">
        <v>5</v>
      </c>
    </row>
    <row r="41" spans="1:5" ht="51">
      <c r="A41" s="35" t="s">
        <v>54</v>
      </c>
      <c r="E41" s="40" t="s">
        <v>4333</v>
      </c>
    </row>
    <row r="42" spans="1:5" ht="63.75">
      <c r="A42" t="s">
        <v>55</v>
      </c>
      <c r="E42" s="39" t="s">
        <v>4331</v>
      </c>
    </row>
    <row r="43" spans="1:16" ht="12.75">
      <c r="A43" t="s">
        <v>48</v>
      </c>
      <c s="34" t="s">
        <v>76</v>
      </c>
      <c s="34" t="s">
        <v>4334</v>
      </c>
      <c s="35" t="s">
        <v>5</v>
      </c>
      <c s="6" t="s">
        <v>4335</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4336</v>
      </c>
    </row>
    <row r="47" spans="1:16" ht="12.75">
      <c r="A47" t="s">
        <v>48</v>
      </c>
      <c s="34" t="s">
        <v>82</v>
      </c>
      <c s="34" t="s">
        <v>2978</v>
      </c>
      <c s="35" t="s">
        <v>5</v>
      </c>
      <c s="6" t="s">
        <v>4337</v>
      </c>
      <c s="36" t="s">
        <v>190</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4338</v>
      </c>
    </row>
    <row r="50" spans="1:5" ht="369.75">
      <c r="A50" t="s">
        <v>55</v>
      </c>
      <c r="E50" s="39" t="s">
        <v>4339</v>
      </c>
    </row>
    <row r="51" spans="1:16" ht="12.75">
      <c r="A51" t="s">
        <v>48</v>
      </c>
      <c s="34" t="s">
        <v>86</v>
      </c>
      <c s="34" t="s">
        <v>2986</v>
      </c>
      <c s="35" t="s">
        <v>5</v>
      </c>
      <c s="6" t="s">
        <v>4340</v>
      </c>
      <c s="36" t="s">
        <v>190</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4341</v>
      </c>
    </row>
    <row r="54" spans="1:5" ht="191.25">
      <c r="A54" t="s">
        <v>55</v>
      </c>
      <c r="E54" s="39" t="s">
        <v>4342</v>
      </c>
    </row>
    <row r="55" spans="1:16" ht="12.75">
      <c r="A55" t="s">
        <v>48</v>
      </c>
      <c s="34" t="s">
        <v>90</v>
      </c>
      <c s="34" t="s">
        <v>2713</v>
      </c>
      <c s="35" t="s">
        <v>5</v>
      </c>
      <c s="6" t="s">
        <v>4343</v>
      </c>
      <c s="36" t="s">
        <v>205</v>
      </c>
      <c s="37">
        <v>774.3</v>
      </c>
      <c s="36">
        <v>0</v>
      </c>
      <c s="36">
        <f>ROUND(G55*H55,6)</f>
      </c>
      <c r="L55" s="38">
        <v>0</v>
      </c>
      <c s="32">
        <f>ROUND(ROUND(L55,2)*ROUND(G55,3),2)</f>
      </c>
      <c s="36" t="s">
        <v>52</v>
      </c>
      <c>
        <f>(M55*21)/100</f>
      </c>
      <c t="s">
        <v>27</v>
      </c>
    </row>
    <row r="56" spans="1:5" ht="12.75">
      <c r="A56" s="35" t="s">
        <v>53</v>
      </c>
      <c r="E56" s="39" t="s">
        <v>5</v>
      </c>
    </row>
    <row r="57" spans="1:5" ht="51">
      <c r="A57" s="35" t="s">
        <v>54</v>
      </c>
      <c r="E57" s="40" t="s">
        <v>4344</v>
      </c>
    </row>
    <row r="58" spans="1:5" ht="25.5">
      <c r="A58" t="s">
        <v>55</v>
      </c>
      <c r="E58" s="39" t="s">
        <v>4345</v>
      </c>
    </row>
    <row r="59" spans="1:13" ht="12.75">
      <c r="A59" t="s">
        <v>46</v>
      </c>
      <c r="C59" s="31" t="s">
        <v>27</v>
      </c>
      <c r="E59" s="33" t="s">
        <v>1307</v>
      </c>
      <c r="J59" s="32">
        <f>0</f>
      </c>
      <c s="32">
        <f>0</f>
      </c>
      <c s="32">
        <f>0+L60+L64</f>
      </c>
      <c s="32">
        <f>0+M60+M64</f>
      </c>
    </row>
    <row r="60" spans="1:16" ht="12.75">
      <c r="A60" t="s">
        <v>48</v>
      </c>
      <c s="34" t="s">
        <v>94</v>
      </c>
      <c s="34" t="s">
        <v>4346</v>
      </c>
      <c s="35" t="s">
        <v>5</v>
      </c>
      <c s="6" t="s">
        <v>4347</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4348</v>
      </c>
    </row>
    <row r="63" spans="1:5" ht="165.75">
      <c r="A63" t="s">
        <v>55</v>
      </c>
      <c r="E63" s="39" t="s">
        <v>4349</v>
      </c>
    </row>
    <row r="64" spans="1:16" ht="12.75">
      <c r="A64" t="s">
        <v>48</v>
      </c>
      <c s="34" t="s">
        <v>98</v>
      </c>
      <c s="34" t="s">
        <v>4350</v>
      </c>
      <c s="35" t="s">
        <v>5</v>
      </c>
      <c s="6" t="s">
        <v>4351</v>
      </c>
      <c s="36" t="s">
        <v>205</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4352</v>
      </c>
    </row>
    <row r="67" spans="1:5" ht="102">
      <c r="A67" t="s">
        <v>55</v>
      </c>
      <c r="E67" s="39" t="s">
        <v>4353</v>
      </c>
    </row>
    <row r="68" spans="1:13" ht="12.75">
      <c r="A68" t="s">
        <v>46</v>
      </c>
      <c r="C68" s="31" t="s">
        <v>67</v>
      </c>
      <c r="E68" s="33" t="s">
        <v>2508</v>
      </c>
      <c r="J68" s="32">
        <f>0</f>
      </c>
      <c s="32">
        <f>0</f>
      </c>
      <c s="32">
        <f>0+L69+L73</f>
      </c>
      <c s="32">
        <f>0+M69+M73</f>
      </c>
    </row>
    <row r="69" spans="1:16" ht="12.75">
      <c r="A69" t="s">
        <v>48</v>
      </c>
      <c s="34" t="s">
        <v>102</v>
      </c>
      <c s="34" t="s">
        <v>2892</v>
      </c>
      <c s="35" t="s">
        <v>5</v>
      </c>
      <c s="6" t="s">
        <v>4354</v>
      </c>
      <c s="36" t="s">
        <v>190</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4355</v>
      </c>
    </row>
    <row r="72" spans="1:5" ht="51">
      <c r="A72" t="s">
        <v>55</v>
      </c>
      <c r="E72" s="39" t="s">
        <v>4356</v>
      </c>
    </row>
    <row r="73" spans="1:16" ht="12.75">
      <c r="A73" t="s">
        <v>48</v>
      </c>
      <c s="34" t="s">
        <v>107</v>
      </c>
      <c s="34" t="s">
        <v>4357</v>
      </c>
      <c s="35" t="s">
        <v>5</v>
      </c>
      <c s="6" t="s">
        <v>4358</v>
      </c>
      <c s="36" t="s">
        <v>205</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4359</v>
      </c>
    </row>
    <row r="77" spans="1:13" ht="12.75">
      <c r="A77" t="s">
        <v>46</v>
      </c>
      <c r="C77" s="31" t="s">
        <v>163</v>
      </c>
      <c r="E77" s="33" t="s">
        <v>1657</v>
      </c>
      <c r="J77" s="32">
        <f>0</f>
      </c>
      <c s="32">
        <f>0</f>
      </c>
      <c s="32">
        <f>0+L78</f>
      </c>
      <c s="32">
        <f>0+M78</f>
      </c>
    </row>
    <row r="78" spans="1:16" ht="12.75">
      <c r="A78" t="s">
        <v>48</v>
      </c>
      <c s="34" t="s">
        <v>111</v>
      </c>
      <c s="34" t="s">
        <v>4360</v>
      </c>
      <c s="35" t="s">
        <v>5</v>
      </c>
      <c s="6" t="s">
        <v>4361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4362</v>
      </c>
    </row>
    <row r="82" spans="1:13" ht="12.75">
      <c r="A82" t="s">
        <v>46</v>
      </c>
      <c r="C82" s="31" t="s">
        <v>76</v>
      </c>
      <c r="E82" s="33" t="s">
        <v>2606</v>
      </c>
      <c r="J82" s="32">
        <f>0</f>
      </c>
      <c s="32">
        <f>0</f>
      </c>
      <c s="32">
        <f>0+L83+L87+L91</f>
      </c>
      <c s="32">
        <f>0+M83+M87+M91</f>
      </c>
    </row>
    <row r="83" spans="1:16" ht="12.75">
      <c r="A83" t="s">
        <v>48</v>
      </c>
      <c s="34" t="s">
        <v>115</v>
      </c>
      <c s="34" t="s">
        <v>2828</v>
      </c>
      <c s="35" t="s">
        <v>5</v>
      </c>
      <c s="6" t="s">
        <v>4363</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4364</v>
      </c>
    </row>
    <row r="87" spans="1:16" ht="12.75">
      <c r="A87" t="s">
        <v>48</v>
      </c>
      <c s="34" t="s">
        <v>119</v>
      </c>
      <c s="34" t="s">
        <v>4365</v>
      </c>
      <c s="35" t="s">
        <v>5</v>
      </c>
      <c s="6" t="s">
        <v>4366</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4367</v>
      </c>
    </row>
    <row r="91" spans="1:16" ht="12.75">
      <c r="A91" t="s">
        <v>48</v>
      </c>
      <c s="34" t="s">
        <v>125</v>
      </c>
      <c s="34" t="s">
        <v>4368</v>
      </c>
      <c s="35" t="s">
        <v>5</v>
      </c>
      <c s="6" t="s">
        <v>4369</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4370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4371</v>
      </c>
      <c s="41">
        <f>Rekapitulace!C72</f>
      </c>
      <c s="20" t="s">
        <v>0</v>
      </c>
      <c t="s">
        <v>23</v>
      </c>
      <c t="s">
        <v>27</v>
      </c>
    </row>
    <row r="4" spans="1:16" ht="32" customHeight="1">
      <c r="A4" s="24" t="s">
        <v>20</v>
      </c>
      <c s="25" t="s">
        <v>28</v>
      </c>
      <c s="27" t="s">
        <v>4371</v>
      </c>
      <c r="E4" s="26" t="s">
        <v>4372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4375</v>
      </c>
      <c r="E8" s="30" t="s">
        <v>4374</v>
      </c>
      <c r="J8" s="29">
        <f>0+J9+J18+J27+J36+J49+J54</f>
      </c>
      <c s="29">
        <f>0+K9+K18+K27+K36+K49+K54</f>
      </c>
      <c s="29">
        <f>0+L9+L18+L27+L36+L49+L54</f>
      </c>
      <c s="29">
        <f>0+M9+M18+M27+M36+M49+M54</f>
      </c>
    </row>
    <row r="9" spans="1:13" ht="12.75">
      <c r="A9" t="s">
        <v>46</v>
      </c>
      <c r="C9" s="31" t="s">
        <v>179</v>
      </c>
      <c r="E9" s="33" t="s">
        <v>180</v>
      </c>
      <c r="J9" s="32">
        <f>0</f>
      </c>
      <c s="32">
        <f>0</f>
      </c>
      <c s="32">
        <f>0+L10+L14</f>
      </c>
      <c s="32">
        <f>0+M10+M14</f>
      </c>
    </row>
    <row r="10" spans="1:16" ht="25.5">
      <c r="A10" t="s">
        <v>48</v>
      </c>
      <c s="34" t="s">
        <v>4</v>
      </c>
      <c s="34" t="s">
        <v>863</v>
      </c>
      <c s="35" t="s">
        <v>864</v>
      </c>
      <c s="6" t="s">
        <v>2972</v>
      </c>
      <c s="36" t="s">
        <v>450</v>
      </c>
      <c s="37">
        <v>37.8</v>
      </c>
      <c s="36">
        <v>0</v>
      </c>
      <c s="36">
        <f>ROUND(G10*H10,6)</f>
      </c>
      <c r="L10" s="38">
        <v>0</v>
      </c>
      <c s="32">
        <f>ROUND(ROUND(L10,2)*ROUND(G10,3),2)</f>
      </c>
      <c s="36" t="s">
        <v>52</v>
      </c>
      <c>
        <f>(M10*21)/100</f>
      </c>
      <c t="s">
        <v>27</v>
      </c>
    </row>
    <row r="11" spans="1:5" ht="63.75">
      <c r="A11" s="35" t="s">
        <v>53</v>
      </c>
      <c r="E11" s="39" t="s">
        <v>4376</v>
      </c>
    </row>
    <row r="12" spans="1:5" ht="25.5">
      <c r="A12" s="35" t="s">
        <v>54</v>
      </c>
      <c r="E12" s="40" t="s">
        <v>4377</v>
      </c>
    </row>
    <row r="13" spans="1:5" ht="25.5">
      <c r="A13" t="s">
        <v>55</v>
      </c>
      <c r="E13" s="39" t="s">
        <v>2932</v>
      </c>
    </row>
    <row r="14" spans="1:16" ht="25.5">
      <c r="A14" t="s">
        <v>48</v>
      </c>
      <c s="34" t="s">
        <v>27</v>
      </c>
      <c s="34" t="s">
        <v>454</v>
      </c>
      <c s="35" t="s">
        <v>455</v>
      </c>
      <c s="6" t="s">
        <v>2933</v>
      </c>
      <c s="36" t="s">
        <v>450</v>
      </c>
      <c s="37">
        <v>8.356</v>
      </c>
      <c s="36">
        <v>0</v>
      </c>
      <c s="36">
        <f>ROUND(G14*H14,6)</f>
      </c>
      <c r="L14" s="38">
        <v>0</v>
      </c>
      <c s="32">
        <f>ROUND(ROUND(L14,2)*ROUND(G14,3),2)</f>
      </c>
      <c s="36" t="s">
        <v>52</v>
      </c>
      <c>
        <f>(M14*21)/100</f>
      </c>
      <c t="s">
        <v>27</v>
      </c>
    </row>
    <row r="15" spans="1:5" ht="63.75">
      <c r="A15" s="35" t="s">
        <v>53</v>
      </c>
      <c r="E15" s="39" t="s">
        <v>4378</v>
      </c>
    </row>
    <row r="16" spans="1:5" ht="153">
      <c r="A16" s="35" t="s">
        <v>54</v>
      </c>
      <c r="E16" s="40" t="s">
        <v>4379</v>
      </c>
    </row>
    <row r="17" spans="1:5" ht="12.75">
      <c r="A17" t="s">
        <v>55</v>
      </c>
      <c r="E17" s="39" t="s">
        <v>5</v>
      </c>
    </row>
    <row r="18" spans="1:13" ht="12.75">
      <c r="A18" t="s">
        <v>46</v>
      </c>
      <c r="C18" s="31" t="s">
        <v>4</v>
      </c>
      <c r="E18" s="33" t="s">
        <v>1303</v>
      </c>
      <c r="J18" s="32">
        <f>0</f>
      </c>
      <c s="32">
        <f>0</f>
      </c>
      <c s="32">
        <f>0+L19+L23</f>
      </c>
      <c s="32">
        <f>0+M19+M23</f>
      </c>
    </row>
    <row r="19" spans="1:16" ht="12.75">
      <c r="A19" t="s">
        <v>48</v>
      </c>
      <c s="34" t="s">
        <v>26</v>
      </c>
      <c s="34" t="s">
        <v>2942</v>
      </c>
      <c s="35" t="s">
        <v>4</v>
      </c>
      <c s="6" t="s">
        <v>2943</v>
      </c>
      <c s="36" t="s">
        <v>190</v>
      </c>
      <c s="37">
        <v>18</v>
      </c>
      <c s="36">
        <v>0</v>
      </c>
      <c s="36">
        <f>ROUND(G19*H19,6)</f>
      </c>
      <c r="L19" s="38">
        <v>0</v>
      </c>
      <c s="32">
        <f>ROUND(ROUND(L19,2)*ROUND(G19,3),2)</f>
      </c>
      <c s="36" t="s">
        <v>52</v>
      </c>
      <c>
        <f>(M19*21)/100</f>
      </c>
      <c t="s">
        <v>27</v>
      </c>
    </row>
    <row r="20" spans="1:5" ht="12.75">
      <c r="A20" s="35" t="s">
        <v>53</v>
      </c>
      <c r="E20" s="39" t="s">
        <v>5</v>
      </c>
    </row>
    <row r="21" spans="1:5" ht="63.75">
      <c r="A21" s="35" t="s">
        <v>54</v>
      </c>
      <c r="E21" s="40" t="s">
        <v>4380</v>
      </c>
    </row>
    <row r="22" spans="1:5" ht="318.75">
      <c r="A22" t="s">
        <v>55</v>
      </c>
      <c r="E22" s="39" t="s">
        <v>2945</v>
      </c>
    </row>
    <row r="23" spans="1:16" ht="12.75">
      <c r="A23" t="s">
        <v>48</v>
      </c>
      <c s="34" t="s">
        <v>63</v>
      </c>
      <c s="34" t="s">
        <v>2946</v>
      </c>
      <c s="35" t="s">
        <v>4</v>
      </c>
      <c s="6" t="s">
        <v>2947</v>
      </c>
      <c s="36" t="s">
        <v>190</v>
      </c>
      <c s="37">
        <v>16</v>
      </c>
      <c s="36">
        <v>0</v>
      </c>
      <c s="36">
        <f>ROUND(G23*H23,6)</f>
      </c>
      <c r="L23" s="38">
        <v>0</v>
      </c>
      <c s="32">
        <f>ROUND(ROUND(L23,2)*ROUND(G23,3),2)</f>
      </c>
      <c s="36" t="s">
        <v>52</v>
      </c>
      <c>
        <f>(M23*21)/100</f>
      </c>
      <c t="s">
        <v>27</v>
      </c>
    </row>
    <row r="24" spans="1:5" ht="12.75">
      <c r="A24" s="35" t="s">
        <v>53</v>
      </c>
      <c r="E24" s="39" t="s">
        <v>5</v>
      </c>
    </row>
    <row r="25" spans="1:5" ht="63.75">
      <c r="A25" s="35" t="s">
        <v>54</v>
      </c>
      <c r="E25" s="40" t="s">
        <v>4381</v>
      </c>
    </row>
    <row r="26" spans="1:5" ht="191.25">
      <c r="A26" t="s">
        <v>55</v>
      </c>
      <c r="E26" s="39" t="s">
        <v>2949</v>
      </c>
    </row>
    <row r="27" spans="1:13" ht="12.75">
      <c r="A27" t="s">
        <v>46</v>
      </c>
      <c r="C27" s="31" t="s">
        <v>27</v>
      </c>
      <c r="E27" s="33" t="s">
        <v>1307</v>
      </c>
      <c r="J27" s="32">
        <f>0</f>
      </c>
      <c s="32">
        <f>0</f>
      </c>
      <c s="32">
        <f>0+L28+L32</f>
      </c>
      <c s="32">
        <f>0+M28+M32</f>
      </c>
    </row>
    <row r="28" spans="1:16" ht="12.75">
      <c r="A28" t="s">
        <v>48</v>
      </c>
      <c s="34" t="s">
        <v>67</v>
      </c>
      <c s="34" t="s">
        <v>3002</v>
      </c>
      <c s="35" t="s">
        <v>4</v>
      </c>
      <c s="6" t="s">
        <v>3003</v>
      </c>
      <c s="36" t="s">
        <v>51</v>
      </c>
      <c s="37">
        <v>28.8</v>
      </c>
      <c s="36">
        <v>0</v>
      </c>
      <c s="36">
        <f>ROUND(G28*H28,6)</f>
      </c>
      <c r="L28" s="38">
        <v>0</v>
      </c>
      <c s="32">
        <f>ROUND(ROUND(L28,2)*ROUND(G28,3),2)</f>
      </c>
      <c s="36" t="s">
        <v>52</v>
      </c>
      <c>
        <f>(M28*21)/100</f>
      </c>
      <c t="s">
        <v>27</v>
      </c>
    </row>
    <row r="29" spans="1:5" ht="12.75">
      <c r="A29" s="35" t="s">
        <v>53</v>
      </c>
      <c r="E29" s="39" t="s">
        <v>5</v>
      </c>
    </row>
    <row r="30" spans="1:5" ht="63.75">
      <c r="A30" s="35" t="s">
        <v>54</v>
      </c>
      <c r="E30" s="40" t="s">
        <v>4382</v>
      </c>
    </row>
    <row r="31" spans="1:5" ht="12.75">
      <c r="A31" t="s">
        <v>55</v>
      </c>
      <c r="E31" s="39" t="s">
        <v>2954</v>
      </c>
    </row>
    <row r="32" spans="1:16" ht="12.75">
      <c r="A32" t="s">
        <v>48</v>
      </c>
      <c s="34" t="s">
        <v>72</v>
      </c>
      <c s="34" t="s">
        <v>1773</v>
      </c>
      <c s="35" t="s">
        <v>4</v>
      </c>
      <c s="6" t="s">
        <v>1774</v>
      </c>
      <c s="36" t="s">
        <v>190</v>
      </c>
      <c s="37">
        <v>2</v>
      </c>
      <c s="36">
        <v>0</v>
      </c>
      <c s="36">
        <f>ROUND(G32*H32,6)</f>
      </c>
      <c r="L32" s="38">
        <v>0</v>
      </c>
      <c s="32">
        <f>ROUND(ROUND(L32,2)*ROUND(G32,3),2)</f>
      </c>
      <c s="36" t="s">
        <v>52</v>
      </c>
      <c>
        <f>(M32*21)/100</f>
      </c>
      <c t="s">
        <v>27</v>
      </c>
    </row>
    <row r="33" spans="1:5" ht="12.75">
      <c r="A33" s="35" t="s">
        <v>53</v>
      </c>
      <c r="E33" s="39" t="s">
        <v>4383</v>
      </c>
    </row>
    <row r="34" spans="1:5" ht="51">
      <c r="A34" s="35" t="s">
        <v>54</v>
      </c>
      <c r="E34" s="40" t="s">
        <v>4384</v>
      </c>
    </row>
    <row r="35" spans="1:5" ht="12.75">
      <c r="A35" t="s">
        <v>55</v>
      </c>
      <c r="E35" s="39" t="s">
        <v>2954</v>
      </c>
    </row>
    <row r="36" spans="1:13" ht="12.75">
      <c r="A36" t="s">
        <v>46</v>
      </c>
      <c r="C36" s="31" t="s">
        <v>26</v>
      </c>
      <c r="E36" s="33" t="s">
        <v>2743</v>
      </c>
      <c r="J36" s="32">
        <f>0</f>
      </c>
      <c s="32">
        <f>0</f>
      </c>
      <c s="32">
        <f>0+L37+L41+L45</f>
      </c>
      <c s="32">
        <f>0+M37+M41+M45</f>
      </c>
    </row>
    <row r="37" spans="1:16" ht="12.75">
      <c r="A37" t="s">
        <v>48</v>
      </c>
      <c s="34" t="s">
        <v>123</v>
      </c>
      <c s="34" t="s">
        <v>3379</v>
      </c>
      <c s="35" t="s">
        <v>5</v>
      </c>
      <c s="6" t="s">
        <v>3380</v>
      </c>
      <c s="36" t="s">
        <v>190</v>
      </c>
      <c s="37">
        <v>3.57</v>
      </c>
      <c s="36">
        <v>0</v>
      </c>
      <c s="36">
        <f>ROUND(G37*H37,6)</f>
      </c>
      <c r="L37" s="38">
        <v>0</v>
      </c>
      <c s="32">
        <f>ROUND(ROUND(L37,2)*ROUND(G37,3),2)</f>
      </c>
      <c s="36" t="s">
        <v>52</v>
      </c>
      <c>
        <f>(M37*21)/100</f>
      </c>
      <c t="s">
        <v>27</v>
      </c>
    </row>
    <row r="38" spans="1:5" ht="12.75">
      <c r="A38" s="35" t="s">
        <v>53</v>
      </c>
      <c r="E38" s="39" t="s">
        <v>5</v>
      </c>
    </row>
    <row r="39" spans="1:5" ht="51">
      <c r="A39" s="35" t="s">
        <v>54</v>
      </c>
      <c r="E39" s="40" t="s">
        <v>4385</v>
      </c>
    </row>
    <row r="40" spans="1:5" ht="382.5">
      <c r="A40" t="s">
        <v>55</v>
      </c>
      <c r="E40" s="39" t="s">
        <v>4386</v>
      </c>
    </row>
    <row r="41" spans="1:16" ht="12.75">
      <c r="A41" t="s">
        <v>48</v>
      </c>
      <c s="34" t="s">
        <v>163</v>
      </c>
      <c s="34" t="s">
        <v>3026</v>
      </c>
      <c s="35" t="s">
        <v>4</v>
      </c>
      <c s="6" t="s">
        <v>3027</v>
      </c>
      <c s="36" t="s">
        <v>450</v>
      </c>
      <c s="37">
        <v>0.45</v>
      </c>
      <c s="36">
        <v>0</v>
      </c>
      <c s="36">
        <f>ROUND(G41*H41,6)</f>
      </c>
      <c r="L41" s="38">
        <v>0</v>
      </c>
      <c s="32">
        <f>ROUND(ROUND(L41,2)*ROUND(G41,3),2)</f>
      </c>
      <c s="36" t="s">
        <v>52</v>
      </c>
      <c>
        <f>(M41*21)/100</f>
      </c>
      <c t="s">
        <v>27</v>
      </c>
    </row>
    <row r="42" spans="1:5" ht="12.75">
      <c r="A42" s="35" t="s">
        <v>53</v>
      </c>
      <c r="E42" s="39" t="s">
        <v>5</v>
      </c>
    </row>
    <row r="43" spans="1:5" ht="51">
      <c r="A43" s="35" t="s">
        <v>54</v>
      </c>
      <c r="E43" s="40" t="s">
        <v>4387</v>
      </c>
    </row>
    <row r="44" spans="1:5" ht="242.25">
      <c r="A44" t="s">
        <v>55</v>
      </c>
      <c r="E44" s="39" t="s">
        <v>4388</v>
      </c>
    </row>
    <row r="45" spans="1:16" ht="12.75">
      <c r="A45" t="s">
        <v>48</v>
      </c>
      <c s="34" t="s">
        <v>76</v>
      </c>
      <c s="34" t="s">
        <v>2875</v>
      </c>
      <c s="35" t="s">
        <v>4</v>
      </c>
      <c s="6" t="s">
        <v>2876</v>
      </c>
      <c s="36" t="s">
        <v>2877</v>
      </c>
      <c s="37">
        <v>1562.85</v>
      </c>
      <c s="36">
        <v>0</v>
      </c>
      <c s="36">
        <f>ROUND(G45*H45,6)</f>
      </c>
      <c r="L45" s="38">
        <v>0</v>
      </c>
      <c s="32">
        <f>ROUND(ROUND(L45,2)*ROUND(G45,3),2)</f>
      </c>
      <c s="36" t="s">
        <v>52</v>
      </c>
      <c>
        <f>(M45*21)/100</f>
      </c>
      <c t="s">
        <v>27</v>
      </c>
    </row>
    <row r="46" spans="1:5" ht="12.75">
      <c r="A46" s="35" t="s">
        <v>53</v>
      </c>
      <c r="E46" s="39" t="s">
        <v>4389</v>
      </c>
    </row>
    <row r="47" spans="1:5" ht="63.75">
      <c r="A47" s="35" t="s">
        <v>54</v>
      </c>
      <c r="E47" s="40" t="s">
        <v>4390</v>
      </c>
    </row>
    <row r="48" spans="1:5" ht="12.75">
      <c r="A48" t="s">
        <v>55</v>
      </c>
      <c r="E48" s="39" t="s">
        <v>2954</v>
      </c>
    </row>
    <row r="49" spans="1:13" ht="12.75">
      <c r="A49" t="s">
        <v>46</v>
      </c>
      <c r="C49" s="31" t="s">
        <v>123</v>
      </c>
      <c r="E49" s="33" t="s">
        <v>124</v>
      </c>
      <c r="J49" s="32">
        <f>0</f>
      </c>
      <c s="32">
        <f>0</f>
      </c>
      <c s="32">
        <f>0+L50</f>
      </c>
      <c s="32">
        <f>0+M50</f>
      </c>
    </row>
    <row r="50" spans="1:16" ht="25.5">
      <c r="A50" t="s">
        <v>48</v>
      </c>
      <c s="34" t="s">
        <v>82</v>
      </c>
      <c s="34" t="s">
        <v>3092</v>
      </c>
      <c s="35" t="s">
        <v>5</v>
      </c>
      <c s="6" t="s">
        <v>3093</v>
      </c>
      <c s="36" t="s">
        <v>51</v>
      </c>
      <c s="37">
        <v>32.5</v>
      </c>
      <c s="36">
        <v>0</v>
      </c>
      <c s="36">
        <f>ROUND(G50*H50,6)</f>
      </c>
      <c r="L50" s="38">
        <v>0</v>
      </c>
      <c s="32">
        <f>ROUND(ROUND(L50,2)*ROUND(G50,3),2)</f>
      </c>
      <c s="36" t="s">
        <v>3022</v>
      </c>
      <c>
        <f>(M50*21)/100</f>
      </c>
      <c t="s">
        <v>27</v>
      </c>
    </row>
    <row r="51" spans="1:5" ht="12.75">
      <c r="A51" s="35" t="s">
        <v>53</v>
      </c>
      <c r="E51" s="39" t="s">
        <v>4391</v>
      </c>
    </row>
    <row r="52" spans="1:5" ht="51">
      <c r="A52" s="35" t="s">
        <v>54</v>
      </c>
      <c r="E52" s="40" t="s">
        <v>4392</v>
      </c>
    </row>
    <row r="53" spans="1:5" ht="102">
      <c r="A53" t="s">
        <v>55</v>
      </c>
      <c r="E53" s="39" t="s">
        <v>3422</v>
      </c>
    </row>
    <row r="54" spans="1:13" ht="12.75">
      <c r="A54" t="s">
        <v>46</v>
      </c>
      <c r="C54" s="31" t="s">
        <v>76</v>
      </c>
      <c r="E54" s="33" t="s">
        <v>2827</v>
      </c>
      <c r="J54" s="32">
        <f>0</f>
      </c>
      <c s="32">
        <f>0</f>
      </c>
      <c s="32">
        <f>0+L55+L59+L63+L67</f>
      </c>
      <c s="32">
        <f>0+M55+M59+M63+M67</f>
      </c>
    </row>
    <row r="55" spans="1:16" ht="12.75">
      <c r="A55" t="s">
        <v>48</v>
      </c>
      <c s="34" t="s">
        <v>86</v>
      </c>
      <c s="34" t="s">
        <v>3111</v>
      </c>
      <c s="35" t="s">
        <v>4</v>
      </c>
      <c s="6" t="s">
        <v>3112</v>
      </c>
      <c s="36" t="s">
        <v>205</v>
      </c>
      <c s="37">
        <v>0.916</v>
      </c>
      <c s="36">
        <v>0</v>
      </c>
      <c s="36">
        <f>ROUND(G55*H55,6)</f>
      </c>
      <c r="L55" s="38">
        <v>0</v>
      </c>
      <c s="32">
        <f>ROUND(ROUND(L55,2)*ROUND(G55,3),2)</f>
      </c>
      <c s="36" t="s">
        <v>52</v>
      </c>
      <c>
        <f>(M55*21)/100</f>
      </c>
      <c t="s">
        <v>27</v>
      </c>
    </row>
    <row r="56" spans="1:5" ht="12.75">
      <c r="A56" s="35" t="s">
        <v>53</v>
      </c>
      <c r="E56" s="39" t="s">
        <v>4393</v>
      </c>
    </row>
    <row r="57" spans="1:5" ht="51">
      <c r="A57" s="35" t="s">
        <v>54</v>
      </c>
      <c r="E57" s="40" t="s">
        <v>4394</v>
      </c>
    </row>
    <row r="58" spans="1:5" ht="12.75">
      <c r="A58" t="s">
        <v>55</v>
      </c>
      <c r="E58" s="39" t="s">
        <v>2954</v>
      </c>
    </row>
    <row r="59" spans="1:16" ht="12.75">
      <c r="A59" t="s">
        <v>48</v>
      </c>
      <c s="34" t="s">
        <v>90</v>
      </c>
      <c s="34" t="s">
        <v>4395</v>
      </c>
      <c s="35" t="s">
        <v>5</v>
      </c>
      <c s="6" t="s">
        <v>4396</v>
      </c>
      <c s="36" t="s">
        <v>205</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4397</v>
      </c>
    </row>
    <row r="62" spans="1:5" ht="25.5">
      <c r="A62" t="s">
        <v>55</v>
      </c>
      <c r="E62" s="39" t="s">
        <v>4398</v>
      </c>
    </row>
    <row r="63" spans="1:16" ht="12.75">
      <c r="A63" t="s">
        <v>48</v>
      </c>
      <c s="34" t="s">
        <v>94</v>
      </c>
      <c s="34" t="s">
        <v>2960</v>
      </c>
      <c s="35" t="s">
        <v>4</v>
      </c>
      <c s="6" t="s">
        <v>2961</v>
      </c>
      <c s="36" t="s">
        <v>190</v>
      </c>
      <c s="37">
        <v>3.48</v>
      </c>
      <c s="36">
        <v>0</v>
      </c>
      <c s="36">
        <f>ROUND(G63*H63,6)</f>
      </c>
      <c r="L63" s="38">
        <v>0</v>
      </c>
      <c s="32">
        <f>ROUND(ROUND(L63,2)*ROUND(G63,3),2)</f>
      </c>
      <c s="36" t="s">
        <v>52</v>
      </c>
      <c>
        <f>(M63*21)/100</f>
      </c>
      <c t="s">
        <v>27</v>
      </c>
    </row>
    <row r="64" spans="1:5" ht="12.75">
      <c r="A64" s="35" t="s">
        <v>53</v>
      </c>
      <c r="E64" s="39" t="s">
        <v>4399</v>
      </c>
    </row>
    <row r="65" spans="1:5" ht="51">
      <c r="A65" s="35" t="s">
        <v>54</v>
      </c>
      <c r="E65" s="40" t="s">
        <v>4400</v>
      </c>
    </row>
    <row r="66" spans="1:5" ht="114.75">
      <c r="A66" t="s">
        <v>55</v>
      </c>
      <c r="E66" s="39" t="s">
        <v>2959</v>
      </c>
    </row>
    <row r="67" spans="1:16" ht="12.75">
      <c r="A67" t="s">
        <v>48</v>
      </c>
      <c s="34" t="s">
        <v>98</v>
      </c>
      <c s="34" t="s">
        <v>2964</v>
      </c>
      <c s="35" t="s">
        <v>4</v>
      </c>
      <c s="6" t="s">
        <v>2965</v>
      </c>
      <c s="36" t="s">
        <v>450</v>
      </c>
      <c s="37">
        <v>1.43</v>
      </c>
      <c s="36">
        <v>0</v>
      </c>
      <c s="36">
        <f>ROUND(G67*H67,6)</f>
      </c>
      <c r="L67" s="38">
        <v>0</v>
      </c>
      <c s="32">
        <f>ROUND(ROUND(L67,2)*ROUND(G67,3),2)</f>
      </c>
      <c s="36" t="s">
        <v>52</v>
      </c>
      <c>
        <f>(M67*21)/100</f>
      </c>
      <c t="s">
        <v>27</v>
      </c>
    </row>
    <row r="68" spans="1:5" ht="12.75">
      <c r="A68" s="35" t="s">
        <v>53</v>
      </c>
      <c r="E68" s="39" t="s">
        <v>4401</v>
      </c>
    </row>
    <row r="69" spans="1:5" ht="63.75">
      <c r="A69" s="35" t="s">
        <v>54</v>
      </c>
      <c r="E69" s="40" t="s">
        <v>4402</v>
      </c>
    </row>
    <row r="70" spans="1:5" ht="114.75">
      <c r="A70" t="s">
        <v>55</v>
      </c>
      <c r="E70"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4407</v>
      </c>
      <c r="E8" s="30" t="s">
        <v>4406</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1303</v>
      </c>
      <c r="J9" s="32">
        <f>0</f>
      </c>
      <c s="32">
        <f>0</f>
      </c>
      <c s="32">
        <f>0+L10+L14+L18+L22</f>
      </c>
      <c s="32">
        <f>0+M10+M14+M18+M22</f>
      </c>
    </row>
    <row r="10" spans="1:16" ht="12.75">
      <c r="A10" t="s">
        <v>48</v>
      </c>
      <c s="34" t="s">
        <v>4</v>
      </c>
      <c s="34" t="s">
        <v>4408</v>
      </c>
      <c s="35" t="s">
        <v>5</v>
      </c>
      <c s="6" t="s">
        <v>4409</v>
      </c>
      <c s="36" t="s">
        <v>190</v>
      </c>
      <c s="37">
        <v>19.329</v>
      </c>
      <c s="36">
        <v>0</v>
      </c>
      <c s="36">
        <f>ROUND(G10*H10,6)</f>
      </c>
      <c r="L10" s="38">
        <v>0</v>
      </c>
      <c s="32">
        <f>ROUND(ROUND(L10,2)*ROUND(G10,3),2)</f>
      </c>
      <c s="36" t="s">
        <v>3677</v>
      </c>
      <c>
        <f>(M10*21)/100</f>
      </c>
      <c t="s">
        <v>27</v>
      </c>
    </row>
    <row r="11" spans="1:5" ht="12.75">
      <c r="A11" s="35" t="s">
        <v>53</v>
      </c>
      <c r="E11" s="39" t="s">
        <v>5</v>
      </c>
    </row>
    <row r="12" spans="1:5" ht="63.75">
      <c r="A12" s="35" t="s">
        <v>54</v>
      </c>
      <c r="E12" s="40" t="s">
        <v>4410</v>
      </c>
    </row>
    <row r="13" spans="1:5" ht="12.75">
      <c r="A13" t="s">
        <v>55</v>
      </c>
      <c r="E13" s="39" t="s">
        <v>5</v>
      </c>
    </row>
    <row r="14" spans="1:16" ht="38.25">
      <c r="A14" t="s">
        <v>48</v>
      </c>
      <c s="34" t="s">
        <v>27</v>
      </c>
      <c s="34" t="s">
        <v>4411</v>
      </c>
      <c s="35" t="s">
        <v>5</v>
      </c>
      <c s="6" t="s">
        <v>4412</v>
      </c>
      <c s="36" t="s">
        <v>190</v>
      </c>
      <c s="37">
        <v>19.329</v>
      </c>
      <c s="36">
        <v>0</v>
      </c>
      <c s="36">
        <f>ROUND(G14*H14,6)</f>
      </c>
      <c r="L14" s="38">
        <v>0</v>
      </c>
      <c s="32">
        <f>ROUND(ROUND(L14,2)*ROUND(G14,3),2)</f>
      </c>
      <c s="36" t="s">
        <v>3677</v>
      </c>
      <c>
        <f>(M14*21)/100</f>
      </c>
      <c t="s">
        <v>27</v>
      </c>
    </row>
    <row r="15" spans="1:5" ht="12.75">
      <c r="A15" s="35" t="s">
        <v>53</v>
      </c>
      <c r="E15" s="39" t="s">
        <v>5</v>
      </c>
    </row>
    <row r="16" spans="1:5" ht="12.75">
      <c r="A16" s="35" t="s">
        <v>54</v>
      </c>
      <c r="E16" s="40" t="s">
        <v>4413</v>
      </c>
    </row>
    <row r="17" spans="1:5" ht="12.75">
      <c r="A17" t="s">
        <v>55</v>
      </c>
      <c r="E17" s="39" t="s">
        <v>5</v>
      </c>
    </row>
    <row r="18" spans="1:16" ht="38.25">
      <c r="A18" t="s">
        <v>48</v>
      </c>
      <c s="34" t="s">
        <v>26</v>
      </c>
      <c s="34" t="s">
        <v>4414</v>
      </c>
      <c s="35" t="s">
        <v>5</v>
      </c>
      <c s="6" t="s">
        <v>4415</v>
      </c>
      <c s="36" t="s">
        <v>190</v>
      </c>
      <c s="37">
        <v>173.961</v>
      </c>
      <c s="36">
        <v>0</v>
      </c>
      <c s="36">
        <f>ROUND(G18*H18,6)</f>
      </c>
      <c r="L18" s="38">
        <v>0</v>
      </c>
      <c s="32">
        <f>ROUND(ROUND(L18,2)*ROUND(G18,3),2)</f>
      </c>
      <c s="36" t="s">
        <v>3677</v>
      </c>
      <c>
        <f>(M18*21)/100</f>
      </c>
      <c t="s">
        <v>27</v>
      </c>
    </row>
    <row r="19" spans="1:5" ht="12.75">
      <c r="A19" s="35" t="s">
        <v>53</v>
      </c>
      <c r="E19" s="39" t="s">
        <v>5</v>
      </c>
    </row>
    <row r="20" spans="1:5" ht="12.75">
      <c r="A20" s="35" t="s">
        <v>54</v>
      </c>
      <c r="E20" s="40" t="s">
        <v>4416</v>
      </c>
    </row>
    <row r="21" spans="1:5" ht="12.75">
      <c r="A21" t="s">
        <v>55</v>
      </c>
      <c r="E21" s="39" t="s">
        <v>5</v>
      </c>
    </row>
    <row r="22" spans="1:16" ht="25.5">
      <c r="A22" t="s">
        <v>48</v>
      </c>
      <c s="34" t="s">
        <v>63</v>
      </c>
      <c s="34" t="s">
        <v>3725</v>
      </c>
      <c s="35" t="s">
        <v>5</v>
      </c>
      <c s="6" t="s">
        <v>4417</v>
      </c>
      <c s="36" t="s">
        <v>190</v>
      </c>
      <c s="37">
        <v>19.329</v>
      </c>
      <c s="36">
        <v>0</v>
      </c>
      <c s="36">
        <f>ROUND(G22*H22,6)</f>
      </c>
      <c r="L22" s="38">
        <v>0</v>
      </c>
      <c s="32">
        <f>ROUND(ROUND(L22,2)*ROUND(G22,3),2)</f>
      </c>
      <c s="36" t="s">
        <v>3677</v>
      </c>
      <c>
        <f>(M22*21)/100</f>
      </c>
      <c t="s">
        <v>27</v>
      </c>
    </row>
    <row r="23" spans="1:5" ht="38.25">
      <c r="A23" s="35" t="s">
        <v>53</v>
      </c>
      <c r="E23" s="39" t="s">
        <v>4418</v>
      </c>
    </row>
    <row r="24" spans="1:5" ht="12.75">
      <c r="A24" s="35" t="s">
        <v>54</v>
      </c>
      <c r="E24" s="40" t="s">
        <v>4413</v>
      </c>
    </row>
    <row r="25" spans="1:5" ht="12.75">
      <c r="A25" t="s">
        <v>55</v>
      </c>
      <c r="E25" s="39" t="s">
        <v>5</v>
      </c>
    </row>
    <row r="26" spans="1:13" ht="12.75">
      <c r="A26" t="s">
        <v>46</v>
      </c>
      <c r="C26" s="31" t="s">
        <v>26</v>
      </c>
      <c r="E26" s="33" t="s">
        <v>4419</v>
      </c>
      <c r="J26" s="32">
        <f>0</f>
      </c>
      <c s="32">
        <f>0</f>
      </c>
      <c s="32">
        <f>0+L27+L31+L35+L39+L43+L47+L51+L55+L59+L63+L67+L71+L75+L79+L83+L87+L91</f>
      </c>
      <c s="32">
        <f>0+M27+M31+M35+M39+M43+M47+M51+M55+M59+M63+M67+M71+M75+M79+M83+M87+M91</f>
      </c>
    </row>
    <row r="27" spans="1:16" ht="12.75">
      <c r="A27" t="s">
        <v>48</v>
      </c>
      <c s="34" t="s">
        <v>67</v>
      </c>
      <c s="34" t="s">
        <v>4420</v>
      </c>
      <c s="35" t="s">
        <v>5</v>
      </c>
      <c s="6" t="s">
        <v>4421</v>
      </c>
      <c s="36" t="s">
        <v>450</v>
      </c>
      <c s="37">
        <v>1.11</v>
      </c>
      <c s="36">
        <v>1</v>
      </c>
      <c s="36">
        <f>ROUND(G27*H27,6)</f>
      </c>
      <c r="L27" s="38">
        <v>0</v>
      </c>
      <c s="32">
        <f>ROUND(ROUND(L27,2)*ROUND(G27,3),2)</f>
      </c>
      <c s="36" t="s">
        <v>3677</v>
      </c>
      <c>
        <f>(M27*21)/100</f>
      </c>
      <c t="s">
        <v>27</v>
      </c>
    </row>
    <row r="28" spans="1:5" ht="12.75">
      <c r="A28" s="35" t="s">
        <v>53</v>
      </c>
      <c r="E28" s="39" t="s">
        <v>5</v>
      </c>
    </row>
    <row r="29" spans="1:5" ht="12.75">
      <c r="A29" s="35" t="s">
        <v>54</v>
      </c>
      <c r="E29" s="40" t="s">
        <v>4422</v>
      </c>
    </row>
    <row r="30" spans="1:5" ht="38.25">
      <c r="A30" t="s">
        <v>55</v>
      </c>
      <c r="E30" s="39" t="s">
        <v>4423</v>
      </c>
    </row>
    <row r="31" spans="1:16" ht="25.5">
      <c r="A31" t="s">
        <v>48</v>
      </c>
      <c s="34" t="s">
        <v>72</v>
      </c>
      <c s="34" t="s">
        <v>4424</v>
      </c>
      <c s="35" t="s">
        <v>5</v>
      </c>
      <c s="6" t="s">
        <v>4425</v>
      </c>
      <c s="36" t="s">
        <v>190</v>
      </c>
      <c s="37">
        <v>0.559</v>
      </c>
      <c s="36">
        <v>1.8775</v>
      </c>
      <c s="36">
        <f>ROUND(G31*H31,6)</f>
      </c>
      <c r="L31" s="38">
        <v>0</v>
      </c>
      <c s="32">
        <f>ROUND(ROUND(L31,2)*ROUND(G31,3),2)</f>
      </c>
      <c s="36" t="s">
        <v>3677</v>
      </c>
      <c>
        <f>(M31*21)/100</f>
      </c>
      <c t="s">
        <v>27</v>
      </c>
    </row>
    <row r="32" spans="1:5" ht="12.75">
      <c r="A32" s="35" t="s">
        <v>53</v>
      </c>
      <c r="E32" s="39" t="s">
        <v>5</v>
      </c>
    </row>
    <row r="33" spans="1:5" ht="25.5">
      <c r="A33" s="35" t="s">
        <v>54</v>
      </c>
      <c r="E33" s="40" t="s">
        <v>4426</v>
      </c>
    </row>
    <row r="34" spans="1:5" ht="12.75">
      <c r="A34" t="s">
        <v>55</v>
      </c>
      <c r="E34" s="39" t="s">
        <v>5</v>
      </c>
    </row>
    <row r="35" spans="1:16" ht="25.5">
      <c r="A35" t="s">
        <v>48</v>
      </c>
      <c s="34" t="s">
        <v>123</v>
      </c>
      <c s="34" t="s">
        <v>4427</v>
      </c>
      <c s="35" t="s">
        <v>5</v>
      </c>
      <c s="6" t="s">
        <v>4428</v>
      </c>
      <c s="36" t="s">
        <v>190</v>
      </c>
      <c s="37">
        <v>0.45</v>
      </c>
      <c s="36">
        <v>2.39757</v>
      </c>
      <c s="36">
        <f>ROUND(G35*H35,6)</f>
      </c>
      <c r="L35" s="38">
        <v>0</v>
      </c>
      <c s="32">
        <f>ROUND(ROUND(L35,2)*ROUND(G35,3),2)</f>
      </c>
      <c s="36" t="s">
        <v>3677</v>
      </c>
      <c>
        <f>(M35*21)/100</f>
      </c>
      <c t="s">
        <v>27</v>
      </c>
    </row>
    <row r="36" spans="1:5" ht="12.75">
      <c r="A36" s="35" t="s">
        <v>53</v>
      </c>
      <c r="E36" s="39" t="s">
        <v>5</v>
      </c>
    </row>
    <row r="37" spans="1:5" ht="25.5">
      <c r="A37" s="35" t="s">
        <v>54</v>
      </c>
      <c r="E37" s="40" t="s">
        <v>4429</v>
      </c>
    </row>
    <row r="38" spans="1:5" ht="12.75">
      <c r="A38" t="s">
        <v>55</v>
      </c>
      <c r="E38" s="39" t="s">
        <v>5</v>
      </c>
    </row>
    <row r="39" spans="1:16" ht="25.5">
      <c r="A39" t="s">
        <v>48</v>
      </c>
      <c s="34" t="s">
        <v>163</v>
      </c>
      <c s="34" t="s">
        <v>4430</v>
      </c>
      <c s="35" t="s">
        <v>5</v>
      </c>
      <c s="6" t="s">
        <v>4431</v>
      </c>
      <c s="36" t="s">
        <v>51</v>
      </c>
      <c s="37">
        <v>1.6</v>
      </c>
      <c s="36">
        <v>0</v>
      </c>
      <c s="36">
        <f>ROUND(G39*H39,6)</f>
      </c>
      <c r="L39" s="38">
        <v>0</v>
      </c>
      <c s="32">
        <f>ROUND(ROUND(L39,2)*ROUND(G39,3),2)</f>
      </c>
      <c s="36" t="s">
        <v>3677</v>
      </c>
      <c>
        <f>(M39*21)/100</f>
      </c>
      <c t="s">
        <v>27</v>
      </c>
    </row>
    <row r="40" spans="1:5" ht="63.75">
      <c r="A40" s="35" t="s">
        <v>53</v>
      </c>
      <c r="E40" s="39" t="s">
        <v>4432</v>
      </c>
    </row>
    <row r="41" spans="1:5" ht="25.5">
      <c r="A41" s="35" t="s">
        <v>54</v>
      </c>
      <c r="E41" s="40" t="s">
        <v>4433</v>
      </c>
    </row>
    <row r="42" spans="1:5" ht="12.75">
      <c r="A42" t="s">
        <v>55</v>
      </c>
      <c r="E42" s="39" t="s">
        <v>5</v>
      </c>
    </row>
    <row r="43" spans="1:16" ht="25.5">
      <c r="A43" t="s">
        <v>48</v>
      </c>
      <c s="34" t="s">
        <v>76</v>
      </c>
      <c s="34" t="s">
        <v>4434</v>
      </c>
      <c s="35" t="s">
        <v>5</v>
      </c>
      <c s="6" t="s">
        <v>4435</v>
      </c>
      <c s="36" t="s">
        <v>205</v>
      </c>
      <c s="37">
        <v>69.006</v>
      </c>
      <c s="36">
        <v>0.31253</v>
      </c>
      <c s="36">
        <f>ROUND(G43*H43,6)</f>
      </c>
      <c r="L43" s="38">
        <v>0</v>
      </c>
      <c s="32">
        <f>ROUND(ROUND(L43,2)*ROUND(G43,3),2)</f>
      </c>
      <c s="36" t="s">
        <v>3677</v>
      </c>
      <c>
        <f>(M43*21)/100</f>
      </c>
      <c t="s">
        <v>27</v>
      </c>
    </row>
    <row r="44" spans="1:5" ht="12.75">
      <c r="A44" s="35" t="s">
        <v>53</v>
      </c>
      <c r="E44" s="39" t="s">
        <v>5</v>
      </c>
    </row>
    <row r="45" spans="1:5" ht="25.5">
      <c r="A45" s="35" t="s">
        <v>54</v>
      </c>
      <c r="E45" s="40" t="s">
        <v>4436</v>
      </c>
    </row>
    <row r="46" spans="1:5" ht="12.75">
      <c r="A46" t="s">
        <v>55</v>
      </c>
      <c r="E46" s="39" t="s">
        <v>5</v>
      </c>
    </row>
    <row r="47" spans="1:16" ht="25.5">
      <c r="A47" t="s">
        <v>48</v>
      </c>
      <c s="34" t="s">
        <v>82</v>
      </c>
      <c s="34" t="s">
        <v>4437</v>
      </c>
      <c s="35" t="s">
        <v>5</v>
      </c>
      <c s="6" t="s">
        <v>4438</v>
      </c>
      <c s="36" t="s">
        <v>450</v>
      </c>
      <c s="37">
        <v>1.11</v>
      </c>
      <c s="36">
        <v>0.01221</v>
      </c>
      <c s="36">
        <f>ROUND(G47*H47,6)</f>
      </c>
      <c r="L47" s="38">
        <v>0</v>
      </c>
      <c s="32">
        <f>ROUND(ROUND(L47,2)*ROUND(G47,3),2)</f>
      </c>
      <c s="36" t="s">
        <v>3677</v>
      </c>
      <c>
        <f>(M47*21)/100</f>
      </c>
      <c t="s">
        <v>27</v>
      </c>
    </row>
    <row r="48" spans="1:5" ht="12.75">
      <c r="A48" s="35" t="s">
        <v>53</v>
      </c>
      <c r="E48" s="39" t="s">
        <v>5</v>
      </c>
    </row>
    <row r="49" spans="1:5" ht="25.5">
      <c r="A49" s="35" t="s">
        <v>54</v>
      </c>
      <c r="E49" s="40" t="s">
        <v>4439</v>
      </c>
    </row>
    <row r="50" spans="1:5" ht="12.75">
      <c r="A50" t="s">
        <v>55</v>
      </c>
      <c r="E50" s="39" t="s">
        <v>5</v>
      </c>
    </row>
    <row r="51" spans="1:16" ht="25.5">
      <c r="A51" t="s">
        <v>48</v>
      </c>
      <c s="34" t="s">
        <v>86</v>
      </c>
      <c s="34" t="s">
        <v>4440</v>
      </c>
      <c s="35" t="s">
        <v>5</v>
      </c>
      <c s="6" t="s">
        <v>4441</v>
      </c>
      <c s="36" t="s">
        <v>450</v>
      </c>
      <c s="37">
        <v>0.138</v>
      </c>
      <c s="36">
        <v>1.09</v>
      </c>
      <c s="36">
        <f>ROUND(G51*H51,6)</f>
      </c>
      <c r="L51" s="38">
        <v>0</v>
      </c>
      <c s="32">
        <f>ROUND(ROUND(L51,2)*ROUND(G51,3),2)</f>
      </c>
      <c s="36" t="s">
        <v>3677</v>
      </c>
      <c>
        <f>(M51*21)/100</f>
      </c>
      <c t="s">
        <v>27</v>
      </c>
    </row>
    <row r="52" spans="1:5" ht="12.75">
      <c r="A52" s="35" t="s">
        <v>53</v>
      </c>
      <c r="E52" s="39" t="s">
        <v>5</v>
      </c>
    </row>
    <row r="53" spans="1:5" ht="25.5">
      <c r="A53" s="35" t="s">
        <v>54</v>
      </c>
      <c r="E53" s="40" t="s">
        <v>4442</v>
      </c>
    </row>
    <row r="54" spans="1:5" ht="12.75">
      <c r="A54" t="s">
        <v>55</v>
      </c>
      <c r="E54" s="39" t="s">
        <v>5</v>
      </c>
    </row>
    <row r="55" spans="1:16" ht="12.75">
      <c r="A55" t="s">
        <v>48</v>
      </c>
      <c s="34" t="s">
        <v>90</v>
      </c>
      <c s="34" t="s">
        <v>4443</v>
      </c>
      <c s="35" t="s">
        <v>5</v>
      </c>
      <c s="6" t="s">
        <v>4444</v>
      </c>
      <c s="36" t="s">
        <v>51</v>
      </c>
      <c s="37">
        <v>8.48</v>
      </c>
      <c s="36">
        <v>0.00306</v>
      </c>
      <c s="36">
        <f>ROUND(G55*H55,6)</f>
      </c>
      <c r="L55" s="38">
        <v>0</v>
      </c>
      <c s="32">
        <f>ROUND(ROUND(L55,2)*ROUND(G55,3),2)</f>
      </c>
      <c s="36" t="s">
        <v>3677</v>
      </c>
      <c>
        <f>(M55*21)/100</f>
      </c>
      <c t="s">
        <v>27</v>
      </c>
    </row>
    <row r="56" spans="1:5" ht="12.75">
      <c r="A56" s="35" t="s">
        <v>53</v>
      </c>
      <c r="E56" s="39" t="s">
        <v>5</v>
      </c>
    </row>
    <row r="57" spans="1:5" ht="12.75">
      <c r="A57" s="35" t="s">
        <v>54</v>
      </c>
      <c r="E57" s="40" t="s">
        <v>4445</v>
      </c>
    </row>
    <row r="58" spans="1:5" ht="12.75">
      <c r="A58" t="s">
        <v>55</v>
      </c>
      <c r="E58" s="39" t="s">
        <v>5</v>
      </c>
    </row>
    <row r="59" spans="1:16" ht="25.5">
      <c r="A59" t="s">
        <v>48</v>
      </c>
      <c s="34" t="s">
        <v>94</v>
      </c>
      <c s="34" t="s">
        <v>4446</v>
      </c>
      <c s="35" t="s">
        <v>5</v>
      </c>
      <c s="6" t="s">
        <v>4447</v>
      </c>
      <c s="36" t="s">
        <v>190</v>
      </c>
      <c s="37">
        <v>0.198</v>
      </c>
      <c s="36">
        <v>2.50188</v>
      </c>
      <c s="36">
        <f>ROUND(G59*H59,6)</f>
      </c>
      <c r="L59" s="38">
        <v>0</v>
      </c>
      <c s="32">
        <f>ROUND(ROUND(L59,2)*ROUND(G59,3),2)</f>
      </c>
      <c s="36" t="s">
        <v>3677</v>
      </c>
      <c>
        <f>(M59*21)/100</f>
      </c>
      <c t="s">
        <v>27</v>
      </c>
    </row>
    <row r="60" spans="1:5" ht="12.75">
      <c r="A60" s="35" t="s">
        <v>53</v>
      </c>
      <c r="E60" s="39" t="s">
        <v>5</v>
      </c>
    </row>
    <row r="61" spans="1:5" ht="25.5">
      <c r="A61" s="35" t="s">
        <v>54</v>
      </c>
      <c r="E61" s="40" t="s">
        <v>4448</v>
      </c>
    </row>
    <row r="62" spans="1:5" ht="12.75">
      <c r="A62" t="s">
        <v>55</v>
      </c>
      <c r="E62" s="39" t="s">
        <v>5</v>
      </c>
    </row>
    <row r="63" spans="1:16" ht="12.75">
      <c r="A63" t="s">
        <v>48</v>
      </c>
      <c s="34" t="s">
        <v>98</v>
      </c>
      <c s="34" t="s">
        <v>4449</v>
      </c>
      <c s="35" t="s">
        <v>5</v>
      </c>
      <c s="6" t="s">
        <v>4450</v>
      </c>
      <c s="36" t="s">
        <v>205</v>
      </c>
      <c s="37">
        <v>4.52</v>
      </c>
      <c s="36">
        <v>0.00346</v>
      </c>
      <c s="36">
        <f>ROUND(G63*H63,6)</f>
      </c>
      <c r="L63" s="38">
        <v>0</v>
      </c>
      <c s="32">
        <f>ROUND(ROUND(L63,2)*ROUND(G63,3),2)</f>
      </c>
      <c s="36" t="s">
        <v>3677</v>
      </c>
      <c>
        <f>(M63*21)/100</f>
      </c>
      <c t="s">
        <v>27</v>
      </c>
    </row>
    <row r="64" spans="1:5" ht="12.75">
      <c r="A64" s="35" t="s">
        <v>53</v>
      </c>
      <c r="E64" s="39" t="s">
        <v>5</v>
      </c>
    </row>
    <row r="65" spans="1:5" ht="25.5">
      <c r="A65" s="35" t="s">
        <v>54</v>
      </c>
      <c r="E65" s="40" t="s">
        <v>4451</v>
      </c>
    </row>
    <row r="66" spans="1:5" ht="12.75">
      <c r="A66" t="s">
        <v>55</v>
      </c>
      <c r="E66" s="39" t="s">
        <v>5</v>
      </c>
    </row>
    <row r="67" spans="1:16" ht="25.5">
      <c r="A67" t="s">
        <v>48</v>
      </c>
      <c s="34" t="s">
        <v>102</v>
      </c>
      <c s="34" t="s">
        <v>4452</v>
      </c>
      <c s="35" t="s">
        <v>5</v>
      </c>
      <c s="6" t="s">
        <v>4453</v>
      </c>
      <c s="36" t="s">
        <v>205</v>
      </c>
      <c s="37">
        <v>4.52</v>
      </c>
      <c s="36">
        <v>0</v>
      </c>
      <c s="36">
        <f>ROUND(G67*H67,6)</f>
      </c>
      <c r="L67" s="38">
        <v>0</v>
      </c>
      <c s="32">
        <f>ROUND(ROUND(L67,2)*ROUND(G67,3),2)</f>
      </c>
      <c s="36" t="s">
        <v>3677</v>
      </c>
      <c>
        <f>(M67*21)/100</f>
      </c>
      <c t="s">
        <v>27</v>
      </c>
    </row>
    <row r="68" spans="1:5" ht="12.75">
      <c r="A68" s="35" t="s">
        <v>53</v>
      </c>
      <c r="E68" s="39" t="s">
        <v>5</v>
      </c>
    </row>
    <row r="69" spans="1:5" ht="12.75">
      <c r="A69" s="35" t="s">
        <v>54</v>
      </c>
      <c r="E69" s="40" t="s">
        <v>4454</v>
      </c>
    </row>
    <row r="70" spans="1:5" ht="12.75">
      <c r="A70" t="s">
        <v>55</v>
      </c>
      <c r="E70" s="39" t="s">
        <v>5</v>
      </c>
    </row>
    <row r="71" spans="1:16" ht="25.5">
      <c r="A71" t="s">
        <v>48</v>
      </c>
      <c s="34" t="s">
        <v>107</v>
      </c>
      <c s="34" t="s">
        <v>4455</v>
      </c>
      <c s="35" t="s">
        <v>5</v>
      </c>
      <c s="6" t="s">
        <v>4456</v>
      </c>
      <c s="36" t="s">
        <v>450</v>
      </c>
      <c s="37">
        <v>0.021</v>
      </c>
      <c s="36">
        <v>1.06277</v>
      </c>
      <c s="36">
        <f>ROUND(G71*H71,6)</f>
      </c>
      <c r="L71" s="38">
        <v>0</v>
      </c>
      <c s="32">
        <f>ROUND(ROUND(L71,2)*ROUND(G71,3),2)</f>
      </c>
      <c s="36" t="s">
        <v>3677</v>
      </c>
      <c>
        <f>(M71*21)/100</f>
      </c>
      <c t="s">
        <v>27</v>
      </c>
    </row>
    <row r="72" spans="1:5" ht="12.75">
      <c r="A72" s="35" t="s">
        <v>53</v>
      </c>
      <c r="E72" s="39" t="s">
        <v>5</v>
      </c>
    </row>
    <row r="73" spans="1:5" ht="25.5">
      <c r="A73" s="35" t="s">
        <v>54</v>
      </c>
      <c r="E73" s="40" t="s">
        <v>4457</v>
      </c>
    </row>
    <row r="74" spans="1:5" ht="12.75">
      <c r="A74" t="s">
        <v>55</v>
      </c>
      <c r="E74" s="39" t="s">
        <v>5</v>
      </c>
    </row>
    <row r="75" spans="1:16" ht="25.5">
      <c r="A75" t="s">
        <v>48</v>
      </c>
      <c s="34" t="s">
        <v>111</v>
      </c>
      <c s="34" t="s">
        <v>4458</v>
      </c>
      <c s="35" t="s">
        <v>5</v>
      </c>
      <c s="6" t="s">
        <v>4459</v>
      </c>
      <c s="36" t="s">
        <v>205</v>
      </c>
      <c s="37">
        <v>0.165</v>
      </c>
      <c s="36">
        <v>0.11585</v>
      </c>
      <c s="36">
        <f>ROUND(G75*H75,6)</f>
      </c>
      <c r="L75" s="38">
        <v>0</v>
      </c>
      <c s="32">
        <f>ROUND(ROUND(L75,2)*ROUND(G75,3),2)</f>
      </c>
      <c s="36" t="s">
        <v>3677</v>
      </c>
      <c>
        <f>(M75*21)/100</f>
      </c>
      <c t="s">
        <v>27</v>
      </c>
    </row>
    <row r="76" spans="1:5" ht="12.75">
      <c r="A76" s="35" t="s">
        <v>53</v>
      </c>
      <c r="E76" s="39" t="s">
        <v>5</v>
      </c>
    </row>
    <row r="77" spans="1:5" ht="25.5">
      <c r="A77" s="35" t="s">
        <v>54</v>
      </c>
      <c r="E77" s="40" t="s">
        <v>4460</v>
      </c>
    </row>
    <row r="78" spans="1:5" ht="12.75">
      <c r="A78" t="s">
        <v>55</v>
      </c>
      <c r="E78" s="39" t="s">
        <v>5</v>
      </c>
    </row>
    <row r="79" spans="1:16" ht="25.5">
      <c r="A79" t="s">
        <v>48</v>
      </c>
      <c s="34" t="s">
        <v>115</v>
      </c>
      <c s="34" t="s">
        <v>4461</v>
      </c>
      <c s="35" t="s">
        <v>5</v>
      </c>
      <c s="6" t="s">
        <v>4462</v>
      </c>
      <c s="36" t="s">
        <v>205</v>
      </c>
      <c s="37">
        <v>0.756</v>
      </c>
      <c s="36">
        <v>0.17818</v>
      </c>
      <c s="36">
        <f>ROUND(G79*H79,6)</f>
      </c>
      <c r="L79" s="38">
        <v>0</v>
      </c>
      <c s="32">
        <f>ROUND(ROUND(L79,2)*ROUND(G79,3),2)</f>
      </c>
      <c s="36" t="s">
        <v>3677</v>
      </c>
      <c>
        <f>(M79*21)/100</f>
      </c>
      <c t="s">
        <v>27</v>
      </c>
    </row>
    <row r="80" spans="1:5" ht="12.75">
      <c r="A80" s="35" t="s">
        <v>53</v>
      </c>
      <c r="E80" s="39" t="s">
        <v>5</v>
      </c>
    </row>
    <row r="81" spans="1:5" ht="25.5">
      <c r="A81" s="35" t="s">
        <v>54</v>
      </c>
      <c r="E81" s="40" t="s">
        <v>4463</v>
      </c>
    </row>
    <row r="82" spans="1:5" ht="12.75">
      <c r="A82" t="s">
        <v>55</v>
      </c>
      <c r="E82" s="39" t="s">
        <v>5</v>
      </c>
    </row>
    <row r="83" spans="1:16" ht="25.5">
      <c r="A83" t="s">
        <v>48</v>
      </c>
      <c s="34" t="s">
        <v>119</v>
      </c>
      <c s="34" t="s">
        <v>4464</v>
      </c>
      <c s="35" t="s">
        <v>5</v>
      </c>
      <c s="6" t="s">
        <v>4465</v>
      </c>
      <c s="36" t="s">
        <v>205</v>
      </c>
      <c s="37">
        <v>1.26</v>
      </c>
      <c s="36">
        <v>0.00785</v>
      </c>
      <c s="36">
        <f>ROUND(G83*H83,6)</f>
      </c>
      <c r="L83" s="38">
        <v>0</v>
      </c>
      <c s="32">
        <f>ROUND(ROUND(L83,2)*ROUND(G83,3),2)</f>
      </c>
      <c s="36" t="s">
        <v>3677</v>
      </c>
      <c>
        <f>(M83*21)/100</f>
      </c>
      <c t="s">
        <v>27</v>
      </c>
    </row>
    <row r="84" spans="1:5" ht="12.75">
      <c r="A84" s="35" t="s">
        <v>53</v>
      </c>
      <c r="E84" s="39" t="s">
        <v>5</v>
      </c>
    </row>
    <row r="85" spans="1:5" ht="25.5">
      <c r="A85" s="35" t="s">
        <v>54</v>
      </c>
      <c r="E85" s="40" t="s">
        <v>4466</v>
      </c>
    </row>
    <row r="86" spans="1:5" ht="12.75">
      <c r="A86" t="s">
        <v>55</v>
      </c>
      <c r="E86" s="39" t="s">
        <v>5</v>
      </c>
    </row>
    <row r="87" spans="1:16" ht="25.5">
      <c r="A87" t="s">
        <v>48</v>
      </c>
      <c s="34" t="s">
        <v>125</v>
      </c>
      <c s="34" t="s">
        <v>4467</v>
      </c>
      <c s="35" t="s">
        <v>5</v>
      </c>
      <c s="6" t="s">
        <v>4468</v>
      </c>
      <c s="36" t="s">
        <v>62</v>
      </c>
      <c s="37">
        <v>16</v>
      </c>
      <c s="36">
        <v>1E-05</v>
      </c>
      <c s="36">
        <f>ROUND(G87*H87,6)</f>
      </c>
      <c r="L87" s="38">
        <v>0</v>
      </c>
      <c s="32">
        <f>ROUND(ROUND(L87,2)*ROUND(G87,3),2)</f>
      </c>
      <c s="36" t="s">
        <v>3677</v>
      </c>
      <c>
        <f>(M87*21)/100</f>
      </c>
      <c t="s">
        <v>27</v>
      </c>
    </row>
    <row r="88" spans="1:5" ht="12.75">
      <c r="A88" s="35" t="s">
        <v>53</v>
      </c>
      <c r="E88" s="39" t="s">
        <v>5</v>
      </c>
    </row>
    <row r="89" spans="1:5" ht="25.5">
      <c r="A89" s="35" t="s">
        <v>54</v>
      </c>
      <c r="E89" s="40" t="s">
        <v>4469</v>
      </c>
    </row>
    <row r="90" spans="1:5" ht="12.75">
      <c r="A90" t="s">
        <v>55</v>
      </c>
      <c r="E90" s="39" t="s">
        <v>5</v>
      </c>
    </row>
    <row r="91" spans="1:16" ht="12.75">
      <c r="A91" t="s">
        <v>48</v>
      </c>
      <c s="34" t="s">
        <v>129</v>
      </c>
      <c s="34" t="s">
        <v>4470</v>
      </c>
      <c s="35" t="s">
        <v>5</v>
      </c>
      <c s="6" t="s">
        <v>4471</v>
      </c>
      <c s="36" t="s">
        <v>51</v>
      </c>
      <c s="37">
        <v>1.6</v>
      </c>
      <c s="36">
        <v>0</v>
      </c>
      <c s="36">
        <f>ROUND(G91*H91,6)</f>
      </c>
      <c r="L91" s="38">
        <v>0</v>
      </c>
      <c s="32">
        <f>ROUND(ROUND(L91,2)*ROUND(G91,3),2)</f>
      </c>
      <c s="36" t="s">
        <v>3022</v>
      </c>
      <c>
        <f>(M91*21)/100</f>
      </c>
      <c t="s">
        <v>27</v>
      </c>
    </row>
    <row r="92" spans="1:5" ht="12.75">
      <c r="A92" s="35" t="s">
        <v>53</v>
      </c>
      <c r="E92" s="39" t="s">
        <v>5</v>
      </c>
    </row>
    <row r="93" spans="1:5" ht="12.75">
      <c r="A93" s="35" t="s">
        <v>54</v>
      </c>
      <c r="E93" s="40" t="s">
        <v>4472</v>
      </c>
    </row>
    <row r="94" spans="1:5" ht="12.75">
      <c r="A94" t="s">
        <v>55</v>
      </c>
      <c r="E94" s="39" t="s">
        <v>5</v>
      </c>
    </row>
    <row r="95" spans="1:13" ht="12.75">
      <c r="A95" t="s">
        <v>46</v>
      </c>
      <c r="C95" s="31" t="s">
        <v>63</v>
      </c>
      <c r="E95" s="33" t="s">
        <v>2449</v>
      </c>
      <c r="J95" s="32">
        <f>0</f>
      </c>
      <c s="32">
        <f>0</f>
      </c>
      <c s="32">
        <f>0+L96+L100+L104+L108+L112+L116+L120+L124+L128+L132</f>
      </c>
      <c s="32">
        <f>0+M96+M100+M104+M108+M112+M116+M120+M124+M128+M132</f>
      </c>
    </row>
    <row r="96" spans="1:16" ht="25.5">
      <c r="A96" t="s">
        <v>48</v>
      </c>
      <c s="34" t="s">
        <v>133</v>
      </c>
      <c s="34" t="s">
        <v>4473</v>
      </c>
      <c s="35" t="s">
        <v>5</v>
      </c>
      <c s="6" t="s">
        <v>4474</v>
      </c>
      <c s="36" t="s">
        <v>205</v>
      </c>
      <c s="37">
        <v>2.034</v>
      </c>
      <c s="36">
        <v>0.04434</v>
      </c>
      <c s="36">
        <f>ROUND(G96*H96,6)</f>
      </c>
      <c r="L96" s="38">
        <v>0</v>
      </c>
      <c s="32">
        <f>ROUND(ROUND(L96,2)*ROUND(G96,3),2)</f>
      </c>
      <c s="36" t="s">
        <v>3677</v>
      </c>
      <c>
        <f>(M96*21)/100</f>
      </c>
      <c t="s">
        <v>27</v>
      </c>
    </row>
    <row r="97" spans="1:5" ht="12.75">
      <c r="A97" s="35" t="s">
        <v>53</v>
      </c>
      <c r="E97" s="39" t="s">
        <v>5</v>
      </c>
    </row>
    <row r="98" spans="1:5" ht="12.75">
      <c r="A98" s="35" t="s">
        <v>54</v>
      </c>
      <c r="E98" s="40" t="s">
        <v>4475</v>
      </c>
    </row>
    <row r="99" spans="1:5" ht="12.75">
      <c r="A99" t="s">
        <v>55</v>
      </c>
      <c r="E99" s="39" t="s">
        <v>5</v>
      </c>
    </row>
    <row r="100" spans="1:16" ht="25.5">
      <c r="A100" t="s">
        <v>48</v>
      </c>
      <c s="34" t="s">
        <v>138</v>
      </c>
      <c s="34" t="s">
        <v>4476</v>
      </c>
      <c s="35" t="s">
        <v>5</v>
      </c>
      <c s="6" t="s">
        <v>4477</v>
      </c>
      <c s="36" t="s">
        <v>205</v>
      </c>
      <c s="37">
        <v>63.273</v>
      </c>
      <c s="36">
        <v>0.01053</v>
      </c>
      <c s="36">
        <f>ROUND(G100*H100,6)</f>
      </c>
      <c r="L100" s="38">
        <v>0</v>
      </c>
      <c s="32">
        <f>ROUND(ROUND(L100,2)*ROUND(G100,3),2)</f>
      </c>
      <c s="36" t="s">
        <v>3677</v>
      </c>
      <c>
        <f>(M100*21)/100</f>
      </c>
      <c t="s">
        <v>27</v>
      </c>
    </row>
    <row r="101" spans="1:5" ht="63.75">
      <c r="A101" s="35" t="s">
        <v>53</v>
      </c>
      <c r="E101" s="39" t="s">
        <v>4478</v>
      </c>
    </row>
    <row r="102" spans="1:5" ht="25.5">
      <c r="A102" s="35" t="s">
        <v>54</v>
      </c>
      <c r="E102" s="40" t="s">
        <v>4479</v>
      </c>
    </row>
    <row r="103" spans="1:5" ht="12.75">
      <c r="A103" t="s">
        <v>55</v>
      </c>
      <c r="E103" s="39" t="s">
        <v>5</v>
      </c>
    </row>
    <row r="104" spans="1:16" ht="25.5">
      <c r="A104" t="s">
        <v>48</v>
      </c>
      <c s="34" t="s">
        <v>257</v>
      </c>
      <c s="34" t="s">
        <v>4480</v>
      </c>
      <c s="35" t="s">
        <v>5</v>
      </c>
      <c s="6" t="s">
        <v>4481</v>
      </c>
      <c s="36" t="s">
        <v>205</v>
      </c>
      <c s="37">
        <v>63.273</v>
      </c>
      <c s="36">
        <v>0.00081</v>
      </c>
      <c s="36">
        <f>ROUND(G104*H104,6)</f>
      </c>
      <c r="L104" s="38">
        <v>0</v>
      </c>
      <c s="32">
        <f>ROUND(ROUND(L104,2)*ROUND(G104,3),2)</f>
      </c>
      <c s="36" t="s">
        <v>3677</v>
      </c>
      <c>
        <f>(M104*21)/100</f>
      </c>
      <c t="s">
        <v>27</v>
      </c>
    </row>
    <row r="105" spans="1:5" ht="12.75">
      <c r="A105" s="35" t="s">
        <v>53</v>
      </c>
      <c r="E105" s="39" t="s">
        <v>5</v>
      </c>
    </row>
    <row r="106" spans="1:5" ht="25.5">
      <c r="A106" s="35" t="s">
        <v>54</v>
      </c>
      <c r="E106" s="40" t="s">
        <v>4479</v>
      </c>
    </row>
    <row r="107" spans="1:5" ht="12.75">
      <c r="A107" t="s">
        <v>55</v>
      </c>
      <c r="E107" s="39" t="s">
        <v>5</v>
      </c>
    </row>
    <row r="108" spans="1:16" ht="25.5">
      <c r="A108" t="s">
        <v>48</v>
      </c>
      <c s="34" t="s">
        <v>261</v>
      </c>
      <c s="34" t="s">
        <v>4482</v>
      </c>
      <c s="35" t="s">
        <v>5</v>
      </c>
      <c s="6" t="s">
        <v>4483</v>
      </c>
      <c s="36" t="s">
        <v>205</v>
      </c>
      <c s="37">
        <v>63.273</v>
      </c>
      <c s="36">
        <v>0</v>
      </c>
      <c s="36">
        <f>ROUND(G108*H108,6)</f>
      </c>
      <c r="L108" s="38">
        <v>0</v>
      </c>
      <c s="32">
        <f>ROUND(ROUND(L108,2)*ROUND(G108,3),2)</f>
      </c>
      <c s="36" t="s">
        <v>3677</v>
      </c>
      <c>
        <f>(M108*21)/100</f>
      </c>
      <c t="s">
        <v>27</v>
      </c>
    </row>
    <row r="109" spans="1:5" ht="12.75">
      <c r="A109" s="35" t="s">
        <v>53</v>
      </c>
      <c r="E109" s="39" t="s">
        <v>5</v>
      </c>
    </row>
    <row r="110" spans="1:5" ht="12.75">
      <c r="A110" s="35" t="s">
        <v>54</v>
      </c>
      <c r="E110" s="40" t="s">
        <v>4484</v>
      </c>
    </row>
    <row r="111" spans="1:5" ht="12.75">
      <c r="A111" t="s">
        <v>55</v>
      </c>
      <c r="E111" s="39" t="s">
        <v>5</v>
      </c>
    </row>
    <row r="112" spans="1:16" ht="25.5">
      <c r="A112" t="s">
        <v>48</v>
      </c>
      <c s="34" t="s">
        <v>1030</v>
      </c>
      <c s="34" t="s">
        <v>4485</v>
      </c>
      <c s="35" t="s">
        <v>5</v>
      </c>
      <c s="6" t="s">
        <v>4486</v>
      </c>
      <c s="36" t="s">
        <v>62</v>
      </c>
      <c s="37">
        <v>1</v>
      </c>
      <c s="36">
        <v>0.02278</v>
      </c>
      <c s="36">
        <f>ROUND(G112*H112,6)</f>
      </c>
      <c r="L112" s="38">
        <v>0</v>
      </c>
      <c s="32">
        <f>ROUND(ROUND(L112,2)*ROUND(G112,3),2)</f>
      </c>
      <c s="36" t="s">
        <v>3677</v>
      </c>
      <c>
        <f>(M112*21)/100</f>
      </c>
      <c t="s">
        <v>27</v>
      </c>
    </row>
    <row r="113" spans="1:5" ht="12.75">
      <c r="A113" s="35" t="s">
        <v>53</v>
      </c>
      <c r="E113" s="39" t="s">
        <v>5</v>
      </c>
    </row>
    <row r="114" spans="1:5" ht="12.75">
      <c r="A114" s="35" t="s">
        <v>54</v>
      </c>
      <c r="E114" s="40" t="s">
        <v>4487</v>
      </c>
    </row>
    <row r="115" spans="1:5" ht="12.75">
      <c r="A115" t="s">
        <v>55</v>
      </c>
      <c r="E115" s="39" t="s">
        <v>5</v>
      </c>
    </row>
    <row r="116" spans="1:16" ht="25.5">
      <c r="A116" t="s">
        <v>48</v>
      </c>
      <c s="34" t="s">
        <v>264</v>
      </c>
      <c s="34" t="s">
        <v>4488</v>
      </c>
      <c s="35" t="s">
        <v>5</v>
      </c>
      <c s="6" t="s">
        <v>4489</v>
      </c>
      <c s="36" t="s">
        <v>62</v>
      </c>
      <c s="37">
        <v>5</v>
      </c>
      <c s="36">
        <v>0.059</v>
      </c>
      <c s="36">
        <f>ROUND(G116*H116,6)</f>
      </c>
      <c r="L116" s="38">
        <v>0</v>
      </c>
      <c s="32">
        <f>ROUND(ROUND(L116,2)*ROUND(G116,3),2)</f>
      </c>
      <c s="36" t="s">
        <v>3677</v>
      </c>
      <c>
        <f>(M116*21)/100</f>
      </c>
      <c t="s">
        <v>27</v>
      </c>
    </row>
    <row r="117" spans="1:5" ht="12.75">
      <c r="A117" s="35" t="s">
        <v>53</v>
      </c>
      <c r="E117" s="39" t="s">
        <v>5</v>
      </c>
    </row>
    <row r="118" spans="1:5" ht="25.5">
      <c r="A118" s="35" t="s">
        <v>54</v>
      </c>
      <c r="E118" s="40" t="s">
        <v>4490</v>
      </c>
    </row>
    <row r="119" spans="1:5" ht="12.75">
      <c r="A119" t="s">
        <v>55</v>
      </c>
      <c r="E119" s="39" t="s">
        <v>5</v>
      </c>
    </row>
    <row r="120" spans="1:16" ht="12.75">
      <c r="A120" t="s">
        <v>48</v>
      </c>
      <c s="34" t="s">
        <v>268</v>
      </c>
      <c s="34" t="s">
        <v>4491</v>
      </c>
      <c s="35" t="s">
        <v>5</v>
      </c>
      <c s="6" t="s">
        <v>4492</v>
      </c>
      <c s="36" t="s">
        <v>190</v>
      </c>
      <c s="37">
        <v>0.57</v>
      </c>
      <c s="36">
        <v>2.50198</v>
      </c>
      <c s="36">
        <f>ROUND(G120*H120,6)</f>
      </c>
      <c r="L120" s="38">
        <v>0</v>
      </c>
      <c s="32">
        <f>ROUND(ROUND(L120,2)*ROUND(G120,3),2)</f>
      </c>
      <c s="36" t="s">
        <v>3677</v>
      </c>
      <c>
        <f>(M120*21)/100</f>
      </c>
      <c t="s">
        <v>27</v>
      </c>
    </row>
    <row r="121" spans="1:5" ht="12.75">
      <c r="A121" s="35" t="s">
        <v>53</v>
      </c>
      <c r="E121" s="39" t="s">
        <v>5</v>
      </c>
    </row>
    <row r="122" spans="1:5" ht="25.5">
      <c r="A122" s="35" t="s">
        <v>54</v>
      </c>
      <c r="E122" s="40" t="s">
        <v>4493</v>
      </c>
    </row>
    <row r="123" spans="1:5" ht="12.75">
      <c r="A123" t="s">
        <v>55</v>
      </c>
      <c r="E123" s="39" t="s">
        <v>5</v>
      </c>
    </row>
    <row r="124" spans="1:16" ht="12.75">
      <c r="A124" t="s">
        <v>48</v>
      </c>
      <c s="34" t="s">
        <v>272</v>
      </c>
      <c s="34" t="s">
        <v>4494</v>
      </c>
      <c s="35" t="s">
        <v>5</v>
      </c>
      <c s="6" t="s">
        <v>4495</v>
      </c>
      <c s="36" t="s">
        <v>205</v>
      </c>
      <c s="37">
        <v>8.138</v>
      </c>
      <c s="36">
        <v>0.00842</v>
      </c>
      <c s="36">
        <f>ROUND(G124*H124,6)</f>
      </c>
      <c r="L124" s="38">
        <v>0</v>
      </c>
      <c s="32">
        <f>ROUND(ROUND(L124,2)*ROUND(G124,3),2)</f>
      </c>
      <c s="36" t="s">
        <v>3677</v>
      </c>
      <c>
        <f>(M124*21)/100</f>
      </c>
      <c t="s">
        <v>27</v>
      </c>
    </row>
    <row r="125" spans="1:5" ht="12.75">
      <c r="A125" s="35" t="s">
        <v>53</v>
      </c>
      <c r="E125" s="39" t="s">
        <v>5</v>
      </c>
    </row>
    <row r="126" spans="1:5" ht="25.5">
      <c r="A126" s="35" t="s">
        <v>54</v>
      </c>
      <c r="E126" s="40" t="s">
        <v>4496</v>
      </c>
    </row>
    <row r="127" spans="1:5" ht="12.75">
      <c r="A127" t="s">
        <v>55</v>
      </c>
      <c r="E127" s="39" t="s">
        <v>5</v>
      </c>
    </row>
    <row r="128" spans="1:16" ht="12.75">
      <c r="A128" t="s">
        <v>48</v>
      </c>
      <c s="34" t="s">
        <v>291</v>
      </c>
      <c s="34" t="s">
        <v>4497</v>
      </c>
      <c s="35" t="s">
        <v>5</v>
      </c>
      <c s="6" t="s">
        <v>4498</v>
      </c>
      <c s="36" t="s">
        <v>205</v>
      </c>
      <c s="37">
        <v>8.138</v>
      </c>
      <c s="36">
        <v>0</v>
      </c>
      <c s="36">
        <f>ROUND(G128*H128,6)</f>
      </c>
      <c r="L128" s="38">
        <v>0</v>
      </c>
      <c s="32">
        <f>ROUND(ROUND(L128,2)*ROUND(G128,3),2)</f>
      </c>
      <c s="36" t="s">
        <v>3677</v>
      </c>
      <c>
        <f>(M128*21)/100</f>
      </c>
      <c t="s">
        <v>27</v>
      </c>
    </row>
    <row r="129" spans="1:5" ht="12.75">
      <c r="A129" s="35" t="s">
        <v>53</v>
      </c>
      <c r="E129" s="39" t="s">
        <v>5</v>
      </c>
    </row>
    <row r="130" spans="1:5" ht="12.75">
      <c r="A130" s="35" t="s">
        <v>54</v>
      </c>
      <c r="E130" s="40" t="s">
        <v>4499</v>
      </c>
    </row>
    <row r="131" spans="1:5" ht="12.75">
      <c r="A131" t="s">
        <v>55</v>
      </c>
      <c r="E131" s="39" t="s">
        <v>5</v>
      </c>
    </row>
    <row r="132" spans="1:16" ht="12.75">
      <c r="A132" t="s">
        <v>48</v>
      </c>
      <c s="34" t="s">
        <v>295</v>
      </c>
      <c s="34" t="s">
        <v>4500</v>
      </c>
      <c s="35" t="s">
        <v>5</v>
      </c>
      <c s="6" t="s">
        <v>4501</v>
      </c>
      <c s="36" t="s">
        <v>450</v>
      </c>
      <c s="37">
        <v>0.1</v>
      </c>
      <c s="36">
        <v>1.05291</v>
      </c>
      <c s="36">
        <f>ROUND(G132*H132,6)</f>
      </c>
      <c r="L132" s="38">
        <v>0</v>
      </c>
      <c s="32">
        <f>ROUND(ROUND(L132,2)*ROUND(G132,3),2)</f>
      </c>
      <c s="36" t="s">
        <v>3677</v>
      </c>
      <c>
        <f>(M132*21)/100</f>
      </c>
      <c t="s">
        <v>27</v>
      </c>
    </row>
    <row r="133" spans="1:5" ht="12.75">
      <c r="A133" s="35" t="s">
        <v>53</v>
      </c>
      <c r="E133" s="39" t="s">
        <v>5</v>
      </c>
    </row>
    <row r="134" spans="1:5" ht="12.75">
      <c r="A134" s="35" t="s">
        <v>54</v>
      </c>
      <c r="E134" s="40" t="s">
        <v>4502</v>
      </c>
    </row>
    <row r="135" spans="1:5" ht="12.75">
      <c r="A135" t="s">
        <v>55</v>
      </c>
      <c r="E135" s="39" t="s">
        <v>5</v>
      </c>
    </row>
    <row r="136" spans="1:13" ht="12.75">
      <c r="A136" t="s">
        <v>46</v>
      </c>
      <c r="C136" s="31" t="s">
        <v>72</v>
      </c>
      <c r="E136" s="33" t="s">
        <v>4503</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299</v>
      </c>
      <c s="34" t="s">
        <v>4504</v>
      </c>
      <c s="35" t="s">
        <v>5</v>
      </c>
      <c s="6" t="s">
        <v>4505</v>
      </c>
      <c s="36" t="s">
        <v>205</v>
      </c>
      <c s="37">
        <v>15.953</v>
      </c>
      <c s="36">
        <v>0.00735</v>
      </c>
      <c s="36">
        <f>ROUND(G137*H137,6)</f>
      </c>
      <c r="L137" s="38">
        <v>0</v>
      </c>
      <c s="32">
        <f>ROUND(ROUND(L137,2)*ROUND(G137,3),2)</f>
      </c>
      <c s="36" t="s">
        <v>3677</v>
      </c>
      <c>
        <f>(M137*21)/100</f>
      </c>
      <c t="s">
        <v>27</v>
      </c>
    </row>
    <row r="138" spans="1:5" ht="12.75">
      <c r="A138" s="35" t="s">
        <v>53</v>
      </c>
      <c r="E138" s="39" t="s">
        <v>5</v>
      </c>
    </row>
    <row r="139" spans="1:5" ht="25.5">
      <c r="A139" s="35" t="s">
        <v>54</v>
      </c>
      <c r="E139" s="40" t="s">
        <v>4506</v>
      </c>
    </row>
    <row r="140" spans="1:5" ht="12.75">
      <c r="A140" t="s">
        <v>55</v>
      </c>
      <c r="E140" s="39" t="s">
        <v>5</v>
      </c>
    </row>
    <row r="141" spans="1:16" ht="25.5">
      <c r="A141" t="s">
        <v>48</v>
      </c>
      <c s="34" t="s">
        <v>303</v>
      </c>
      <c s="34" t="s">
        <v>4507</v>
      </c>
      <c s="35" t="s">
        <v>5</v>
      </c>
      <c s="6" t="s">
        <v>4508</v>
      </c>
      <c s="36" t="s">
        <v>205</v>
      </c>
      <c s="37">
        <v>15.953</v>
      </c>
      <c s="36">
        <v>0.021</v>
      </c>
      <c s="36">
        <f>ROUND(G141*H141,6)</f>
      </c>
      <c r="L141" s="38">
        <v>0</v>
      </c>
      <c s="32">
        <f>ROUND(ROUND(L141,2)*ROUND(G141,3),2)</f>
      </c>
      <c s="36" t="s">
        <v>3677</v>
      </c>
      <c>
        <f>(M141*21)/100</f>
      </c>
      <c t="s">
        <v>27</v>
      </c>
    </row>
    <row r="142" spans="1:5" ht="12.75">
      <c r="A142" s="35" t="s">
        <v>53</v>
      </c>
      <c r="E142" s="39" t="s">
        <v>5</v>
      </c>
    </row>
    <row r="143" spans="1:5" ht="25.5">
      <c r="A143" s="35" t="s">
        <v>54</v>
      </c>
      <c r="E143" s="40" t="s">
        <v>4506</v>
      </c>
    </row>
    <row r="144" spans="1:5" ht="12.75">
      <c r="A144" t="s">
        <v>55</v>
      </c>
      <c r="E144" s="39" t="s">
        <v>5</v>
      </c>
    </row>
    <row r="145" spans="1:16" ht="25.5">
      <c r="A145" t="s">
        <v>48</v>
      </c>
      <c s="34" t="s">
        <v>545</v>
      </c>
      <c s="34" t="s">
        <v>4509</v>
      </c>
      <c s="35" t="s">
        <v>5</v>
      </c>
      <c s="6" t="s">
        <v>4510</v>
      </c>
      <c s="36" t="s">
        <v>205</v>
      </c>
      <c s="37">
        <v>15.953</v>
      </c>
      <c s="36">
        <v>0.004</v>
      </c>
      <c s="36">
        <f>ROUND(G145*H145,6)</f>
      </c>
      <c r="L145" s="38">
        <v>0</v>
      </c>
      <c s="32">
        <f>ROUND(ROUND(L145,2)*ROUND(G145,3),2)</f>
      </c>
      <c s="36" t="s">
        <v>3677</v>
      </c>
      <c>
        <f>(M145*21)/100</f>
      </c>
      <c t="s">
        <v>27</v>
      </c>
    </row>
    <row r="146" spans="1:5" ht="12.75">
      <c r="A146" s="35" t="s">
        <v>53</v>
      </c>
      <c r="E146" s="39" t="s">
        <v>5</v>
      </c>
    </row>
    <row r="147" spans="1:5" ht="25.5">
      <c r="A147" s="35" t="s">
        <v>54</v>
      </c>
      <c r="E147" s="40" t="s">
        <v>4506</v>
      </c>
    </row>
    <row r="148" spans="1:5" ht="12.75">
      <c r="A148" t="s">
        <v>55</v>
      </c>
      <c r="E148" s="39" t="s">
        <v>5</v>
      </c>
    </row>
    <row r="149" spans="1:16" ht="25.5">
      <c r="A149" t="s">
        <v>48</v>
      </c>
      <c s="34" t="s">
        <v>307</v>
      </c>
      <c s="34" t="s">
        <v>4511</v>
      </c>
      <c s="35" t="s">
        <v>5</v>
      </c>
      <c s="6" t="s">
        <v>4512</v>
      </c>
      <c s="36" t="s">
        <v>205</v>
      </c>
      <c s="37">
        <v>67.448</v>
      </c>
      <c s="36">
        <v>0.00735</v>
      </c>
      <c s="36">
        <f>ROUND(G149*H149,6)</f>
      </c>
      <c r="L149" s="38">
        <v>0</v>
      </c>
      <c s="32">
        <f>ROUND(ROUND(L149,2)*ROUND(G149,3),2)</f>
      </c>
      <c s="36" t="s">
        <v>3677</v>
      </c>
      <c>
        <f>(M149*21)/100</f>
      </c>
      <c t="s">
        <v>27</v>
      </c>
    </row>
    <row r="150" spans="1:5" ht="12.75">
      <c r="A150" s="35" t="s">
        <v>53</v>
      </c>
      <c r="E150" s="39" t="s">
        <v>5</v>
      </c>
    </row>
    <row r="151" spans="1:5" ht="25.5">
      <c r="A151" s="35" t="s">
        <v>54</v>
      </c>
      <c r="E151" s="40" t="s">
        <v>4513</v>
      </c>
    </row>
    <row r="152" spans="1:5" ht="12.75">
      <c r="A152" t="s">
        <v>55</v>
      </c>
      <c r="E152" s="39" t="s">
        <v>5</v>
      </c>
    </row>
    <row r="153" spans="1:16" ht="25.5">
      <c r="A153" t="s">
        <v>48</v>
      </c>
      <c s="34" t="s">
        <v>552</v>
      </c>
      <c s="34" t="s">
        <v>4514</v>
      </c>
      <c s="35" t="s">
        <v>5</v>
      </c>
      <c s="6" t="s">
        <v>4515</v>
      </c>
      <c s="36" t="s">
        <v>205</v>
      </c>
      <c s="37">
        <v>290.052</v>
      </c>
      <c s="36">
        <v>0.0065</v>
      </c>
      <c s="36">
        <f>ROUND(G153*H153,6)</f>
      </c>
      <c r="L153" s="38">
        <v>0</v>
      </c>
      <c s="32">
        <f>ROUND(ROUND(L153,2)*ROUND(G153,3),2)</f>
      </c>
      <c s="36" t="s">
        <v>3677</v>
      </c>
      <c>
        <f>(M153*21)/100</f>
      </c>
      <c t="s">
        <v>27</v>
      </c>
    </row>
    <row r="154" spans="1:5" ht="12.75">
      <c r="A154" s="35" t="s">
        <v>53</v>
      </c>
      <c r="E154" s="39" t="s">
        <v>5</v>
      </c>
    </row>
    <row r="155" spans="1:5" ht="89.25">
      <c r="A155" s="35" t="s">
        <v>54</v>
      </c>
      <c r="E155" s="40" t="s">
        <v>4516</v>
      </c>
    </row>
    <row r="156" spans="1:5" ht="12.75">
      <c r="A156" t="s">
        <v>55</v>
      </c>
      <c r="E156" s="39" t="s">
        <v>5</v>
      </c>
    </row>
    <row r="157" spans="1:16" ht="25.5">
      <c r="A157" t="s">
        <v>48</v>
      </c>
      <c s="34" t="s">
        <v>312</v>
      </c>
      <c s="34" t="s">
        <v>4517</v>
      </c>
      <c s="35" t="s">
        <v>5</v>
      </c>
      <c s="6" t="s">
        <v>4518</v>
      </c>
      <c s="36" t="s">
        <v>205</v>
      </c>
      <c s="37">
        <v>5.202</v>
      </c>
      <c s="36">
        <v>0.0136</v>
      </c>
      <c s="36">
        <f>ROUND(G157*H157,6)</f>
      </c>
      <c r="L157" s="38">
        <v>0</v>
      </c>
      <c s="32">
        <f>ROUND(ROUND(L157,2)*ROUND(G157,3),2)</f>
      </c>
      <c s="36" t="s">
        <v>3677</v>
      </c>
      <c>
        <f>(M157*21)/100</f>
      </c>
      <c t="s">
        <v>27</v>
      </c>
    </row>
    <row r="158" spans="1:5" ht="12.75">
      <c r="A158" s="35" t="s">
        <v>53</v>
      </c>
      <c r="E158" s="39" t="s">
        <v>5</v>
      </c>
    </row>
    <row r="159" spans="1:5" ht="25.5">
      <c r="A159" s="35" t="s">
        <v>54</v>
      </c>
      <c r="E159" s="40" t="s">
        <v>4519</v>
      </c>
    </row>
    <row r="160" spans="1:5" ht="12.75">
      <c r="A160" t="s">
        <v>55</v>
      </c>
      <c r="E160" s="39" t="s">
        <v>5</v>
      </c>
    </row>
    <row r="161" spans="1:16" ht="25.5">
      <c r="A161" t="s">
        <v>48</v>
      </c>
      <c s="34" t="s">
        <v>318</v>
      </c>
      <c s="34" t="s">
        <v>4520</v>
      </c>
      <c s="35" t="s">
        <v>5</v>
      </c>
      <c s="6" t="s">
        <v>4521</v>
      </c>
      <c s="36" t="s">
        <v>205</v>
      </c>
      <c s="37">
        <v>284.85</v>
      </c>
      <c s="36">
        <v>0.01628</v>
      </c>
      <c s="36">
        <f>ROUND(G161*H161,6)</f>
      </c>
      <c r="L161" s="38">
        <v>0</v>
      </c>
      <c s="32">
        <f>ROUND(ROUND(L161,2)*ROUND(G161,3),2)</f>
      </c>
      <c s="36" t="s">
        <v>3677</v>
      </c>
      <c>
        <f>(M161*21)/100</f>
      </c>
      <c t="s">
        <v>27</v>
      </c>
    </row>
    <row r="162" spans="1:5" ht="12.75">
      <c r="A162" s="35" t="s">
        <v>53</v>
      </c>
      <c r="E162" s="39" t="s">
        <v>5</v>
      </c>
    </row>
    <row r="163" spans="1:5" ht="89.25">
      <c r="A163" s="35" t="s">
        <v>54</v>
      </c>
      <c r="E163" s="40" t="s">
        <v>4522</v>
      </c>
    </row>
    <row r="164" spans="1:5" ht="12.75">
      <c r="A164" t="s">
        <v>55</v>
      </c>
      <c r="E164" s="39" t="s">
        <v>5</v>
      </c>
    </row>
    <row r="165" spans="1:16" ht="25.5">
      <c r="A165" t="s">
        <v>48</v>
      </c>
      <c s="34" t="s">
        <v>319</v>
      </c>
      <c s="34" t="s">
        <v>4523</v>
      </c>
      <c s="35" t="s">
        <v>5</v>
      </c>
      <c s="6" t="s">
        <v>4524</v>
      </c>
      <c s="36" t="s">
        <v>205</v>
      </c>
      <c s="37">
        <v>284.85</v>
      </c>
      <c s="36">
        <v>0.0068</v>
      </c>
      <c s="36">
        <f>ROUND(G165*H165,6)</f>
      </c>
      <c r="L165" s="38">
        <v>0</v>
      </c>
      <c s="32">
        <f>ROUND(ROUND(L165,2)*ROUND(G165,3),2)</f>
      </c>
      <c s="36" t="s">
        <v>3677</v>
      </c>
      <c>
        <f>(M165*21)/100</f>
      </c>
      <c t="s">
        <v>27</v>
      </c>
    </row>
    <row r="166" spans="1:5" ht="12.75">
      <c r="A166" s="35" t="s">
        <v>53</v>
      </c>
      <c r="E166" s="39" t="s">
        <v>5</v>
      </c>
    </row>
    <row r="167" spans="1:5" ht="12.75">
      <c r="A167" s="35" t="s">
        <v>54</v>
      </c>
      <c r="E167" s="40" t="s">
        <v>4525</v>
      </c>
    </row>
    <row r="168" spans="1:5" ht="12.75">
      <c r="A168" t="s">
        <v>55</v>
      </c>
      <c r="E168" s="39" t="s">
        <v>5</v>
      </c>
    </row>
    <row r="169" spans="1:16" ht="25.5">
      <c r="A169" t="s">
        <v>48</v>
      </c>
      <c s="34" t="s">
        <v>321</v>
      </c>
      <c s="34" t="s">
        <v>4526</v>
      </c>
      <c s="35" t="s">
        <v>5</v>
      </c>
      <c s="6" t="s">
        <v>4527</v>
      </c>
      <c s="36" t="s">
        <v>205</v>
      </c>
      <c s="37">
        <v>67.448</v>
      </c>
      <c s="36">
        <v>0.021</v>
      </c>
      <c s="36">
        <f>ROUND(G169*H169,6)</f>
      </c>
      <c r="L169" s="38">
        <v>0</v>
      </c>
      <c s="32">
        <f>ROUND(ROUND(L169,2)*ROUND(G169,3),2)</f>
      </c>
      <c s="36" t="s">
        <v>3677</v>
      </c>
      <c>
        <f>(M169*21)/100</f>
      </c>
      <c t="s">
        <v>27</v>
      </c>
    </row>
    <row r="170" spans="1:5" ht="12.75">
      <c r="A170" s="35" t="s">
        <v>53</v>
      </c>
      <c r="E170" s="39" t="s">
        <v>5</v>
      </c>
    </row>
    <row r="171" spans="1:5" ht="25.5">
      <c r="A171" s="35" t="s">
        <v>54</v>
      </c>
      <c r="E171" s="40" t="s">
        <v>4513</v>
      </c>
    </row>
    <row r="172" spans="1:5" ht="12.75">
      <c r="A172" t="s">
        <v>55</v>
      </c>
      <c r="E172" s="39" t="s">
        <v>5</v>
      </c>
    </row>
    <row r="173" spans="1:16" ht="25.5">
      <c r="A173" t="s">
        <v>48</v>
      </c>
      <c s="34" t="s">
        <v>326</v>
      </c>
      <c s="34" t="s">
        <v>4528</v>
      </c>
      <c s="35" t="s">
        <v>5</v>
      </c>
      <c s="6" t="s">
        <v>4529</v>
      </c>
      <c s="36" t="s">
        <v>205</v>
      </c>
      <c s="37">
        <v>67.448</v>
      </c>
      <c s="36">
        <v>0.004</v>
      </c>
      <c s="36">
        <f>ROUND(G173*H173,6)</f>
      </c>
      <c r="L173" s="38">
        <v>0</v>
      </c>
      <c s="32">
        <f>ROUND(ROUND(L173,2)*ROUND(G173,3),2)</f>
      </c>
      <c s="36" t="s">
        <v>3677</v>
      </c>
      <c>
        <f>(M173*21)/100</f>
      </c>
      <c t="s">
        <v>27</v>
      </c>
    </row>
    <row r="174" spans="1:5" ht="12.75">
      <c r="A174" s="35" t="s">
        <v>53</v>
      </c>
      <c r="E174" s="39" t="s">
        <v>5</v>
      </c>
    </row>
    <row r="175" spans="1:5" ht="25.5">
      <c r="A175" s="35" t="s">
        <v>54</v>
      </c>
      <c r="E175" s="40" t="s">
        <v>4513</v>
      </c>
    </row>
    <row r="176" spans="1:5" ht="12.75">
      <c r="A176" t="s">
        <v>55</v>
      </c>
      <c r="E176" s="39" t="s">
        <v>5</v>
      </c>
    </row>
    <row r="177" spans="1:16" ht="25.5">
      <c r="A177" t="s">
        <v>48</v>
      </c>
      <c s="34" t="s">
        <v>330</v>
      </c>
      <c s="34" t="s">
        <v>4530</v>
      </c>
      <c s="35" t="s">
        <v>5</v>
      </c>
      <c s="6" t="s">
        <v>4531</v>
      </c>
      <c s="36" t="s">
        <v>205</v>
      </c>
      <c s="37">
        <v>308.631</v>
      </c>
      <c s="36">
        <v>0.01764</v>
      </c>
      <c s="36">
        <f>ROUND(G177*H177,6)</f>
      </c>
      <c r="L177" s="38">
        <v>0</v>
      </c>
      <c s="32">
        <f>ROUND(ROUND(L177,2)*ROUND(G177,3),2)</f>
      </c>
      <c s="36" t="s">
        <v>3677</v>
      </c>
      <c>
        <f>(M177*21)/100</f>
      </c>
      <c t="s">
        <v>27</v>
      </c>
    </row>
    <row r="178" spans="1:5" ht="12.75">
      <c r="A178" s="35" t="s">
        <v>53</v>
      </c>
      <c r="E178" s="39" t="s">
        <v>5</v>
      </c>
    </row>
    <row r="179" spans="1:5" ht="76.5">
      <c r="A179" s="35" t="s">
        <v>54</v>
      </c>
      <c r="E179" s="40" t="s">
        <v>4532</v>
      </c>
    </row>
    <row r="180" spans="1:5" ht="12.75">
      <c r="A180" t="s">
        <v>55</v>
      </c>
      <c r="E180" s="39" t="s">
        <v>5</v>
      </c>
    </row>
    <row r="181" spans="1:16" ht="25.5">
      <c r="A181" t="s">
        <v>48</v>
      </c>
      <c s="34" t="s">
        <v>334</v>
      </c>
      <c s="34" t="s">
        <v>4533</v>
      </c>
      <c s="35" t="s">
        <v>5</v>
      </c>
      <c s="6" t="s">
        <v>4534</v>
      </c>
      <c s="36" t="s">
        <v>205</v>
      </c>
      <c s="37">
        <v>19.584</v>
      </c>
      <c s="36">
        <v>0.02093</v>
      </c>
      <c s="36">
        <f>ROUND(G181*H181,6)</f>
      </c>
      <c r="L181" s="38">
        <v>0</v>
      </c>
      <c s="32">
        <f>ROUND(ROUND(L181,2)*ROUND(G181,3),2)</f>
      </c>
      <c s="36" t="s">
        <v>3677</v>
      </c>
      <c>
        <f>(M181*21)/100</f>
      </c>
      <c t="s">
        <v>27</v>
      </c>
    </row>
    <row r="182" spans="1:5" ht="12.75">
      <c r="A182" s="35" t="s">
        <v>53</v>
      </c>
      <c r="E182" s="39" t="s">
        <v>5</v>
      </c>
    </row>
    <row r="183" spans="1:5" ht="25.5">
      <c r="A183" s="35" t="s">
        <v>54</v>
      </c>
      <c r="E183" s="40" t="s">
        <v>4535</v>
      </c>
    </row>
    <row r="184" spans="1:5" ht="12.75">
      <c r="A184" t="s">
        <v>55</v>
      </c>
      <c r="E184" s="39" t="s">
        <v>5</v>
      </c>
    </row>
    <row r="185" spans="1:16" ht="25.5">
      <c r="A185" t="s">
        <v>48</v>
      </c>
      <c s="34" t="s">
        <v>337</v>
      </c>
      <c s="34" t="s">
        <v>4536</v>
      </c>
      <c s="35" t="s">
        <v>5</v>
      </c>
      <c s="6" t="s">
        <v>4537</v>
      </c>
      <c s="36" t="s">
        <v>205</v>
      </c>
      <c s="37">
        <v>18.129</v>
      </c>
      <c s="36">
        <v>0.00765</v>
      </c>
      <c s="36">
        <f>ROUND(G185*H185,6)</f>
      </c>
      <c r="L185" s="38">
        <v>0</v>
      </c>
      <c s="32">
        <f>ROUND(ROUND(L185,2)*ROUND(G185,3),2)</f>
      </c>
      <c s="36" t="s">
        <v>3677</v>
      </c>
      <c>
        <f>(M185*21)/100</f>
      </c>
      <c t="s">
        <v>27</v>
      </c>
    </row>
    <row r="186" spans="1:5" ht="12.75">
      <c r="A186" s="35" t="s">
        <v>53</v>
      </c>
      <c r="E186" s="39" t="s">
        <v>5</v>
      </c>
    </row>
    <row r="187" spans="1:5" ht="25.5">
      <c r="A187" s="35" t="s">
        <v>54</v>
      </c>
      <c r="E187" s="40" t="s">
        <v>4538</v>
      </c>
    </row>
    <row r="188" spans="1:5" ht="12.75">
      <c r="A188" t="s">
        <v>55</v>
      </c>
      <c r="E188" s="39" t="s">
        <v>5</v>
      </c>
    </row>
    <row r="189" spans="1:16" ht="25.5">
      <c r="A189" t="s">
        <v>48</v>
      </c>
      <c s="34" t="s">
        <v>341</v>
      </c>
      <c s="34" t="s">
        <v>4539</v>
      </c>
      <c s="35" t="s">
        <v>5</v>
      </c>
      <c s="6" t="s">
        <v>4540</v>
      </c>
      <c s="36" t="s">
        <v>190</v>
      </c>
      <c s="37">
        <v>4.585</v>
      </c>
      <c s="36">
        <v>2.50187</v>
      </c>
      <c s="36">
        <f>ROUND(G189*H189,6)</f>
      </c>
      <c r="L189" s="38">
        <v>0</v>
      </c>
      <c s="32">
        <f>ROUND(ROUND(L189,2)*ROUND(G189,3),2)</f>
      </c>
      <c s="36" t="s">
        <v>3677</v>
      </c>
      <c>
        <f>(M189*21)/100</f>
      </c>
      <c t="s">
        <v>27</v>
      </c>
    </row>
    <row r="190" spans="1:5" ht="12.75">
      <c r="A190" s="35" t="s">
        <v>53</v>
      </c>
      <c r="E190" s="39" t="s">
        <v>5</v>
      </c>
    </row>
    <row r="191" spans="1:5" ht="89.25">
      <c r="A191" s="35" t="s">
        <v>54</v>
      </c>
      <c r="E191" s="40" t="s">
        <v>4541</v>
      </c>
    </row>
    <row r="192" spans="1:5" ht="12.75">
      <c r="A192" t="s">
        <v>55</v>
      </c>
      <c r="E192" s="39" t="s">
        <v>5</v>
      </c>
    </row>
    <row r="193" spans="1:16" ht="25.5">
      <c r="A193" t="s">
        <v>48</v>
      </c>
      <c s="34" t="s">
        <v>577</v>
      </c>
      <c s="34" t="s">
        <v>4542</v>
      </c>
      <c s="35" t="s">
        <v>5</v>
      </c>
      <c s="6" t="s">
        <v>4543</v>
      </c>
      <c s="36" t="s">
        <v>190</v>
      </c>
      <c s="37">
        <v>0.308</v>
      </c>
      <c s="36">
        <v>2.50187</v>
      </c>
      <c s="36">
        <f>ROUND(G193*H193,6)</f>
      </c>
      <c r="L193" s="38">
        <v>0</v>
      </c>
      <c s="32">
        <f>ROUND(ROUND(L193,2)*ROUND(G193,3),2)</f>
      </c>
      <c s="36" t="s">
        <v>3677</v>
      </c>
      <c>
        <f>(M193*21)/100</f>
      </c>
      <c t="s">
        <v>27</v>
      </c>
    </row>
    <row r="194" spans="1:5" ht="12.75">
      <c r="A194" s="35" t="s">
        <v>53</v>
      </c>
      <c r="E194" s="39" t="s">
        <v>5</v>
      </c>
    </row>
    <row r="195" spans="1:5" ht="25.5">
      <c r="A195" s="35" t="s">
        <v>54</v>
      </c>
      <c r="E195" s="40" t="s">
        <v>4544</v>
      </c>
    </row>
    <row r="196" spans="1:5" ht="12.75">
      <c r="A196" t="s">
        <v>55</v>
      </c>
      <c r="E196" s="39" t="s">
        <v>5</v>
      </c>
    </row>
    <row r="197" spans="1:16" ht="25.5">
      <c r="A197" t="s">
        <v>48</v>
      </c>
      <c s="34" t="s">
        <v>581</v>
      </c>
      <c s="34" t="s">
        <v>4545</v>
      </c>
      <c s="35" t="s">
        <v>5</v>
      </c>
      <c s="6" t="s">
        <v>4546</v>
      </c>
      <c s="36" t="s">
        <v>190</v>
      </c>
      <c s="37">
        <v>0.308</v>
      </c>
      <c s="36">
        <v>0</v>
      </c>
      <c s="36">
        <f>ROUND(G197*H197,6)</f>
      </c>
      <c r="L197" s="38">
        <v>0</v>
      </c>
      <c s="32">
        <f>ROUND(ROUND(L197,2)*ROUND(G197,3),2)</f>
      </c>
      <c s="36" t="s">
        <v>3677</v>
      </c>
      <c>
        <f>(M197*21)/100</f>
      </c>
      <c t="s">
        <v>27</v>
      </c>
    </row>
    <row r="198" spans="1:5" ht="12.75">
      <c r="A198" s="35" t="s">
        <v>53</v>
      </c>
      <c r="E198" s="39" t="s">
        <v>5</v>
      </c>
    </row>
    <row r="199" spans="1:5" ht="25.5">
      <c r="A199" s="35" t="s">
        <v>54</v>
      </c>
      <c r="E199" s="40" t="s">
        <v>4547</v>
      </c>
    </row>
    <row r="200" spans="1:5" ht="12.75">
      <c r="A200" t="s">
        <v>55</v>
      </c>
      <c r="E200" s="39" t="s">
        <v>5</v>
      </c>
    </row>
    <row r="201" spans="1:16" ht="25.5">
      <c r="A201" t="s">
        <v>48</v>
      </c>
      <c s="34" t="s">
        <v>345</v>
      </c>
      <c s="34" t="s">
        <v>4548</v>
      </c>
      <c s="35" t="s">
        <v>5</v>
      </c>
      <c s="6" t="s">
        <v>4549</v>
      </c>
      <c s="36" t="s">
        <v>190</v>
      </c>
      <c s="37">
        <v>0.308</v>
      </c>
      <c s="36">
        <v>0</v>
      </c>
      <c s="36">
        <f>ROUND(G201*H201,6)</f>
      </c>
      <c r="L201" s="38">
        <v>0</v>
      </c>
      <c s="32">
        <f>ROUND(ROUND(L201,2)*ROUND(G201,3),2)</f>
      </c>
      <c s="36" t="s">
        <v>3677</v>
      </c>
      <c>
        <f>(M201*21)/100</f>
      </c>
      <c t="s">
        <v>27</v>
      </c>
    </row>
    <row r="202" spans="1:5" ht="12.75">
      <c r="A202" s="35" t="s">
        <v>53</v>
      </c>
      <c r="E202" s="39" t="s">
        <v>5</v>
      </c>
    </row>
    <row r="203" spans="1:5" ht="12.75">
      <c r="A203" s="35" t="s">
        <v>54</v>
      </c>
      <c r="E203" s="40" t="s">
        <v>4550</v>
      </c>
    </row>
    <row r="204" spans="1:5" ht="12.75">
      <c r="A204" t="s">
        <v>55</v>
      </c>
      <c r="E204" s="39" t="s">
        <v>5</v>
      </c>
    </row>
    <row r="205" spans="1:16" ht="25.5">
      <c r="A205" t="s">
        <v>48</v>
      </c>
      <c s="34" t="s">
        <v>349</v>
      </c>
      <c s="34" t="s">
        <v>4551</v>
      </c>
      <c s="35" t="s">
        <v>5</v>
      </c>
      <c s="6" t="s">
        <v>4552</v>
      </c>
      <c s="36" t="s">
        <v>190</v>
      </c>
      <c s="37">
        <v>0.308</v>
      </c>
      <c s="36">
        <v>0</v>
      </c>
      <c s="36">
        <f>ROUND(G205*H205,6)</f>
      </c>
      <c r="L205" s="38">
        <v>0</v>
      </c>
      <c s="32">
        <f>ROUND(ROUND(L205,2)*ROUND(G205,3),2)</f>
      </c>
      <c s="36" t="s">
        <v>3677</v>
      </c>
      <c>
        <f>(M205*21)/100</f>
      </c>
      <c t="s">
        <v>27</v>
      </c>
    </row>
    <row r="206" spans="1:5" ht="12.75">
      <c r="A206" s="35" t="s">
        <v>53</v>
      </c>
      <c r="E206" s="39" t="s">
        <v>5</v>
      </c>
    </row>
    <row r="207" spans="1:5" ht="12.75">
      <c r="A207" s="35" t="s">
        <v>54</v>
      </c>
      <c r="E207" s="40" t="s">
        <v>4550</v>
      </c>
    </row>
    <row r="208" spans="1:5" ht="12.75">
      <c r="A208" t="s">
        <v>55</v>
      </c>
      <c r="E208" s="39" t="s">
        <v>5</v>
      </c>
    </row>
    <row r="209" spans="1:16" ht="25.5">
      <c r="A209" t="s">
        <v>48</v>
      </c>
      <c s="34" t="s">
        <v>592</v>
      </c>
      <c s="34" t="s">
        <v>4553</v>
      </c>
      <c s="35" t="s">
        <v>5</v>
      </c>
      <c s="6" t="s">
        <v>4554</v>
      </c>
      <c s="36" t="s">
        <v>190</v>
      </c>
      <c s="37">
        <v>4.858</v>
      </c>
      <c s="36">
        <v>0.02525</v>
      </c>
      <c s="36">
        <f>ROUND(G209*H209,6)</f>
      </c>
      <c r="L209" s="38">
        <v>0</v>
      </c>
      <c s="32">
        <f>ROUND(ROUND(L209,2)*ROUND(G209,3),2)</f>
      </c>
      <c s="36" t="s">
        <v>3677</v>
      </c>
      <c>
        <f>(M209*21)/100</f>
      </c>
      <c t="s">
        <v>27</v>
      </c>
    </row>
    <row r="210" spans="1:5" ht="12.75">
      <c r="A210" s="35" t="s">
        <v>53</v>
      </c>
      <c r="E210" s="39" t="s">
        <v>5</v>
      </c>
    </row>
    <row r="211" spans="1:5" ht="12.75">
      <c r="A211" s="35" t="s">
        <v>54</v>
      </c>
      <c r="E211" s="40" t="s">
        <v>4555</v>
      </c>
    </row>
    <row r="212" spans="1:5" ht="12.75">
      <c r="A212" t="s">
        <v>55</v>
      </c>
      <c r="E212" s="39" t="s">
        <v>5</v>
      </c>
    </row>
    <row r="213" spans="1:16" ht="12.75">
      <c r="A213" t="s">
        <v>48</v>
      </c>
      <c s="34" t="s">
        <v>596</v>
      </c>
      <c s="34" t="s">
        <v>4556</v>
      </c>
      <c s="35" t="s">
        <v>5</v>
      </c>
      <c s="6" t="s">
        <v>4557</v>
      </c>
      <c s="36" t="s">
        <v>190</v>
      </c>
      <c s="37">
        <v>7.909</v>
      </c>
      <c s="36">
        <v>2.06</v>
      </c>
      <c s="36">
        <f>ROUND(G213*H213,6)</f>
      </c>
      <c r="L213" s="38">
        <v>0</v>
      </c>
      <c s="32">
        <f>ROUND(ROUND(L213,2)*ROUND(G213,3),2)</f>
      </c>
      <c s="36" t="s">
        <v>3677</v>
      </c>
      <c>
        <f>(M213*21)/100</f>
      </c>
      <c t="s">
        <v>27</v>
      </c>
    </row>
    <row r="214" spans="1:5" ht="12.75">
      <c r="A214" s="35" t="s">
        <v>53</v>
      </c>
      <c r="E214" s="39" t="s">
        <v>5</v>
      </c>
    </row>
    <row r="215" spans="1:5" ht="25.5">
      <c r="A215" s="35" t="s">
        <v>54</v>
      </c>
      <c r="E215" s="40" t="s">
        <v>4558</v>
      </c>
    </row>
    <row r="216" spans="1:5" ht="12.75">
      <c r="A216" t="s">
        <v>55</v>
      </c>
      <c r="E216" s="39" t="s">
        <v>5</v>
      </c>
    </row>
    <row r="217" spans="1:16" ht="12.75">
      <c r="A217" t="s">
        <v>48</v>
      </c>
      <c s="34" t="s">
        <v>353</v>
      </c>
      <c s="34" t="s">
        <v>4559</v>
      </c>
      <c s="35" t="s">
        <v>5</v>
      </c>
      <c s="6" t="s">
        <v>4560</v>
      </c>
      <c s="36" t="s">
        <v>190</v>
      </c>
      <c s="37">
        <v>31.859</v>
      </c>
      <c s="36">
        <v>1.236</v>
      </c>
      <c s="36">
        <f>ROUND(G217*H217,6)</f>
      </c>
      <c r="L217" s="38">
        <v>0</v>
      </c>
      <c s="32">
        <f>ROUND(ROUND(L217,2)*ROUND(G217,3),2)</f>
      </c>
      <c s="36" t="s">
        <v>3677</v>
      </c>
      <c>
        <f>(M217*21)/100</f>
      </c>
      <c t="s">
        <v>27</v>
      </c>
    </row>
    <row r="218" spans="1:5" ht="12.75">
      <c r="A218" s="35" t="s">
        <v>53</v>
      </c>
      <c r="E218" s="39" t="s">
        <v>5</v>
      </c>
    </row>
    <row r="219" spans="1:5" ht="76.5">
      <c r="A219" s="35" t="s">
        <v>54</v>
      </c>
      <c r="E219" s="40" t="s">
        <v>4561</v>
      </c>
    </row>
    <row r="220" spans="1:5" ht="12.75">
      <c r="A220" t="s">
        <v>55</v>
      </c>
      <c r="E220" s="39" t="s">
        <v>5</v>
      </c>
    </row>
    <row r="221" spans="1:16" ht="12.75">
      <c r="A221" t="s">
        <v>48</v>
      </c>
      <c s="34" t="s">
        <v>357</v>
      </c>
      <c s="34" t="s">
        <v>4562</v>
      </c>
      <c s="35" t="s">
        <v>5</v>
      </c>
      <c s="6" t="s">
        <v>4563</v>
      </c>
      <c s="36" t="s">
        <v>205</v>
      </c>
      <c s="37">
        <v>0.879</v>
      </c>
      <c s="36">
        <v>0.01607</v>
      </c>
      <c s="36">
        <f>ROUND(G221*H221,6)</f>
      </c>
      <c r="L221" s="38">
        <v>0</v>
      </c>
      <c s="32">
        <f>ROUND(ROUND(L221,2)*ROUND(G221,3),2)</f>
      </c>
      <c s="36" t="s">
        <v>3677</v>
      </c>
      <c>
        <f>(M221*21)/100</f>
      </c>
      <c t="s">
        <v>27</v>
      </c>
    </row>
    <row r="222" spans="1:5" ht="12.75">
      <c r="A222" s="35" t="s">
        <v>53</v>
      </c>
      <c r="E222" s="39" t="s">
        <v>5</v>
      </c>
    </row>
    <row r="223" spans="1:5" ht="12.75">
      <c r="A223" s="35" t="s">
        <v>54</v>
      </c>
      <c r="E223" s="40" t="s">
        <v>4564</v>
      </c>
    </row>
    <row r="224" spans="1:5" ht="12.75">
      <c r="A224" t="s">
        <v>55</v>
      </c>
      <c r="E224" s="39" t="s">
        <v>5</v>
      </c>
    </row>
    <row r="225" spans="1:16" ht="12.75">
      <c r="A225" t="s">
        <v>48</v>
      </c>
      <c s="34" t="s">
        <v>600</v>
      </c>
      <c s="34" t="s">
        <v>4565</v>
      </c>
      <c s="35" t="s">
        <v>5</v>
      </c>
      <c s="6" t="s">
        <v>4566</v>
      </c>
      <c s="36" t="s">
        <v>205</v>
      </c>
      <c s="37">
        <v>0.879</v>
      </c>
      <c s="36">
        <v>0</v>
      </c>
      <c s="36">
        <f>ROUND(G225*H225,6)</f>
      </c>
      <c r="L225" s="38">
        <v>0</v>
      </c>
      <c s="32">
        <f>ROUND(ROUND(L225,2)*ROUND(G225,3),2)</f>
      </c>
      <c s="36" t="s">
        <v>3677</v>
      </c>
      <c>
        <f>(M225*21)/100</f>
      </c>
      <c t="s">
        <v>27</v>
      </c>
    </row>
    <row r="226" spans="1:5" ht="12.75">
      <c r="A226" s="35" t="s">
        <v>53</v>
      </c>
      <c r="E226" s="39" t="s">
        <v>5</v>
      </c>
    </row>
    <row r="227" spans="1:5" ht="12.75">
      <c r="A227" s="35" t="s">
        <v>54</v>
      </c>
      <c r="E227" s="40" t="s">
        <v>4567</v>
      </c>
    </row>
    <row r="228" spans="1:5" ht="12.75">
      <c r="A228" t="s">
        <v>55</v>
      </c>
      <c r="E228" s="39" t="s">
        <v>5</v>
      </c>
    </row>
    <row r="229" spans="1:16" ht="12.75">
      <c r="A229" t="s">
        <v>48</v>
      </c>
      <c s="34" t="s">
        <v>604</v>
      </c>
      <c s="34" t="s">
        <v>4568</v>
      </c>
      <c s="35" t="s">
        <v>5</v>
      </c>
      <c s="6" t="s">
        <v>4569</v>
      </c>
      <c s="36" t="s">
        <v>450</v>
      </c>
      <c s="37">
        <v>0.027</v>
      </c>
      <c s="36">
        <v>1.06277</v>
      </c>
      <c s="36">
        <f>ROUND(G229*H229,6)</f>
      </c>
      <c r="L229" s="38">
        <v>0</v>
      </c>
      <c s="32">
        <f>ROUND(ROUND(L229,2)*ROUND(G229,3),2)</f>
      </c>
      <c s="36" t="s">
        <v>3677</v>
      </c>
      <c>
        <f>(M229*21)/100</f>
      </c>
      <c t="s">
        <v>27</v>
      </c>
    </row>
    <row r="230" spans="1:5" ht="12.75">
      <c r="A230" s="35" t="s">
        <v>53</v>
      </c>
      <c r="E230" s="39" t="s">
        <v>5</v>
      </c>
    </row>
    <row r="231" spans="1:5" ht="12.75">
      <c r="A231" s="35" t="s">
        <v>54</v>
      </c>
      <c r="E231" s="40" t="s">
        <v>4570</v>
      </c>
    </row>
    <row r="232" spans="1:5" ht="12.75">
      <c r="A232" t="s">
        <v>55</v>
      </c>
      <c r="E232" s="39" t="s">
        <v>5</v>
      </c>
    </row>
    <row r="233" spans="1:16" ht="12.75">
      <c r="A233" t="s">
        <v>48</v>
      </c>
      <c s="34" t="s">
        <v>362</v>
      </c>
      <c s="34" t="s">
        <v>4571</v>
      </c>
      <c s="35" t="s">
        <v>5</v>
      </c>
      <c s="6" t="s">
        <v>4572</v>
      </c>
      <c s="36" t="s">
        <v>205</v>
      </c>
      <c s="37">
        <v>91.702</v>
      </c>
      <c s="36">
        <v>0.00013</v>
      </c>
      <c s="36">
        <f>ROUND(G233*H233,6)</f>
      </c>
      <c r="L233" s="38">
        <v>0</v>
      </c>
      <c s="32">
        <f>ROUND(ROUND(L233,2)*ROUND(G233,3),2)</f>
      </c>
      <c s="36" t="s">
        <v>3677</v>
      </c>
      <c>
        <f>(M233*21)/100</f>
      </c>
      <c t="s">
        <v>27</v>
      </c>
    </row>
    <row r="234" spans="1:5" ht="12.75">
      <c r="A234" s="35" t="s">
        <v>53</v>
      </c>
      <c r="E234" s="39" t="s">
        <v>5</v>
      </c>
    </row>
    <row r="235" spans="1:5" ht="12.75">
      <c r="A235" s="35" t="s">
        <v>54</v>
      </c>
      <c r="E235" s="40" t="s">
        <v>4573</v>
      </c>
    </row>
    <row r="236" spans="1:5" ht="12.75">
      <c r="A236" t="s">
        <v>55</v>
      </c>
      <c r="E236" s="39" t="s">
        <v>5</v>
      </c>
    </row>
    <row r="237" spans="1:16" ht="25.5">
      <c r="A237" t="s">
        <v>48</v>
      </c>
      <c s="34" t="s">
        <v>366</v>
      </c>
      <c s="34" t="s">
        <v>4574</v>
      </c>
      <c s="35" t="s">
        <v>5</v>
      </c>
      <c s="6" t="s">
        <v>4575</v>
      </c>
      <c s="36" t="s">
        <v>51</v>
      </c>
      <c s="37">
        <v>111.475</v>
      </c>
      <c s="36">
        <v>2E-05</v>
      </c>
      <c s="36">
        <f>ROUND(G237*H237,6)</f>
      </c>
      <c r="L237" s="38">
        <v>0</v>
      </c>
      <c s="32">
        <f>ROUND(ROUND(L237,2)*ROUND(G237,3),2)</f>
      </c>
      <c s="36" t="s">
        <v>3677</v>
      </c>
      <c>
        <f>(M237*21)/100</f>
      </c>
      <c t="s">
        <v>27</v>
      </c>
    </row>
    <row r="238" spans="1:5" ht="12.75">
      <c r="A238" s="35" t="s">
        <v>53</v>
      </c>
      <c r="E238" s="39" t="s">
        <v>5</v>
      </c>
    </row>
    <row r="239" spans="1:5" ht="12.75">
      <c r="A239" s="35" t="s">
        <v>54</v>
      </c>
      <c r="E239" s="40" t="s">
        <v>4576</v>
      </c>
    </row>
    <row r="240" spans="1:5" ht="12.75">
      <c r="A240" t="s">
        <v>55</v>
      </c>
      <c r="E240" s="39" t="s">
        <v>5</v>
      </c>
    </row>
    <row r="241" spans="1:16" ht="25.5">
      <c r="A241" t="s">
        <v>48</v>
      </c>
      <c s="34" t="s">
        <v>370</v>
      </c>
      <c s="34" t="s">
        <v>4577</v>
      </c>
      <c s="35" t="s">
        <v>5</v>
      </c>
      <c s="6" t="s">
        <v>4578</v>
      </c>
      <c s="36" t="s">
        <v>62</v>
      </c>
      <c s="37">
        <v>1</v>
      </c>
      <c s="36">
        <v>0.00048</v>
      </c>
      <c s="36">
        <f>ROUND(G241*H241,6)</f>
      </c>
      <c r="L241" s="38">
        <v>0</v>
      </c>
      <c s="32">
        <f>ROUND(ROUND(L241,2)*ROUND(G241,3),2)</f>
      </c>
      <c s="36" t="s">
        <v>3677</v>
      </c>
      <c>
        <f>(M241*21)/100</f>
      </c>
      <c t="s">
        <v>27</v>
      </c>
    </row>
    <row r="242" spans="1:5" ht="12.75">
      <c r="A242" s="35" t="s">
        <v>53</v>
      </c>
      <c r="E242" s="39" t="s">
        <v>5</v>
      </c>
    </row>
    <row r="243" spans="1:5" ht="12.75">
      <c r="A243" s="35" t="s">
        <v>54</v>
      </c>
      <c r="E243" s="40" t="s">
        <v>3773</v>
      </c>
    </row>
    <row r="244" spans="1:5" ht="12.75">
      <c r="A244" t="s">
        <v>55</v>
      </c>
      <c r="E244" s="39" t="s">
        <v>5</v>
      </c>
    </row>
    <row r="245" spans="1:16" ht="25.5">
      <c r="A245" t="s">
        <v>48</v>
      </c>
      <c s="34" t="s">
        <v>375</v>
      </c>
      <c s="34" t="s">
        <v>4579</v>
      </c>
      <c s="35" t="s">
        <v>5</v>
      </c>
      <c s="6" t="s">
        <v>4580</v>
      </c>
      <c s="36" t="s">
        <v>62</v>
      </c>
      <c s="37">
        <v>1</v>
      </c>
      <c s="36">
        <v>0.01325</v>
      </c>
      <c s="36">
        <f>ROUND(G245*H245,6)</f>
      </c>
      <c r="L245" s="38">
        <v>0</v>
      </c>
      <c s="32">
        <f>ROUND(ROUND(L245,2)*ROUND(G245,3),2)</f>
      </c>
      <c s="36" t="s">
        <v>3022</v>
      </c>
      <c>
        <f>(M245*21)/100</f>
      </c>
      <c t="s">
        <v>27</v>
      </c>
    </row>
    <row r="246" spans="1:5" ht="12.75">
      <c r="A246" s="35" t="s">
        <v>53</v>
      </c>
      <c r="E246" s="39" t="s">
        <v>5</v>
      </c>
    </row>
    <row r="247" spans="1:5" ht="12.75">
      <c r="A247" s="35" t="s">
        <v>54</v>
      </c>
      <c r="E247" s="40" t="s">
        <v>3773</v>
      </c>
    </row>
    <row r="248" spans="1:5" ht="38.25">
      <c r="A248" t="s">
        <v>55</v>
      </c>
      <c r="E248" s="39" t="s">
        <v>4581</v>
      </c>
    </row>
    <row r="249" spans="1:13" ht="12.75">
      <c r="A249" t="s">
        <v>46</v>
      </c>
      <c r="C249" s="31" t="s">
        <v>4582</v>
      </c>
      <c r="E249" s="33" t="s">
        <v>4583</v>
      </c>
      <c r="J249" s="32">
        <f>0</f>
      </c>
      <c s="32">
        <f>0</f>
      </c>
      <c s="32">
        <f>0+L250+L254+L258+L262+L266+L270+L274+L278+L282+L286+L290</f>
      </c>
      <c s="32">
        <f>0+M250+M254+M258+M262+M266+M270+M274+M278+M282+M286+M290</f>
      </c>
    </row>
    <row r="250" spans="1:16" ht="12.75">
      <c r="A250" t="s">
        <v>48</v>
      </c>
      <c s="34" t="s">
        <v>379</v>
      </c>
      <c s="34" t="s">
        <v>4584</v>
      </c>
      <c s="35" t="s">
        <v>5</v>
      </c>
      <c s="6" t="s">
        <v>4585</v>
      </c>
      <c s="36" t="s">
        <v>450</v>
      </c>
      <c s="37">
        <v>0.001</v>
      </c>
      <c s="36">
        <v>1</v>
      </c>
      <c s="36">
        <f>ROUND(G250*H250,6)</f>
      </c>
      <c r="L250" s="38">
        <v>0</v>
      </c>
      <c s="32">
        <f>ROUND(ROUND(L250,2)*ROUND(G250,3),2)</f>
      </c>
      <c s="36" t="s">
        <v>3677</v>
      </c>
      <c>
        <f>(M250*21)/100</f>
      </c>
      <c t="s">
        <v>27</v>
      </c>
    </row>
    <row r="251" spans="1:5" ht="12.75">
      <c r="A251" s="35" t="s">
        <v>53</v>
      </c>
      <c r="E251" s="39" t="s">
        <v>5</v>
      </c>
    </row>
    <row r="252" spans="1:5" ht="12.75">
      <c r="A252" s="35" t="s">
        <v>54</v>
      </c>
      <c r="E252" s="40" t="s">
        <v>4586</v>
      </c>
    </row>
    <row r="253" spans="1:5" ht="38.25">
      <c r="A253" t="s">
        <v>55</v>
      </c>
      <c r="E253" s="39" t="s">
        <v>4587</v>
      </c>
    </row>
    <row r="254" spans="1:16" ht="25.5">
      <c r="A254" t="s">
        <v>48</v>
      </c>
      <c s="34" t="s">
        <v>383</v>
      </c>
      <c s="34" t="s">
        <v>4588</v>
      </c>
      <c s="35" t="s">
        <v>5</v>
      </c>
      <c s="6" t="s">
        <v>4589</v>
      </c>
      <c s="36" t="s">
        <v>2877</v>
      </c>
      <c s="37">
        <v>4.616</v>
      </c>
      <c s="36">
        <v>0.001</v>
      </c>
      <c s="36">
        <f>ROUND(G254*H254,6)</f>
      </c>
      <c r="L254" s="38">
        <v>0</v>
      </c>
      <c s="32">
        <f>ROUND(ROUND(L254,2)*ROUND(G254,3),2)</f>
      </c>
      <c s="36" t="s">
        <v>3677</v>
      </c>
      <c>
        <f>(M254*21)/100</f>
      </c>
      <c t="s">
        <v>27</v>
      </c>
    </row>
    <row r="255" spans="1:5" ht="12.75">
      <c r="A255" s="35" t="s">
        <v>53</v>
      </c>
      <c r="E255" s="39" t="s">
        <v>5</v>
      </c>
    </row>
    <row r="256" spans="1:5" ht="12.75">
      <c r="A256" s="35" t="s">
        <v>54</v>
      </c>
      <c r="E256" s="40" t="s">
        <v>4590</v>
      </c>
    </row>
    <row r="257" spans="1:5" ht="38.25">
      <c r="A257" t="s">
        <v>55</v>
      </c>
      <c r="E257" s="39" t="s">
        <v>4591</v>
      </c>
    </row>
    <row r="258" spans="1:16" ht="25.5">
      <c r="A258" t="s">
        <v>48</v>
      </c>
      <c s="34" t="s">
        <v>387</v>
      </c>
      <c s="34" t="s">
        <v>4588</v>
      </c>
      <c s="35" t="s">
        <v>4</v>
      </c>
      <c s="6" t="s">
        <v>4589</v>
      </c>
      <c s="36" t="s">
        <v>2877</v>
      </c>
      <c s="37">
        <v>3.597</v>
      </c>
      <c s="36">
        <v>0.001</v>
      </c>
      <c s="36">
        <f>ROUND(G258*H258,6)</f>
      </c>
      <c r="L258" s="38">
        <v>0</v>
      </c>
      <c s="32">
        <f>ROUND(ROUND(L258,2)*ROUND(G258,3),2)</f>
      </c>
      <c s="36" t="s">
        <v>3677</v>
      </c>
      <c>
        <f>(M258*21)/100</f>
      </c>
      <c t="s">
        <v>27</v>
      </c>
    </row>
    <row r="259" spans="1:5" ht="12.75">
      <c r="A259" s="35" t="s">
        <v>53</v>
      </c>
      <c r="E259" s="39" t="s">
        <v>5</v>
      </c>
    </row>
    <row r="260" spans="1:5" ht="12.75">
      <c r="A260" s="35" t="s">
        <v>54</v>
      </c>
      <c r="E260" s="40" t="s">
        <v>4592</v>
      </c>
    </row>
    <row r="261" spans="1:5" ht="38.25">
      <c r="A261" t="s">
        <v>55</v>
      </c>
      <c r="E261" s="39" t="s">
        <v>4591</v>
      </c>
    </row>
    <row r="262" spans="1:16" ht="25.5">
      <c r="A262" t="s">
        <v>48</v>
      </c>
      <c s="34" t="s">
        <v>391</v>
      </c>
      <c s="34" t="s">
        <v>4593</v>
      </c>
      <c s="35" t="s">
        <v>5</v>
      </c>
      <c s="6" t="s">
        <v>4594</v>
      </c>
      <c s="36" t="s">
        <v>205</v>
      </c>
      <c s="37">
        <v>4.742</v>
      </c>
      <c s="36">
        <v>0.0048</v>
      </c>
      <c s="36">
        <f>ROUND(G262*H262,6)</f>
      </c>
      <c r="L262" s="38">
        <v>0</v>
      </c>
      <c s="32">
        <f>ROUND(ROUND(L262,2)*ROUND(G262,3),2)</f>
      </c>
      <c s="36" t="s">
        <v>3677</v>
      </c>
      <c>
        <f>(M262*21)/100</f>
      </c>
      <c t="s">
        <v>27</v>
      </c>
    </row>
    <row r="263" spans="1:5" ht="12.75">
      <c r="A263" s="35" t="s">
        <v>53</v>
      </c>
      <c r="E263" s="39" t="s">
        <v>5</v>
      </c>
    </row>
    <row r="264" spans="1:5" ht="12.75">
      <c r="A264" s="35" t="s">
        <v>54</v>
      </c>
      <c r="E264" s="40" t="s">
        <v>4595</v>
      </c>
    </row>
    <row r="265" spans="1:5" ht="12.75">
      <c r="A265" t="s">
        <v>55</v>
      </c>
      <c r="E265" s="39" t="s">
        <v>5</v>
      </c>
    </row>
    <row r="266" spans="1:16" ht="25.5">
      <c r="A266" t="s">
        <v>48</v>
      </c>
      <c s="34" t="s">
        <v>396</v>
      </c>
      <c s="34" t="s">
        <v>4596</v>
      </c>
      <c s="35" t="s">
        <v>5</v>
      </c>
      <c s="6" t="s">
        <v>4597</v>
      </c>
      <c s="36" t="s">
        <v>205</v>
      </c>
      <c s="37">
        <v>4.069</v>
      </c>
      <c s="36">
        <v>0</v>
      </c>
      <c s="36">
        <f>ROUND(G266*H266,6)</f>
      </c>
      <c r="L266" s="38">
        <v>0</v>
      </c>
      <c s="32">
        <f>ROUND(ROUND(L266,2)*ROUND(G266,3),2)</f>
      </c>
      <c s="36" t="s">
        <v>3677</v>
      </c>
      <c>
        <f>(M266*21)/100</f>
      </c>
      <c t="s">
        <v>27</v>
      </c>
    </row>
    <row r="267" spans="1:5" ht="12.75">
      <c r="A267" s="35" t="s">
        <v>53</v>
      </c>
      <c r="E267" s="39" t="s">
        <v>5</v>
      </c>
    </row>
    <row r="268" spans="1:5" ht="25.5">
      <c r="A268" s="35" t="s">
        <v>54</v>
      </c>
      <c r="E268" s="40" t="s">
        <v>4598</v>
      </c>
    </row>
    <row r="269" spans="1:5" ht="12.75">
      <c r="A269" t="s">
        <v>55</v>
      </c>
      <c r="E269" s="39" t="s">
        <v>5</v>
      </c>
    </row>
    <row r="270" spans="1:16" ht="12.75">
      <c r="A270" t="s">
        <v>48</v>
      </c>
      <c s="34" t="s">
        <v>400</v>
      </c>
      <c s="34" t="s">
        <v>4599</v>
      </c>
      <c s="35" t="s">
        <v>5</v>
      </c>
      <c s="6" t="s">
        <v>4600</v>
      </c>
      <c s="36" t="s">
        <v>205</v>
      </c>
      <c s="37">
        <v>4.069</v>
      </c>
      <c s="36">
        <v>0.0004</v>
      </c>
      <c s="36">
        <f>ROUND(G270*H270,6)</f>
      </c>
      <c r="L270" s="38">
        <v>0</v>
      </c>
      <c s="32">
        <f>ROUND(ROUND(L270,2)*ROUND(G270,3),2)</f>
      </c>
      <c s="36" t="s">
        <v>3677</v>
      </c>
      <c>
        <f>(M270*21)/100</f>
      </c>
      <c t="s">
        <v>27</v>
      </c>
    </row>
    <row r="271" spans="1:5" ht="12.75">
      <c r="A271" s="35" t="s">
        <v>53</v>
      </c>
      <c r="E271" s="39" t="s">
        <v>5</v>
      </c>
    </row>
    <row r="272" spans="1:5" ht="25.5">
      <c r="A272" s="35" t="s">
        <v>54</v>
      </c>
      <c r="E272" s="40" t="s">
        <v>4598</v>
      </c>
    </row>
    <row r="273" spans="1:5" ht="12.75">
      <c r="A273" t="s">
        <v>55</v>
      </c>
      <c r="E273" s="39" t="s">
        <v>5</v>
      </c>
    </row>
    <row r="274" spans="1:16" ht="25.5">
      <c r="A274" t="s">
        <v>48</v>
      </c>
      <c s="34" t="s">
        <v>404</v>
      </c>
      <c s="34" t="s">
        <v>4601</v>
      </c>
      <c s="35" t="s">
        <v>5</v>
      </c>
      <c s="6" t="s">
        <v>4602</v>
      </c>
      <c s="36" t="s">
        <v>205</v>
      </c>
      <c s="37">
        <v>3.077</v>
      </c>
      <c s="36">
        <v>0</v>
      </c>
      <c s="36">
        <f>ROUND(G274*H274,6)</f>
      </c>
      <c r="L274" s="38">
        <v>0</v>
      </c>
      <c s="32">
        <f>ROUND(ROUND(L274,2)*ROUND(G274,3),2)</f>
      </c>
      <c s="36" t="s">
        <v>3677</v>
      </c>
      <c>
        <f>(M274*21)/100</f>
      </c>
      <c t="s">
        <v>27</v>
      </c>
    </row>
    <row r="275" spans="1:5" ht="12.75">
      <c r="A275" s="35" t="s">
        <v>53</v>
      </c>
      <c r="E275" s="39" t="s">
        <v>5</v>
      </c>
    </row>
    <row r="276" spans="1:5" ht="25.5">
      <c r="A276" s="35" t="s">
        <v>54</v>
      </c>
      <c r="E276" s="40" t="s">
        <v>4603</v>
      </c>
    </row>
    <row r="277" spans="1:5" ht="12.75">
      <c r="A277" t="s">
        <v>55</v>
      </c>
      <c r="E277" s="39" t="s">
        <v>5</v>
      </c>
    </row>
    <row r="278" spans="1:16" ht="25.5">
      <c r="A278" t="s">
        <v>48</v>
      </c>
      <c s="34" t="s">
        <v>627</v>
      </c>
      <c s="34" t="s">
        <v>4604</v>
      </c>
      <c s="35" t="s">
        <v>5</v>
      </c>
      <c s="6" t="s">
        <v>4605</v>
      </c>
      <c s="36" t="s">
        <v>205</v>
      </c>
      <c s="37">
        <v>2.398</v>
      </c>
      <c s="36">
        <v>0</v>
      </c>
      <c s="36">
        <f>ROUND(G278*H278,6)</f>
      </c>
      <c r="L278" s="38">
        <v>0</v>
      </c>
      <c s="32">
        <f>ROUND(ROUND(L278,2)*ROUND(G278,3),2)</f>
      </c>
      <c s="36" t="s">
        <v>3677</v>
      </c>
      <c>
        <f>(M278*21)/100</f>
      </c>
      <c t="s">
        <v>27</v>
      </c>
    </row>
    <row r="279" spans="1:5" ht="12.75">
      <c r="A279" s="35" t="s">
        <v>53</v>
      </c>
      <c r="E279" s="39" t="s">
        <v>5</v>
      </c>
    </row>
    <row r="280" spans="1:5" ht="25.5">
      <c r="A280" s="35" t="s">
        <v>54</v>
      </c>
      <c r="E280" s="40" t="s">
        <v>4606</v>
      </c>
    </row>
    <row r="281" spans="1:5" ht="12.75">
      <c r="A281" t="s">
        <v>55</v>
      </c>
      <c r="E281" s="39" t="s">
        <v>5</v>
      </c>
    </row>
    <row r="282" spans="1:16" ht="25.5">
      <c r="A282" t="s">
        <v>48</v>
      </c>
      <c s="34" t="s">
        <v>631</v>
      </c>
      <c s="34" t="s">
        <v>4607</v>
      </c>
      <c s="35" t="s">
        <v>5</v>
      </c>
      <c s="6" t="s">
        <v>4608</v>
      </c>
      <c s="36" t="s">
        <v>205</v>
      </c>
      <c s="37">
        <v>5.175</v>
      </c>
      <c s="36">
        <v>0.00601</v>
      </c>
      <c s="36">
        <f>ROUND(G282*H282,6)</f>
      </c>
      <c r="L282" s="38">
        <v>0</v>
      </c>
      <c s="32">
        <f>ROUND(ROUND(L282,2)*ROUND(G282,3),2)</f>
      </c>
      <c s="36" t="s">
        <v>3677</v>
      </c>
      <c>
        <f>(M282*21)/100</f>
      </c>
      <c t="s">
        <v>27</v>
      </c>
    </row>
    <row r="283" spans="1:5" ht="12.75">
      <c r="A283" s="35" t="s">
        <v>53</v>
      </c>
      <c r="E283" s="39" t="s">
        <v>5</v>
      </c>
    </row>
    <row r="284" spans="1:5" ht="38.25">
      <c r="A284" s="35" t="s">
        <v>54</v>
      </c>
      <c r="E284" s="40" t="s">
        <v>4609</v>
      </c>
    </row>
    <row r="285" spans="1:5" ht="12.75">
      <c r="A285" t="s">
        <v>55</v>
      </c>
      <c r="E285" s="39" t="s">
        <v>5</v>
      </c>
    </row>
    <row r="286" spans="1:16" ht="38.25">
      <c r="A286" t="s">
        <v>48</v>
      </c>
      <c s="34" t="s">
        <v>408</v>
      </c>
      <c s="34" t="s">
        <v>4610</v>
      </c>
      <c s="35" t="s">
        <v>5</v>
      </c>
      <c s="6" t="s">
        <v>4611</v>
      </c>
      <c s="36" t="s">
        <v>450</v>
      </c>
      <c s="37">
        <v>0.065</v>
      </c>
      <c s="36">
        <v>0</v>
      </c>
      <c s="36">
        <f>ROUND(G286*H286,6)</f>
      </c>
      <c r="L286" s="38">
        <v>0</v>
      </c>
      <c s="32">
        <f>ROUND(ROUND(L286,2)*ROUND(G286,3),2)</f>
      </c>
      <c s="36" t="s">
        <v>3677</v>
      </c>
      <c>
        <f>(M286*21)/100</f>
      </c>
      <c t="s">
        <v>27</v>
      </c>
    </row>
    <row r="287" spans="1:5" ht="12.75">
      <c r="A287" s="35" t="s">
        <v>53</v>
      </c>
      <c r="E287" s="39" t="s">
        <v>5</v>
      </c>
    </row>
    <row r="288" spans="1:5" ht="12.75">
      <c r="A288" s="35" t="s">
        <v>54</v>
      </c>
      <c r="E288" s="40" t="s">
        <v>4612</v>
      </c>
    </row>
    <row r="289" spans="1:5" ht="12.75">
      <c r="A289" t="s">
        <v>55</v>
      </c>
      <c r="E289" s="39" t="s">
        <v>5</v>
      </c>
    </row>
    <row r="290" spans="1:16" ht="38.25">
      <c r="A290" t="s">
        <v>48</v>
      </c>
      <c s="34" t="s">
        <v>412</v>
      </c>
      <c s="34" t="s">
        <v>4613</v>
      </c>
      <c s="35" t="s">
        <v>5</v>
      </c>
      <c s="6" t="s">
        <v>4614</v>
      </c>
      <c s="36" t="s">
        <v>450</v>
      </c>
      <c s="37">
        <v>0.065</v>
      </c>
      <c s="36">
        <v>0</v>
      </c>
      <c s="36">
        <f>ROUND(G290*H290,6)</f>
      </c>
      <c r="L290" s="38">
        <v>0</v>
      </c>
      <c s="32">
        <f>ROUND(ROUND(L290,2)*ROUND(G290,3),2)</f>
      </c>
      <c s="36" t="s">
        <v>3677</v>
      </c>
      <c>
        <f>(M290*21)/100</f>
      </c>
      <c t="s">
        <v>27</v>
      </c>
    </row>
    <row r="291" spans="1:5" ht="12.75">
      <c r="A291" s="35" t="s">
        <v>53</v>
      </c>
      <c r="E291" s="39" t="s">
        <v>5</v>
      </c>
    </row>
    <row r="292" spans="1:5" ht="12.75">
      <c r="A292" s="35" t="s">
        <v>54</v>
      </c>
      <c r="E292" s="40" t="s">
        <v>4612</v>
      </c>
    </row>
    <row r="293" spans="1:5" ht="12.75">
      <c r="A293" t="s">
        <v>55</v>
      </c>
      <c r="E293" s="39" t="s">
        <v>5</v>
      </c>
    </row>
    <row r="294" spans="1:13" ht="12.75">
      <c r="A294" t="s">
        <v>46</v>
      </c>
      <c r="C294" s="31" t="s">
        <v>4615</v>
      </c>
      <c r="E294" s="33" t="s">
        <v>4616</v>
      </c>
      <c r="J294" s="32">
        <f>0</f>
      </c>
      <c s="32">
        <f>0</f>
      </c>
      <c s="32">
        <f>0+L295+L299+L303+L307+L311</f>
      </c>
      <c s="32">
        <f>0+M295+M299+M303+M307+M311</f>
      </c>
    </row>
    <row r="295" spans="1:16" ht="12.75">
      <c r="A295" t="s">
        <v>48</v>
      </c>
      <c s="34" t="s">
        <v>416</v>
      </c>
      <c s="34" t="s">
        <v>4617</v>
      </c>
      <c s="35" t="s">
        <v>5</v>
      </c>
      <c s="6" t="s">
        <v>4618</v>
      </c>
      <c s="36" t="s">
        <v>205</v>
      </c>
      <c s="37">
        <v>132.071</v>
      </c>
      <c s="36">
        <v>0.0009</v>
      </c>
      <c s="36">
        <f>ROUND(G295*H295,6)</f>
      </c>
      <c r="L295" s="38">
        <v>0</v>
      </c>
      <c s="32">
        <f>ROUND(ROUND(L295,2)*ROUND(G295,3),2)</f>
      </c>
      <c s="36" t="s">
        <v>3677</v>
      </c>
      <c>
        <f>(M295*21)/100</f>
      </c>
      <c t="s">
        <v>27</v>
      </c>
    </row>
    <row r="296" spans="1:5" ht="12.75">
      <c r="A296" s="35" t="s">
        <v>53</v>
      </c>
      <c r="E296" s="39" t="s">
        <v>5</v>
      </c>
    </row>
    <row r="297" spans="1:5" ht="12.75">
      <c r="A297" s="35" t="s">
        <v>54</v>
      </c>
      <c r="E297" s="40" t="s">
        <v>4619</v>
      </c>
    </row>
    <row r="298" spans="1:5" ht="12.75">
      <c r="A298" t="s">
        <v>55</v>
      </c>
      <c r="E298" s="39" t="s">
        <v>5</v>
      </c>
    </row>
    <row r="299" spans="1:16" ht="12.75">
      <c r="A299" t="s">
        <v>48</v>
      </c>
      <c s="34" t="s">
        <v>417</v>
      </c>
      <c s="34" t="s">
        <v>4620</v>
      </c>
      <c s="35" t="s">
        <v>5</v>
      </c>
      <c s="6" t="s">
        <v>4621</v>
      </c>
      <c s="36" t="s">
        <v>205</v>
      </c>
      <c s="37">
        <v>84.843</v>
      </c>
      <c s="36">
        <v>0.0024</v>
      </c>
      <c s="36">
        <f>ROUND(G299*H299,6)</f>
      </c>
      <c r="L299" s="38">
        <v>0</v>
      </c>
      <c s="32">
        <f>ROUND(ROUND(L299,2)*ROUND(G299,3),2)</f>
      </c>
      <c s="36" t="s">
        <v>3677</v>
      </c>
      <c>
        <f>(M299*21)/100</f>
      </c>
      <c t="s">
        <v>27</v>
      </c>
    </row>
    <row r="300" spans="1:5" ht="12.75">
      <c r="A300" s="35" t="s">
        <v>53</v>
      </c>
      <c r="E300" s="39" t="s">
        <v>5</v>
      </c>
    </row>
    <row r="301" spans="1:5" ht="12.75">
      <c r="A301" s="35" t="s">
        <v>54</v>
      </c>
      <c r="E301" s="40" t="s">
        <v>4622</v>
      </c>
    </row>
    <row r="302" spans="1:5" ht="12.75">
      <c r="A302" t="s">
        <v>55</v>
      </c>
      <c r="E302" s="39" t="s">
        <v>5</v>
      </c>
    </row>
    <row r="303" spans="1:16" ht="25.5">
      <c r="A303" t="s">
        <v>48</v>
      </c>
      <c s="34" t="s">
        <v>418</v>
      </c>
      <c s="34" t="s">
        <v>4623</v>
      </c>
      <c s="35" t="s">
        <v>5</v>
      </c>
      <c s="6" t="s">
        <v>4624</v>
      </c>
      <c s="36" t="s">
        <v>205</v>
      </c>
      <c s="37">
        <v>212.66</v>
      </c>
      <c s="36">
        <v>0</v>
      </c>
      <c s="36">
        <f>ROUND(G303*H303,6)</f>
      </c>
      <c r="L303" s="38">
        <v>0</v>
      </c>
      <c s="32">
        <f>ROUND(ROUND(L303,2)*ROUND(G303,3),2)</f>
      </c>
      <c s="36" t="s">
        <v>3677</v>
      </c>
      <c>
        <f>(M303*21)/100</f>
      </c>
      <c t="s">
        <v>27</v>
      </c>
    </row>
    <row r="304" spans="1:5" ht="12.75">
      <c r="A304" s="35" t="s">
        <v>53</v>
      </c>
      <c r="E304" s="39" t="s">
        <v>5</v>
      </c>
    </row>
    <row r="305" spans="1:5" ht="12.75">
      <c r="A305" s="35" t="s">
        <v>54</v>
      </c>
      <c r="E305" s="40" t="s">
        <v>4625</v>
      </c>
    </row>
    <row r="306" spans="1:5" ht="12.75">
      <c r="A306" t="s">
        <v>55</v>
      </c>
      <c r="E306" s="39" t="s">
        <v>5</v>
      </c>
    </row>
    <row r="307" spans="1:16" ht="25.5">
      <c r="A307" t="s">
        <v>48</v>
      </c>
      <c s="34" t="s">
        <v>419</v>
      </c>
      <c s="34" t="s">
        <v>4626</v>
      </c>
      <c s="35" t="s">
        <v>5</v>
      </c>
      <c s="6" t="s">
        <v>4627</v>
      </c>
      <c s="36" t="s">
        <v>450</v>
      </c>
      <c s="37">
        <v>0.322</v>
      </c>
      <c s="36">
        <v>0</v>
      </c>
      <c s="36">
        <f>ROUND(G307*H307,6)</f>
      </c>
      <c r="L307" s="38">
        <v>0</v>
      </c>
      <c s="32">
        <f>ROUND(ROUND(L307,2)*ROUND(G307,3),2)</f>
      </c>
      <c s="36" t="s">
        <v>3677</v>
      </c>
      <c>
        <f>(M307*21)/100</f>
      </c>
      <c t="s">
        <v>27</v>
      </c>
    </row>
    <row r="308" spans="1:5" ht="12.75">
      <c r="A308" s="35" t="s">
        <v>53</v>
      </c>
      <c r="E308" s="39" t="s">
        <v>5</v>
      </c>
    </row>
    <row r="309" spans="1:5" ht="12.75">
      <c r="A309" s="35" t="s">
        <v>54</v>
      </c>
      <c r="E309" s="40" t="s">
        <v>4628</v>
      </c>
    </row>
    <row r="310" spans="1:5" ht="12.75">
      <c r="A310" t="s">
        <v>55</v>
      </c>
      <c r="E310" s="39" t="s">
        <v>5</v>
      </c>
    </row>
    <row r="311" spans="1:16" ht="38.25">
      <c r="A311" t="s">
        <v>48</v>
      </c>
      <c s="34" t="s">
        <v>420</v>
      </c>
      <c s="34" t="s">
        <v>4629</v>
      </c>
      <c s="35" t="s">
        <v>5</v>
      </c>
      <c s="6" t="s">
        <v>4630</v>
      </c>
      <c s="36" t="s">
        <v>450</v>
      </c>
      <c s="37">
        <v>0.322</v>
      </c>
      <c s="36">
        <v>0</v>
      </c>
      <c s="36">
        <f>ROUND(G311*H311,6)</f>
      </c>
      <c r="L311" s="38">
        <v>0</v>
      </c>
      <c s="32">
        <f>ROUND(ROUND(L311,2)*ROUND(G311,3),2)</f>
      </c>
      <c s="36" t="s">
        <v>3677</v>
      </c>
      <c>
        <f>(M311*21)/100</f>
      </c>
      <c t="s">
        <v>27</v>
      </c>
    </row>
    <row r="312" spans="1:5" ht="12.75">
      <c r="A312" s="35" t="s">
        <v>53</v>
      </c>
      <c r="E312" s="39" t="s">
        <v>5</v>
      </c>
    </row>
    <row r="313" spans="1:5" ht="12.75">
      <c r="A313" s="35" t="s">
        <v>54</v>
      </c>
      <c r="E313" s="40" t="s">
        <v>4628</v>
      </c>
    </row>
    <row r="314" spans="1:5" ht="12.75">
      <c r="A314" t="s">
        <v>55</v>
      </c>
      <c r="E314" s="39" t="s">
        <v>5</v>
      </c>
    </row>
    <row r="315" spans="1:13" ht="12.75">
      <c r="A315" t="s">
        <v>46</v>
      </c>
      <c r="C315" s="31" t="s">
        <v>4631</v>
      </c>
      <c r="E315" s="33" t="s">
        <v>4632</v>
      </c>
      <c r="J315" s="32">
        <f>0</f>
      </c>
      <c s="32">
        <f>0</f>
      </c>
      <c s="32">
        <f>0+L316</f>
      </c>
      <c s="32">
        <f>0+M316</f>
      </c>
    </row>
    <row r="316" spans="1:16" ht="12.75">
      <c r="A316" t="s">
        <v>48</v>
      </c>
      <c s="34" t="s">
        <v>424</v>
      </c>
      <c s="34" t="s">
        <v>4633</v>
      </c>
      <c s="35" t="s">
        <v>5</v>
      </c>
      <c s="6" t="s">
        <v>4634</v>
      </c>
      <c s="36" t="s">
        <v>4635</v>
      </c>
      <c s="37">
        <v>2</v>
      </c>
      <c s="36">
        <v>0</v>
      </c>
      <c s="36">
        <f>ROUND(G316*H316,6)</f>
      </c>
      <c r="L316" s="38">
        <v>0</v>
      </c>
      <c s="32">
        <f>ROUND(ROUND(L316,2)*ROUND(G316,3),2)</f>
      </c>
      <c s="36" t="s">
        <v>3677</v>
      </c>
      <c>
        <f>(M316*21)/100</f>
      </c>
      <c t="s">
        <v>27</v>
      </c>
    </row>
    <row r="317" spans="1:5" ht="12.75">
      <c r="A317" s="35" t="s">
        <v>53</v>
      </c>
      <c r="E317" s="39" t="s">
        <v>5</v>
      </c>
    </row>
    <row r="318" spans="1:5" ht="12.75">
      <c r="A318" s="35" t="s">
        <v>54</v>
      </c>
      <c r="E318" s="40" t="s">
        <v>4636</v>
      </c>
    </row>
    <row r="319" spans="1:5" ht="12.75">
      <c r="A319" t="s">
        <v>55</v>
      </c>
      <c r="E319" s="39" t="s">
        <v>5</v>
      </c>
    </row>
    <row r="320" spans="1:13" ht="12.75">
      <c r="A320" t="s">
        <v>46</v>
      </c>
      <c r="C320" s="31" t="s">
        <v>4637</v>
      </c>
      <c r="E320" s="33" t="s">
        <v>4638</v>
      </c>
      <c r="J320" s="32">
        <f>0</f>
      </c>
      <c s="32">
        <f>0</f>
      </c>
      <c s="32">
        <f>0+L321</f>
      </c>
      <c s="32">
        <f>0+M321</f>
      </c>
    </row>
    <row r="321" spans="1:16" ht="12.75">
      <c r="A321" t="s">
        <v>48</v>
      </c>
      <c s="34" t="s">
        <v>425</v>
      </c>
      <c s="34" t="s">
        <v>4639</v>
      </c>
      <c s="35" t="s">
        <v>5</v>
      </c>
      <c s="6" t="s">
        <v>4640</v>
      </c>
      <c s="36" t="s">
        <v>62</v>
      </c>
      <c s="37">
        <v>1</v>
      </c>
      <c s="36">
        <v>0</v>
      </c>
      <c s="36">
        <f>ROUND(G321*H321,6)</f>
      </c>
      <c r="L321" s="38">
        <v>0</v>
      </c>
      <c s="32">
        <f>ROUND(ROUND(L321,2)*ROUND(G321,3),2)</f>
      </c>
      <c s="36" t="s">
        <v>3677</v>
      </c>
      <c>
        <f>(M321*21)/100</f>
      </c>
      <c t="s">
        <v>27</v>
      </c>
    </row>
    <row r="322" spans="1:5" ht="12.75">
      <c r="A322" s="35" t="s">
        <v>53</v>
      </c>
      <c r="E322" s="39" t="s">
        <v>5</v>
      </c>
    </row>
    <row r="323" spans="1:5" ht="12.75">
      <c r="A323" s="35" t="s">
        <v>54</v>
      </c>
      <c r="E323" s="40" t="s">
        <v>4641</v>
      </c>
    </row>
    <row r="324" spans="1:5" ht="12.75">
      <c r="A324" t="s">
        <v>55</v>
      </c>
      <c r="E324" s="39" t="s">
        <v>5</v>
      </c>
    </row>
    <row r="325" spans="1:13" ht="12.75">
      <c r="A325" t="s">
        <v>46</v>
      </c>
      <c r="C325" s="31" t="s">
        <v>4642</v>
      </c>
      <c r="E325" s="33" t="s">
        <v>4643</v>
      </c>
      <c r="J325" s="32">
        <f>0</f>
      </c>
      <c s="32">
        <f>0</f>
      </c>
      <c s="32">
        <f>0+L326</f>
      </c>
      <c s="32">
        <f>0+M326</f>
      </c>
    </row>
    <row r="326" spans="1:16" ht="12.75">
      <c r="A326" t="s">
        <v>48</v>
      </c>
      <c s="34" t="s">
        <v>646</v>
      </c>
      <c s="34" t="s">
        <v>4644</v>
      </c>
      <c s="35" t="s">
        <v>5</v>
      </c>
      <c s="6" t="s">
        <v>4645</v>
      </c>
      <c s="36" t="s">
        <v>205</v>
      </c>
      <c s="37">
        <v>133.153</v>
      </c>
      <c s="36">
        <v>0</v>
      </c>
      <c s="36">
        <f>ROUND(G326*H326,6)</f>
      </c>
      <c r="L326" s="38">
        <v>0</v>
      </c>
      <c s="32">
        <f>ROUND(ROUND(L326,2)*ROUND(G326,3),2)</f>
      </c>
      <c s="36" t="s">
        <v>3677</v>
      </c>
      <c>
        <f>(M326*21)/100</f>
      </c>
      <c t="s">
        <v>27</v>
      </c>
    </row>
    <row r="327" spans="1:5" ht="12.75">
      <c r="A327" s="35" t="s">
        <v>53</v>
      </c>
      <c r="E327" s="39" t="s">
        <v>5</v>
      </c>
    </row>
    <row r="328" spans="1:5" ht="12.75">
      <c r="A328" s="35" t="s">
        <v>54</v>
      </c>
      <c r="E328" s="40" t="s">
        <v>4646</v>
      </c>
    </row>
    <row r="329" spans="1:5" ht="12.75">
      <c r="A329" t="s">
        <v>55</v>
      </c>
      <c r="E329" s="39" t="s">
        <v>5</v>
      </c>
    </row>
    <row r="330" spans="1:13" ht="12.75">
      <c r="A330" t="s">
        <v>46</v>
      </c>
      <c r="C330" s="31" t="s">
        <v>4647</v>
      </c>
      <c r="E330" s="33" t="s">
        <v>4648</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647</v>
      </c>
      <c s="34" t="s">
        <v>4649</v>
      </c>
      <c s="35" t="s">
        <v>5</v>
      </c>
      <c s="6" t="s">
        <v>4650</v>
      </c>
      <c s="36" t="s">
        <v>205</v>
      </c>
      <c s="37">
        <v>17.439</v>
      </c>
      <c s="36">
        <v>0.00168</v>
      </c>
      <c s="36">
        <f>ROUND(G331*H331,6)</f>
      </c>
      <c r="L331" s="38">
        <v>0</v>
      </c>
      <c s="32">
        <f>ROUND(ROUND(L331,2)*ROUND(G331,3),2)</f>
      </c>
      <c s="36" t="s">
        <v>3677</v>
      </c>
      <c>
        <f>(M331*21)/100</f>
      </c>
      <c t="s">
        <v>27</v>
      </c>
    </row>
    <row r="332" spans="1:5" ht="12.75">
      <c r="A332" s="35" t="s">
        <v>53</v>
      </c>
      <c r="E332" s="39" t="s">
        <v>5</v>
      </c>
    </row>
    <row r="333" spans="1:5" ht="12.75">
      <c r="A333" s="35" t="s">
        <v>54</v>
      </c>
      <c r="E333" s="40" t="s">
        <v>4651</v>
      </c>
    </row>
    <row r="334" spans="1:5" ht="12.75">
      <c r="A334" t="s">
        <v>55</v>
      </c>
      <c r="E334" s="39" t="s">
        <v>5</v>
      </c>
    </row>
    <row r="335" spans="1:16" ht="25.5">
      <c r="A335" t="s">
        <v>48</v>
      </c>
      <c s="34" t="s">
        <v>651</v>
      </c>
      <c s="34" t="s">
        <v>4652</v>
      </c>
      <c s="35" t="s">
        <v>4</v>
      </c>
      <c s="6" t="s">
        <v>4653</v>
      </c>
      <c s="36" t="s">
        <v>205</v>
      </c>
      <c s="37">
        <v>30.052</v>
      </c>
      <c s="36">
        <v>0.03296</v>
      </c>
      <c s="36">
        <f>ROUND(G335*H335,6)</f>
      </c>
      <c r="L335" s="38">
        <v>0</v>
      </c>
      <c s="32">
        <f>ROUND(ROUND(L335,2)*ROUND(G335,3),2)</f>
      </c>
      <c s="36" t="s">
        <v>3677</v>
      </c>
      <c>
        <f>(M335*21)/100</f>
      </c>
      <c t="s">
        <v>27</v>
      </c>
    </row>
    <row r="336" spans="1:5" ht="51">
      <c r="A336" s="35" t="s">
        <v>53</v>
      </c>
      <c r="E336" s="39" t="s">
        <v>4654</v>
      </c>
    </row>
    <row r="337" spans="1:5" ht="25.5">
      <c r="A337" s="35" t="s">
        <v>54</v>
      </c>
      <c r="E337" s="40" t="s">
        <v>4655</v>
      </c>
    </row>
    <row r="338" spans="1:5" ht="12.75">
      <c r="A338" t="s">
        <v>55</v>
      </c>
      <c r="E338" s="39" t="s">
        <v>5</v>
      </c>
    </row>
    <row r="339" spans="1:16" ht="25.5">
      <c r="A339" t="s">
        <v>48</v>
      </c>
      <c s="34" t="s">
        <v>655</v>
      </c>
      <c s="34" t="s">
        <v>4656</v>
      </c>
      <c s="35" t="s">
        <v>27</v>
      </c>
      <c s="6" t="s">
        <v>4653</v>
      </c>
      <c s="36" t="s">
        <v>205</v>
      </c>
      <c s="37">
        <v>12.409</v>
      </c>
      <c s="36">
        <v>0.0457</v>
      </c>
      <c s="36">
        <f>ROUND(G339*H339,6)</f>
      </c>
      <c r="L339" s="38">
        <v>0</v>
      </c>
      <c s="32">
        <f>ROUND(ROUND(L339,2)*ROUND(G339,3),2)</f>
      </c>
      <c s="36" t="s">
        <v>3677</v>
      </c>
      <c>
        <f>(M339*21)/100</f>
      </c>
      <c t="s">
        <v>27</v>
      </c>
    </row>
    <row r="340" spans="1:5" ht="38.25">
      <c r="A340" s="35" t="s">
        <v>53</v>
      </c>
      <c r="E340" s="39" t="s">
        <v>4657</v>
      </c>
    </row>
    <row r="341" spans="1:5" ht="25.5">
      <c r="A341" s="35" t="s">
        <v>54</v>
      </c>
      <c r="E341" s="40" t="s">
        <v>4658</v>
      </c>
    </row>
    <row r="342" spans="1:5" ht="12.75">
      <c r="A342" t="s">
        <v>55</v>
      </c>
      <c r="E342" s="39" t="s">
        <v>5</v>
      </c>
    </row>
    <row r="343" spans="1:16" ht="25.5">
      <c r="A343" t="s">
        <v>48</v>
      </c>
      <c s="34" t="s">
        <v>659</v>
      </c>
      <c s="34" t="s">
        <v>4659</v>
      </c>
      <c s="35" t="s">
        <v>26</v>
      </c>
      <c s="6" t="s">
        <v>4653</v>
      </c>
      <c s="36" t="s">
        <v>205</v>
      </c>
      <c s="37">
        <v>25.432</v>
      </c>
      <c s="36">
        <v>0.04554</v>
      </c>
      <c s="36">
        <f>ROUND(G343*H343,6)</f>
      </c>
      <c r="L343" s="38">
        <v>0</v>
      </c>
      <c s="32">
        <f>ROUND(ROUND(L343,2)*ROUND(G343,3),2)</f>
      </c>
      <c s="36" t="s">
        <v>3677</v>
      </c>
      <c>
        <f>(M343*21)/100</f>
      </c>
      <c t="s">
        <v>27</v>
      </c>
    </row>
    <row r="344" spans="1:5" ht="38.25">
      <c r="A344" s="35" t="s">
        <v>53</v>
      </c>
      <c r="E344" s="39" t="s">
        <v>4660</v>
      </c>
    </row>
    <row r="345" spans="1:5" ht="25.5">
      <c r="A345" s="35" t="s">
        <v>54</v>
      </c>
      <c r="E345" s="40" t="s">
        <v>4661</v>
      </c>
    </row>
    <row r="346" spans="1:5" ht="12.75">
      <c r="A346" t="s">
        <v>55</v>
      </c>
      <c r="E346" s="39" t="s">
        <v>5</v>
      </c>
    </row>
    <row r="347" spans="1:16" ht="25.5">
      <c r="A347" t="s">
        <v>48</v>
      </c>
      <c s="34" t="s">
        <v>663</v>
      </c>
      <c s="34" t="s">
        <v>4662</v>
      </c>
      <c s="35" t="s">
        <v>63</v>
      </c>
      <c s="6" t="s">
        <v>4653</v>
      </c>
      <c s="36" t="s">
        <v>205</v>
      </c>
      <c s="37">
        <v>38.28</v>
      </c>
      <c s="36">
        <v>0.04696</v>
      </c>
      <c s="36">
        <f>ROUND(G347*H347,6)</f>
      </c>
      <c r="L347" s="38">
        <v>0</v>
      </c>
      <c s="32">
        <f>ROUND(ROUND(L347,2)*ROUND(G347,3),2)</f>
      </c>
      <c s="36" t="s">
        <v>3677</v>
      </c>
      <c>
        <f>(M347*21)/100</f>
      </c>
      <c t="s">
        <v>27</v>
      </c>
    </row>
    <row r="348" spans="1:5" ht="38.25">
      <c r="A348" s="35" t="s">
        <v>53</v>
      </c>
      <c r="E348" s="39" t="s">
        <v>4663</v>
      </c>
    </row>
    <row r="349" spans="1:5" ht="25.5">
      <c r="A349" s="35" t="s">
        <v>54</v>
      </c>
      <c r="E349" s="40" t="s">
        <v>4664</v>
      </c>
    </row>
    <row r="350" spans="1:5" ht="12.75">
      <c r="A350" t="s">
        <v>55</v>
      </c>
      <c r="E350" s="39" t="s">
        <v>5</v>
      </c>
    </row>
    <row r="351" spans="1:16" ht="25.5">
      <c r="A351" t="s">
        <v>48</v>
      </c>
      <c s="34" t="s">
        <v>667</v>
      </c>
      <c s="34" t="s">
        <v>4665</v>
      </c>
      <c s="35" t="s">
        <v>4</v>
      </c>
      <c s="6" t="s">
        <v>4666</v>
      </c>
      <c s="36" t="s">
        <v>51</v>
      </c>
      <c s="37">
        <v>8.8</v>
      </c>
      <c s="36">
        <v>0.00103</v>
      </c>
      <c s="36">
        <f>ROUND(G351*H351,6)</f>
      </c>
      <c r="L351" s="38">
        <v>0</v>
      </c>
      <c s="32">
        <f>ROUND(ROUND(L351,2)*ROUND(G351,3),2)</f>
      </c>
      <c s="36" t="s">
        <v>3677</v>
      </c>
      <c>
        <f>(M351*21)/100</f>
      </c>
      <c t="s">
        <v>27</v>
      </c>
    </row>
    <row r="352" spans="1:5" ht="12.75">
      <c r="A352" s="35" t="s">
        <v>53</v>
      </c>
      <c r="E352" s="39" t="s">
        <v>5</v>
      </c>
    </row>
    <row r="353" spans="1:5" ht="25.5">
      <c r="A353" s="35" t="s">
        <v>54</v>
      </c>
      <c r="E353" s="40" t="s">
        <v>4667</v>
      </c>
    </row>
    <row r="354" spans="1:5" ht="12.75">
      <c r="A354" t="s">
        <v>55</v>
      </c>
      <c r="E354" s="39" t="s">
        <v>5</v>
      </c>
    </row>
    <row r="355" spans="1:16" ht="25.5">
      <c r="A355" t="s">
        <v>48</v>
      </c>
      <c s="34" t="s">
        <v>671</v>
      </c>
      <c s="34" t="s">
        <v>4668</v>
      </c>
      <c s="35" t="s">
        <v>27</v>
      </c>
      <c s="6" t="s">
        <v>4669</v>
      </c>
      <c s="36" t="s">
        <v>51</v>
      </c>
      <c s="37">
        <v>24.87</v>
      </c>
      <c s="36">
        <v>1E-05</v>
      </c>
      <c s="36">
        <f>ROUND(G355*H355,6)</f>
      </c>
      <c r="L355" s="38">
        <v>0</v>
      </c>
      <c s="32">
        <f>ROUND(ROUND(L355,2)*ROUND(G355,3),2)</f>
      </c>
      <c s="36" t="s">
        <v>3677</v>
      </c>
      <c>
        <f>(M355*21)/100</f>
      </c>
      <c t="s">
        <v>27</v>
      </c>
    </row>
    <row r="356" spans="1:5" ht="12.75">
      <c r="A356" s="35" t="s">
        <v>53</v>
      </c>
      <c r="E356" s="39" t="s">
        <v>5</v>
      </c>
    </row>
    <row r="357" spans="1:5" ht="38.25">
      <c r="A357" s="35" t="s">
        <v>54</v>
      </c>
      <c r="E357" s="40" t="s">
        <v>4670</v>
      </c>
    </row>
    <row r="358" spans="1:5" ht="12.75">
      <c r="A358" t="s">
        <v>55</v>
      </c>
      <c r="E358" s="39" t="s">
        <v>5</v>
      </c>
    </row>
    <row r="359" spans="1:16" ht="25.5">
      <c r="A359" t="s">
        <v>48</v>
      </c>
      <c s="34" t="s">
        <v>446</v>
      </c>
      <c s="34" t="s">
        <v>4671</v>
      </c>
      <c s="35" t="s">
        <v>26</v>
      </c>
      <c s="6" t="s">
        <v>4672</v>
      </c>
      <c s="36" t="s">
        <v>51</v>
      </c>
      <c s="37">
        <v>8.8</v>
      </c>
      <c s="36">
        <v>0.00091</v>
      </c>
      <c s="36">
        <f>ROUND(G359*H359,6)</f>
      </c>
      <c r="L359" s="38">
        <v>0</v>
      </c>
      <c s="32">
        <f>ROUND(ROUND(L359,2)*ROUND(G359,3),2)</f>
      </c>
      <c s="36" t="s">
        <v>3677</v>
      </c>
      <c>
        <f>(M359*21)/100</f>
      </c>
      <c t="s">
        <v>27</v>
      </c>
    </row>
    <row r="360" spans="1:5" ht="12.75">
      <c r="A360" s="35" t="s">
        <v>53</v>
      </c>
      <c r="E360" s="39" t="s">
        <v>5</v>
      </c>
    </row>
    <row r="361" spans="1:5" ht="12.75">
      <c r="A361" s="35" t="s">
        <v>54</v>
      </c>
      <c r="E361" s="40" t="s">
        <v>4673</v>
      </c>
    </row>
    <row r="362" spans="1:5" ht="12.75">
      <c r="A362" t="s">
        <v>55</v>
      </c>
      <c r="E362" s="39" t="s">
        <v>5</v>
      </c>
    </row>
    <row r="363" spans="1:16" ht="25.5">
      <c r="A363" t="s">
        <v>48</v>
      </c>
      <c s="34" t="s">
        <v>453</v>
      </c>
      <c s="34" t="s">
        <v>4674</v>
      </c>
      <c s="35" t="s">
        <v>63</v>
      </c>
      <c s="6" t="s">
        <v>4675</v>
      </c>
      <c s="36" t="s">
        <v>205</v>
      </c>
      <c s="37">
        <v>106.173</v>
      </c>
      <c s="36">
        <v>0.0002</v>
      </c>
      <c s="36">
        <f>ROUND(G363*H363,6)</f>
      </c>
      <c r="L363" s="38">
        <v>0</v>
      </c>
      <c s="32">
        <f>ROUND(ROUND(L363,2)*ROUND(G363,3),2)</f>
      </c>
      <c s="36" t="s">
        <v>3677</v>
      </c>
      <c>
        <f>(M363*21)/100</f>
      </c>
      <c t="s">
        <v>27</v>
      </c>
    </row>
    <row r="364" spans="1:5" ht="12.75">
      <c r="A364" s="35" t="s">
        <v>53</v>
      </c>
      <c r="E364" s="39" t="s">
        <v>5</v>
      </c>
    </row>
    <row r="365" spans="1:5" ht="12.75">
      <c r="A365" s="35" t="s">
        <v>54</v>
      </c>
      <c r="E365" s="40" t="s">
        <v>4676</v>
      </c>
    </row>
    <row r="366" spans="1:5" ht="12.75">
      <c r="A366" t="s">
        <v>55</v>
      </c>
      <c r="E366" s="39" t="s">
        <v>5</v>
      </c>
    </row>
    <row r="367" spans="1:16" ht="25.5">
      <c r="A367" t="s">
        <v>48</v>
      </c>
      <c s="34" t="s">
        <v>458</v>
      </c>
      <c s="34" t="s">
        <v>4677</v>
      </c>
      <c s="35" t="s">
        <v>5</v>
      </c>
      <c s="6" t="s">
        <v>4678</v>
      </c>
      <c s="36" t="s">
        <v>205</v>
      </c>
      <c s="37">
        <v>12.6</v>
      </c>
      <c s="36">
        <v>0.02963</v>
      </c>
      <c s="36">
        <f>ROUND(G367*H367,6)</f>
      </c>
      <c r="L367" s="38">
        <v>0</v>
      </c>
      <c s="32">
        <f>ROUND(ROUND(L367,2)*ROUND(G367,3),2)</f>
      </c>
      <c s="36" t="s">
        <v>3677</v>
      </c>
      <c>
        <f>(M367*21)/100</f>
      </c>
      <c t="s">
        <v>27</v>
      </c>
    </row>
    <row r="368" spans="1:5" ht="38.25">
      <c r="A368" s="35" t="s">
        <v>53</v>
      </c>
      <c r="E368" s="39" t="s">
        <v>4679</v>
      </c>
    </row>
    <row r="369" spans="1:5" ht="25.5">
      <c r="A369" s="35" t="s">
        <v>54</v>
      </c>
      <c r="E369" s="40" t="s">
        <v>4680</v>
      </c>
    </row>
    <row r="370" spans="1:5" ht="12.75">
      <c r="A370" t="s">
        <v>55</v>
      </c>
      <c r="E370" s="39" t="s">
        <v>5</v>
      </c>
    </row>
    <row r="371" spans="1:16" ht="25.5">
      <c r="A371" t="s">
        <v>48</v>
      </c>
      <c s="34" t="s">
        <v>481</v>
      </c>
      <c s="34" t="s">
        <v>4681</v>
      </c>
      <c s="35" t="s">
        <v>5</v>
      </c>
      <c s="6" t="s">
        <v>4682</v>
      </c>
      <c s="36" t="s">
        <v>205</v>
      </c>
      <c s="37">
        <v>12.6</v>
      </c>
      <c s="36">
        <v>0.0001</v>
      </c>
      <c s="36">
        <f>ROUND(G371*H371,6)</f>
      </c>
      <c r="L371" s="38">
        <v>0</v>
      </c>
      <c s="32">
        <f>ROUND(ROUND(L371,2)*ROUND(G371,3),2)</f>
      </c>
      <c s="36" t="s">
        <v>3677</v>
      </c>
      <c>
        <f>(M371*21)/100</f>
      </c>
      <c t="s">
        <v>27</v>
      </c>
    </row>
    <row r="372" spans="1:5" ht="12.75">
      <c r="A372" s="35" t="s">
        <v>53</v>
      </c>
      <c r="E372" s="39" t="s">
        <v>5</v>
      </c>
    </row>
    <row r="373" spans="1:5" ht="12.75">
      <c r="A373" s="35" t="s">
        <v>54</v>
      </c>
      <c r="E373" s="40" t="s">
        <v>4683</v>
      </c>
    </row>
    <row r="374" spans="1:5" ht="12.75">
      <c r="A374" t="s">
        <v>55</v>
      </c>
      <c r="E374" s="39" t="s">
        <v>5</v>
      </c>
    </row>
    <row r="375" spans="1:16" ht="25.5">
      <c r="A375" t="s">
        <v>48</v>
      </c>
      <c s="34" t="s">
        <v>426</v>
      </c>
      <c s="34" t="s">
        <v>4684</v>
      </c>
      <c s="35" t="s">
        <v>5</v>
      </c>
      <c s="6" t="s">
        <v>4685</v>
      </c>
      <c s="36" t="s">
        <v>205</v>
      </c>
      <c s="37">
        <v>12.6</v>
      </c>
      <c s="36">
        <v>0</v>
      </c>
      <c s="36">
        <f>ROUND(G375*H375,6)</f>
      </c>
      <c r="L375" s="38">
        <v>0</v>
      </c>
      <c s="32">
        <f>ROUND(ROUND(L375,2)*ROUND(G375,3),2)</f>
      </c>
      <c s="36" t="s">
        <v>3677</v>
      </c>
      <c>
        <f>(M375*21)/100</f>
      </c>
      <c t="s">
        <v>27</v>
      </c>
    </row>
    <row r="376" spans="1:5" ht="12.75">
      <c r="A376" s="35" t="s">
        <v>53</v>
      </c>
      <c r="E376" s="39" t="s">
        <v>5</v>
      </c>
    </row>
    <row r="377" spans="1:5" ht="12.75">
      <c r="A377" s="35" t="s">
        <v>54</v>
      </c>
      <c r="E377" s="40" t="s">
        <v>4686</v>
      </c>
    </row>
    <row r="378" spans="1:5" ht="12.75">
      <c r="A378" t="s">
        <v>55</v>
      </c>
      <c r="E378" s="39" t="s">
        <v>5</v>
      </c>
    </row>
    <row r="379" spans="1:16" ht="38.25">
      <c r="A379" t="s">
        <v>48</v>
      </c>
      <c s="34" t="s">
        <v>430</v>
      </c>
      <c s="34" t="s">
        <v>4687</v>
      </c>
      <c s="35" t="s">
        <v>5</v>
      </c>
      <c s="6" t="s">
        <v>4688</v>
      </c>
      <c s="36" t="s">
        <v>205</v>
      </c>
      <c s="37">
        <v>3.273</v>
      </c>
      <c s="36">
        <v>0.0122</v>
      </c>
      <c s="36">
        <f>ROUND(G379*H379,6)</f>
      </c>
      <c r="L379" s="38">
        <v>0</v>
      </c>
      <c s="32">
        <f>ROUND(ROUND(L379,2)*ROUND(G379,3),2)</f>
      </c>
      <c s="36" t="s">
        <v>3677</v>
      </c>
      <c>
        <f>(M379*21)/100</f>
      </c>
      <c t="s">
        <v>27</v>
      </c>
    </row>
    <row r="380" spans="1:5" ht="12.75">
      <c r="A380" s="35" t="s">
        <v>53</v>
      </c>
      <c r="E380" s="39" t="s">
        <v>5</v>
      </c>
    </row>
    <row r="381" spans="1:5" ht="12.75">
      <c r="A381" s="35" t="s">
        <v>54</v>
      </c>
      <c r="E381" s="40" t="s">
        <v>4689</v>
      </c>
    </row>
    <row r="382" spans="1:5" ht="12.75">
      <c r="A382" t="s">
        <v>55</v>
      </c>
      <c r="E382" s="39" t="s">
        <v>5</v>
      </c>
    </row>
    <row r="383" spans="1:16" ht="38.25">
      <c r="A383" t="s">
        <v>48</v>
      </c>
      <c s="34" t="s">
        <v>434</v>
      </c>
      <c s="34" t="s">
        <v>4690</v>
      </c>
      <c s="35" t="s">
        <v>5</v>
      </c>
      <c s="6" t="s">
        <v>4691</v>
      </c>
      <c s="36" t="s">
        <v>205</v>
      </c>
      <c s="37">
        <v>62.572</v>
      </c>
      <c s="36">
        <v>0.03119</v>
      </c>
      <c s="36">
        <f>ROUND(G383*H383,6)</f>
      </c>
      <c r="L383" s="38">
        <v>0</v>
      </c>
      <c s="32">
        <f>ROUND(ROUND(L383,2)*ROUND(G383,3),2)</f>
      </c>
      <c s="36" t="s">
        <v>3677</v>
      </c>
      <c>
        <f>(M383*21)/100</f>
      </c>
      <c t="s">
        <v>27</v>
      </c>
    </row>
    <row r="384" spans="1:5" ht="12.75">
      <c r="A384" s="35" t="s">
        <v>53</v>
      </c>
      <c r="E384" s="39" t="s">
        <v>5</v>
      </c>
    </row>
    <row r="385" spans="1:5" ht="25.5">
      <c r="A385" s="35" t="s">
        <v>54</v>
      </c>
      <c r="E385" s="40" t="s">
        <v>4692</v>
      </c>
    </row>
    <row r="386" spans="1:5" ht="12.75">
      <c r="A386" t="s">
        <v>55</v>
      </c>
      <c r="E386" s="39" t="s">
        <v>5</v>
      </c>
    </row>
    <row r="387" spans="1:16" ht="38.25">
      <c r="A387" t="s">
        <v>48</v>
      </c>
      <c s="34" t="s">
        <v>438</v>
      </c>
      <c s="34" t="s">
        <v>4693</v>
      </c>
      <c s="35" t="s">
        <v>5</v>
      </c>
      <c s="6" t="s">
        <v>4694</v>
      </c>
      <c s="36" t="s">
        <v>205</v>
      </c>
      <c s="37">
        <v>17.097</v>
      </c>
      <c s="36">
        <v>0.01259</v>
      </c>
      <c s="36">
        <f>ROUND(G387*H387,6)</f>
      </c>
      <c r="L387" s="38">
        <v>0</v>
      </c>
      <c s="32">
        <f>ROUND(ROUND(L387,2)*ROUND(G387,3),2)</f>
      </c>
      <c s="36" t="s">
        <v>3677</v>
      </c>
      <c>
        <f>(M387*21)/100</f>
      </c>
      <c t="s">
        <v>27</v>
      </c>
    </row>
    <row r="388" spans="1:5" ht="12.75">
      <c r="A388" s="35" t="s">
        <v>53</v>
      </c>
      <c r="E388" s="39" t="s">
        <v>5</v>
      </c>
    </row>
    <row r="389" spans="1:5" ht="12.75">
      <c r="A389" s="35" t="s">
        <v>54</v>
      </c>
      <c r="E389" s="40" t="s">
        <v>4695</v>
      </c>
    </row>
    <row r="390" spans="1:5" ht="12.75">
      <c r="A390" t="s">
        <v>55</v>
      </c>
      <c r="E390" s="39" t="s">
        <v>5</v>
      </c>
    </row>
    <row r="391" spans="1:16" ht="25.5">
      <c r="A391" t="s">
        <v>48</v>
      </c>
      <c s="34" t="s">
        <v>442</v>
      </c>
      <c s="34" t="s">
        <v>4696</v>
      </c>
      <c s="35" t="s">
        <v>5</v>
      </c>
      <c s="6" t="s">
        <v>4697</v>
      </c>
      <c s="36" t="s">
        <v>205</v>
      </c>
      <c s="37">
        <v>87.473</v>
      </c>
      <c s="36">
        <v>0.0001</v>
      </c>
      <c s="36">
        <f>ROUND(G391*H391,6)</f>
      </c>
      <c r="L391" s="38">
        <v>0</v>
      </c>
      <c s="32">
        <f>ROUND(ROUND(L391,2)*ROUND(G391,3),2)</f>
      </c>
      <c s="36" t="s">
        <v>3677</v>
      </c>
      <c>
        <f>(M391*21)/100</f>
      </c>
      <c t="s">
        <v>27</v>
      </c>
    </row>
    <row r="392" spans="1:5" ht="12.75">
      <c r="A392" s="35" t="s">
        <v>53</v>
      </c>
      <c r="E392" s="39" t="s">
        <v>5</v>
      </c>
    </row>
    <row r="393" spans="1:5" ht="12.75">
      <c r="A393" s="35" t="s">
        <v>54</v>
      </c>
      <c r="E393" s="40" t="s">
        <v>4698</v>
      </c>
    </row>
    <row r="394" spans="1:5" ht="12.75">
      <c r="A394" t="s">
        <v>55</v>
      </c>
      <c r="E394" s="39" t="s">
        <v>5</v>
      </c>
    </row>
    <row r="395" spans="1:16" ht="25.5">
      <c r="A395" t="s">
        <v>48</v>
      </c>
      <c s="34" t="s">
        <v>276</v>
      </c>
      <c s="34" t="s">
        <v>4699</v>
      </c>
      <c s="35" t="s">
        <v>5</v>
      </c>
      <c s="6" t="s">
        <v>4700</v>
      </c>
      <c s="36" t="s">
        <v>51</v>
      </c>
      <c s="37">
        <v>10.07</v>
      </c>
      <c s="36">
        <v>1E-05</v>
      </c>
      <c s="36">
        <f>ROUND(G395*H395,6)</f>
      </c>
      <c r="L395" s="38">
        <v>0</v>
      </c>
      <c s="32">
        <f>ROUND(ROUND(L395,2)*ROUND(G395,3),2)</f>
      </c>
      <c s="36" t="s">
        <v>3677</v>
      </c>
      <c>
        <f>(M395*21)/100</f>
      </c>
      <c t="s">
        <v>27</v>
      </c>
    </row>
    <row r="396" spans="1:5" ht="12.75">
      <c r="A396" s="35" t="s">
        <v>53</v>
      </c>
      <c r="E396" s="39" t="s">
        <v>5</v>
      </c>
    </row>
    <row r="397" spans="1:5" ht="12.75">
      <c r="A397" s="35" t="s">
        <v>54</v>
      </c>
      <c r="E397" s="40" t="s">
        <v>4701</v>
      </c>
    </row>
    <row r="398" spans="1:5" ht="12.75">
      <c r="A398" t="s">
        <v>55</v>
      </c>
      <c r="E398" s="39" t="s">
        <v>5</v>
      </c>
    </row>
    <row r="399" spans="1:16" ht="25.5">
      <c r="A399" t="s">
        <v>48</v>
      </c>
      <c s="34" t="s">
        <v>281</v>
      </c>
      <c s="34" t="s">
        <v>4702</v>
      </c>
      <c s="35" t="s">
        <v>5</v>
      </c>
      <c s="6" t="s">
        <v>4703</v>
      </c>
      <c s="36" t="s">
        <v>205</v>
      </c>
      <c s="37">
        <v>17.097</v>
      </c>
      <c s="36">
        <v>0</v>
      </c>
      <c s="36">
        <f>ROUND(G399*H399,6)</f>
      </c>
      <c r="L399" s="38">
        <v>0</v>
      </c>
      <c s="32">
        <f>ROUND(ROUND(L399,2)*ROUND(G399,3),2)</f>
      </c>
      <c s="36" t="s">
        <v>3677</v>
      </c>
      <c>
        <f>(M399*21)/100</f>
      </c>
      <c t="s">
        <v>27</v>
      </c>
    </row>
    <row r="400" spans="1:5" ht="12.75">
      <c r="A400" s="35" t="s">
        <v>53</v>
      </c>
      <c r="E400" s="39" t="s">
        <v>5</v>
      </c>
    </row>
    <row r="401" spans="1:5" ht="12.75">
      <c r="A401" s="35" t="s">
        <v>54</v>
      </c>
      <c r="E401" s="40" t="s">
        <v>4704</v>
      </c>
    </row>
    <row r="402" spans="1:5" ht="12.75">
      <c r="A402" t="s">
        <v>55</v>
      </c>
      <c r="E402" s="39" t="s">
        <v>5</v>
      </c>
    </row>
    <row r="403" spans="1:16" ht="12.75">
      <c r="A403" t="s">
        <v>48</v>
      </c>
      <c s="34" t="s">
        <v>285</v>
      </c>
      <c s="34" t="s">
        <v>4705</v>
      </c>
      <c s="35" t="s">
        <v>5</v>
      </c>
      <c s="6" t="s">
        <v>4706</v>
      </c>
      <c s="36" t="s">
        <v>205</v>
      </c>
      <c s="37">
        <v>1.79</v>
      </c>
      <c s="36">
        <v>0</v>
      </c>
      <c s="36">
        <f>ROUND(G403*H403,6)</f>
      </c>
      <c r="L403" s="38">
        <v>0</v>
      </c>
      <c s="32">
        <f>ROUND(ROUND(L403,2)*ROUND(G403,3),2)</f>
      </c>
      <c s="36" t="s">
        <v>3677</v>
      </c>
      <c>
        <f>(M403*21)/100</f>
      </c>
      <c t="s">
        <v>27</v>
      </c>
    </row>
    <row r="404" spans="1:5" ht="12.75">
      <c r="A404" s="35" t="s">
        <v>53</v>
      </c>
      <c r="E404" s="39" t="s">
        <v>5</v>
      </c>
    </row>
    <row r="405" spans="1:5" ht="12.75">
      <c r="A405" s="35" t="s">
        <v>54</v>
      </c>
      <c r="E405" s="40" t="s">
        <v>4707</v>
      </c>
    </row>
    <row r="406" spans="1:5" ht="12.75">
      <c r="A406" t="s">
        <v>55</v>
      </c>
      <c r="E406" s="39" t="s">
        <v>5</v>
      </c>
    </row>
    <row r="407" spans="1:16" ht="25.5">
      <c r="A407" t="s">
        <v>48</v>
      </c>
      <c s="34" t="s">
        <v>462</v>
      </c>
      <c s="34" t="s">
        <v>4708</v>
      </c>
      <c s="35" t="s">
        <v>5</v>
      </c>
      <c s="6" t="s">
        <v>4709</v>
      </c>
      <c s="36" t="s">
        <v>205</v>
      </c>
      <c s="37">
        <v>17.097</v>
      </c>
      <c s="36">
        <v>0.00015</v>
      </c>
      <c s="36">
        <f>ROUND(G407*H407,6)</f>
      </c>
      <c r="L407" s="38">
        <v>0</v>
      </c>
      <c s="32">
        <f>ROUND(ROUND(L407,2)*ROUND(G407,3),2)</f>
      </c>
      <c s="36" t="s">
        <v>3677</v>
      </c>
      <c>
        <f>(M407*21)/100</f>
      </c>
      <c t="s">
        <v>27</v>
      </c>
    </row>
    <row r="408" spans="1:5" ht="12.75">
      <c r="A408" s="35" t="s">
        <v>53</v>
      </c>
      <c r="E408" s="39" t="s">
        <v>5</v>
      </c>
    </row>
    <row r="409" spans="1:5" ht="12.75">
      <c r="A409" s="35" t="s">
        <v>54</v>
      </c>
      <c r="E409" s="40" t="s">
        <v>4710</v>
      </c>
    </row>
    <row r="410" spans="1:5" ht="12.75">
      <c r="A410" t="s">
        <v>55</v>
      </c>
      <c r="E410" s="39" t="s">
        <v>5</v>
      </c>
    </row>
    <row r="411" spans="1:16" ht="25.5">
      <c r="A411" t="s">
        <v>48</v>
      </c>
      <c s="34" t="s">
        <v>466</v>
      </c>
      <c s="34" t="s">
        <v>4711</v>
      </c>
      <c s="35" t="s">
        <v>5</v>
      </c>
      <c s="6" t="s">
        <v>4712</v>
      </c>
      <c s="36" t="s">
        <v>205</v>
      </c>
      <c s="37">
        <v>79.669</v>
      </c>
      <c s="36">
        <v>0.0007</v>
      </c>
      <c s="36">
        <f>ROUND(G411*H411,6)</f>
      </c>
      <c r="L411" s="38">
        <v>0</v>
      </c>
      <c s="32">
        <f>ROUND(ROUND(L411,2)*ROUND(G411,3),2)</f>
      </c>
      <c s="36" t="s">
        <v>3677</v>
      </c>
      <c>
        <f>(M411*21)/100</f>
      </c>
      <c t="s">
        <v>27</v>
      </c>
    </row>
    <row r="412" spans="1:5" ht="12.75">
      <c r="A412" s="35" t="s">
        <v>53</v>
      </c>
      <c r="E412" s="39" t="s">
        <v>5</v>
      </c>
    </row>
    <row r="413" spans="1:5" ht="12.75">
      <c r="A413" s="35" t="s">
        <v>54</v>
      </c>
      <c r="E413" s="40" t="s">
        <v>4713</v>
      </c>
    </row>
    <row r="414" spans="1:5" ht="12.75">
      <c r="A414" t="s">
        <v>55</v>
      </c>
      <c r="E414" s="39" t="s">
        <v>5</v>
      </c>
    </row>
    <row r="415" spans="1:16" ht="25.5">
      <c r="A415" t="s">
        <v>48</v>
      </c>
      <c s="34" t="s">
        <v>181</v>
      </c>
      <c s="34" t="s">
        <v>4714</v>
      </c>
      <c s="35" t="s">
        <v>5</v>
      </c>
      <c s="6" t="s">
        <v>4715</v>
      </c>
      <c s="36" t="s">
        <v>62</v>
      </c>
      <c s="37">
        <v>6</v>
      </c>
      <c s="36">
        <v>0.00022</v>
      </c>
      <c s="36">
        <f>ROUND(G415*H415,6)</f>
      </c>
      <c r="L415" s="38">
        <v>0</v>
      </c>
      <c s="32">
        <f>ROUND(ROUND(L415,2)*ROUND(G415,3),2)</f>
      </c>
      <c s="36" t="s">
        <v>3677</v>
      </c>
      <c>
        <f>(M415*21)/100</f>
      </c>
      <c t="s">
        <v>27</v>
      </c>
    </row>
    <row r="416" spans="1:5" ht="12.75">
      <c r="A416" s="35" t="s">
        <v>53</v>
      </c>
      <c r="E416" s="39" t="s">
        <v>5</v>
      </c>
    </row>
    <row r="417" spans="1:5" ht="12.75">
      <c r="A417" s="35" t="s">
        <v>54</v>
      </c>
      <c r="E417" s="40" t="s">
        <v>3831</v>
      </c>
    </row>
    <row r="418" spans="1:5" ht="12.75">
      <c r="A418" t="s">
        <v>55</v>
      </c>
      <c r="E418" s="39" t="s">
        <v>5</v>
      </c>
    </row>
    <row r="419" spans="1:16" ht="25.5">
      <c r="A419" t="s">
        <v>48</v>
      </c>
      <c s="34" t="s">
        <v>720</v>
      </c>
      <c s="34" t="s">
        <v>4716</v>
      </c>
      <c s="35" t="s">
        <v>5</v>
      </c>
      <c s="6" t="s">
        <v>4717</v>
      </c>
      <c s="36" t="s">
        <v>62</v>
      </c>
      <c s="37">
        <v>3</v>
      </c>
      <c s="36">
        <v>0.00022</v>
      </c>
      <c s="36">
        <f>ROUND(G419*H419,6)</f>
      </c>
      <c r="L419" s="38">
        <v>0</v>
      </c>
      <c s="32">
        <f>ROUND(ROUND(L419,2)*ROUND(G419,3),2)</f>
      </c>
      <c s="36" t="s">
        <v>3677</v>
      </c>
      <c>
        <f>(M419*21)/100</f>
      </c>
      <c t="s">
        <v>27</v>
      </c>
    </row>
    <row r="420" spans="1:5" ht="12.75">
      <c r="A420" s="35" t="s">
        <v>53</v>
      </c>
      <c r="E420" s="39" t="s">
        <v>5</v>
      </c>
    </row>
    <row r="421" spans="1:5" ht="12.75">
      <c r="A421" s="35" t="s">
        <v>54</v>
      </c>
      <c r="E421" s="40" t="s">
        <v>3802</v>
      </c>
    </row>
    <row r="422" spans="1:5" ht="12.75">
      <c r="A422" t="s">
        <v>55</v>
      </c>
      <c r="E422" s="39" t="s">
        <v>5</v>
      </c>
    </row>
    <row r="423" spans="1:16" ht="25.5">
      <c r="A423" t="s">
        <v>48</v>
      </c>
      <c s="34" t="s">
        <v>470</v>
      </c>
      <c s="34" t="s">
        <v>4718</v>
      </c>
      <c s="35" t="s">
        <v>5</v>
      </c>
      <c s="6" t="s">
        <v>4719</v>
      </c>
      <c s="36" t="s">
        <v>62</v>
      </c>
      <c s="37">
        <v>9</v>
      </c>
      <c s="36">
        <v>0.00503</v>
      </c>
      <c s="36">
        <f>ROUND(G423*H423,6)</f>
      </c>
      <c r="L423" s="38">
        <v>0</v>
      </c>
      <c s="32">
        <f>ROUND(ROUND(L423,2)*ROUND(G423,3),2)</f>
      </c>
      <c s="36" t="s">
        <v>3677</v>
      </c>
      <c>
        <f>(M423*21)/100</f>
      </c>
      <c t="s">
        <v>27</v>
      </c>
    </row>
    <row r="424" spans="1:5" ht="12.75">
      <c r="A424" s="35" t="s">
        <v>53</v>
      </c>
      <c r="E424" s="39" t="s">
        <v>5</v>
      </c>
    </row>
    <row r="425" spans="1:5" ht="12.75">
      <c r="A425" s="35" t="s">
        <v>54</v>
      </c>
      <c r="E425" s="40" t="s">
        <v>4720</v>
      </c>
    </row>
    <row r="426" spans="1:5" ht="12.75">
      <c r="A426" t="s">
        <v>55</v>
      </c>
      <c r="E426" s="39" t="s">
        <v>5</v>
      </c>
    </row>
    <row r="427" spans="1:16" ht="25.5">
      <c r="A427" t="s">
        <v>48</v>
      </c>
      <c s="34" t="s">
        <v>475</v>
      </c>
      <c s="34" t="s">
        <v>4721</v>
      </c>
      <c s="35" t="s">
        <v>5</v>
      </c>
      <c s="6" t="s">
        <v>4722</v>
      </c>
      <c s="36" t="s">
        <v>450</v>
      </c>
      <c s="37">
        <v>7.293</v>
      </c>
      <c s="36">
        <v>0</v>
      </c>
      <c s="36">
        <f>ROUND(G427*H427,6)</f>
      </c>
      <c r="L427" s="38">
        <v>0</v>
      </c>
      <c s="32">
        <f>ROUND(ROUND(L427,2)*ROUND(G427,3),2)</f>
      </c>
      <c s="36" t="s">
        <v>3677</v>
      </c>
      <c>
        <f>(M427*21)/100</f>
      </c>
      <c t="s">
        <v>27</v>
      </c>
    </row>
    <row r="428" spans="1:5" ht="38.25">
      <c r="A428" s="35" t="s">
        <v>53</v>
      </c>
      <c r="E428" s="39" t="s">
        <v>4723</v>
      </c>
    </row>
    <row r="429" spans="1:5" ht="12.75">
      <c r="A429" s="35" t="s">
        <v>54</v>
      </c>
      <c r="E429" s="40" t="s">
        <v>4724</v>
      </c>
    </row>
    <row r="430" spans="1:5" ht="12.75">
      <c r="A430" t="s">
        <v>55</v>
      </c>
      <c r="E430" s="39" t="s">
        <v>5</v>
      </c>
    </row>
    <row r="431" spans="1:16" ht="25.5">
      <c r="A431" t="s">
        <v>48</v>
      </c>
      <c s="34" t="s">
        <v>730</v>
      </c>
      <c s="34" t="s">
        <v>4725</v>
      </c>
      <c s="35" t="s">
        <v>5</v>
      </c>
      <c s="6" t="s">
        <v>4722</v>
      </c>
      <c s="36" t="s">
        <v>450</v>
      </c>
      <c s="37">
        <v>7.293</v>
      </c>
      <c s="36">
        <v>0</v>
      </c>
      <c s="36">
        <f>ROUND(G431*H431,6)</f>
      </c>
      <c r="L431" s="38">
        <v>0</v>
      </c>
      <c s="32">
        <f>ROUND(ROUND(L431,2)*ROUND(G431,3),2)</f>
      </c>
      <c s="36" t="s">
        <v>3677</v>
      </c>
      <c>
        <f>(M431*21)/100</f>
      </c>
      <c t="s">
        <v>27</v>
      </c>
    </row>
    <row r="432" spans="1:5" ht="25.5">
      <c r="A432" s="35" t="s">
        <v>53</v>
      </c>
      <c r="E432" s="39" t="s">
        <v>4726</v>
      </c>
    </row>
    <row r="433" spans="1:5" ht="12.75">
      <c r="A433" s="35" t="s">
        <v>54</v>
      </c>
      <c r="E433" s="40" t="s">
        <v>4724</v>
      </c>
    </row>
    <row r="434" spans="1:5" ht="12.75">
      <c r="A434" t="s">
        <v>55</v>
      </c>
      <c r="E434" s="39" t="s">
        <v>5</v>
      </c>
    </row>
    <row r="435" spans="1:16" ht="38.25">
      <c r="A435" t="s">
        <v>48</v>
      </c>
      <c s="34" t="s">
        <v>734</v>
      </c>
      <c s="34" t="s">
        <v>4727</v>
      </c>
      <c s="35" t="s">
        <v>5</v>
      </c>
      <c s="6" t="s">
        <v>4728</v>
      </c>
      <c s="36" t="s">
        <v>62</v>
      </c>
      <c s="37">
        <v>1</v>
      </c>
      <c s="36">
        <v>0.01272</v>
      </c>
      <c s="36">
        <f>ROUND(G435*H435,6)</f>
      </c>
      <c r="L435" s="38">
        <v>0</v>
      </c>
      <c s="32">
        <f>ROUND(ROUND(L435,2)*ROUND(G435,3),2)</f>
      </c>
      <c s="36" t="s">
        <v>3022</v>
      </c>
      <c>
        <f>(M435*21)/100</f>
      </c>
      <c t="s">
        <v>27</v>
      </c>
    </row>
    <row r="436" spans="1:5" ht="12.75">
      <c r="A436" s="35" t="s">
        <v>53</v>
      </c>
      <c r="E436" s="39" t="s">
        <v>5</v>
      </c>
    </row>
    <row r="437" spans="1:5" ht="12.75">
      <c r="A437" s="35" t="s">
        <v>54</v>
      </c>
      <c r="E437" s="40" t="s">
        <v>4729</v>
      </c>
    </row>
    <row r="438" spans="1:5" ht="38.25">
      <c r="A438" t="s">
        <v>55</v>
      </c>
      <c r="E438" s="39" t="s">
        <v>4581</v>
      </c>
    </row>
    <row r="439" spans="1:16" ht="25.5">
      <c r="A439" t="s">
        <v>48</v>
      </c>
      <c s="34" t="s">
        <v>738</v>
      </c>
      <c s="34" t="s">
        <v>4730</v>
      </c>
      <c s="35" t="s">
        <v>5</v>
      </c>
      <c s="6" t="s">
        <v>4731</v>
      </c>
      <c s="36" t="s">
        <v>62</v>
      </c>
      <c s="37">
        <v>2</v>
      </c>
      <c s="36">
        <v>0.01225</v>
      </c>
      <c s="36">
        <f>ROUND(G439*H439,6)</f>
      </c>
      <c r="L439" s="38">
        <v>0</v>
      </c>
      <c s="32">
        <f>ROUND(ROUND(L439,2)*ROUND(G439,3),2)</f>
      </c>
      <c s="36" t="s">
        <v>3022</v>
      </c>
      <c>
        <f>(M439*21)/100</f>
      </c>
      <c t="s">
        <v>27</v>
      </c>
    </row>
    <row r="440" spans="1:5" ht="12.75">
      <c r="A440" s="35" t="s">
        <v>53</v>
      </c>
      <c r="E440" s="39" t="s">
        <v>5</v>
      </c>
    </row>
    <row r="441" spans="1:5" ht="12.75">
      <c r="A441" s="35" t="s">
        <v>54</v>
      </c>
      <c r="E441" s="40" t="s">
        <v>4732</v>
      </c>
    </row>
    <row r="442" spans="1:5" ht="38.25">
      <c r="A442" t="s">
        <v>55</v>
      </c>
      <c r="E442" s="39" t="s">
        <v>4581</v>
      </c>
    </row>
    <row r="443" spans="1:16" ht="25.5">
      <c r="A443" t="s">
        <v>48</v>
      </c>
      <c s="34" t="s">
        <v>742</v>
      </c>
      <c s="34" t="s">
        <v>4733</v>
      </c>
      <c s="35" t="s">
        <v>5</v>
      </c>
      <c s="6" t="s">
        <v>4734</v>
      </c>
      <c s="36" t="s">
        <v>62</v>
      </c>
      <c s="37">
        <v>2</v>
      </c>
      <c s="36">
        <v>0.01489</v>
      </c>
      <c s="36">
        <f>ROUND(G443*H443,6)</f>
      </c>
      <c r="L443" s="38">
        <v>0</v>
      </c>
      <c s="32">
        <f>ROUND(ROUND(L443,2)*ROUND(G443,3),2)</f>
      </c>
      <c s="36" t="s">
        <v>3022</v>
      </c>
      <c>
        <f>(M443*21)/100</f>
      </c>
      <c t="s">
        <v>27</v>
      </c>
    </row>
    <row r="444" spans="1:5" ht="12.75">
      <c r="A444" s="35" t="s">
        <v>53</v>
      </c>
      <c r="E444" s="39" t="s">
        <v>5</v>
      </c>
    </row>
    <row r="445" spans="1:5" ht="12.75">
      <c r="A445" s="35" t="s">
        <v>54</v>
      </c>
      <c r="E445" s="40" t="s">
        <v>4735</v>
      </c>
    </row>
    <row r="446" spans="1:5" ht="38.25">
      <c r="A446" t="s">
        <v>55</v>
      </c>
      <c r="E446" s="39" t="s">
        <v>4581</v>
      </c>
    </row>
    <row r="447" spans="1:16" ht="25.5">
      <c r="A447" t="s">
        <v>48</v>
      </c>
      <c s="34" t="s">
        <v>746</v>
      </c>
      <c s="34" t="s">
        <v>4736</v>
      </c>
      <c s="35" t="s">
        <v>5</v>
      </c>
      <c s="6" t="s">
        <v>4737</v>
      </c>
      <c s="36" t="s">
        <v>62</v>
      </c>
      <c s="37">
        <v>1</v>
      </c>
      <c s="36">
        <v>0.01521</v>
      </c>
      <c s="36">
        <f>ROUND(G447*H447,6)</f>
      </c>
      <c r="L447" s="38">
        <v>0</v>
      </c>
      <c s="32">
        <f>ROUND(ROUND(L447,2)*ROUND(G447,3),2)</f>
      </c>
      <c s="36" t="s">
        <v>3022</v>
      </c>
      <c>
        <f>(M447*21)/100</f>
      </c>
      <c t="s">
        <v>27</v>
      </c>
    </row>
    <row r="448" spans="1:5" ht="12.75">
      <c r="A448" s="35" t="s">
        <v>53</v>
      </c>
      <c r="E448" s="39" t="s">
        <v>5</v>
      </c>
    </row>
    <row r="449" spans="1:5" ht="12.75">
      <c r="A449" s="35" t="s">
        <v>54</v>
      </c>
      <c r="E449" s="40" t="s">
        <v>4738</v>
      </c>
    </row>
    <row r="450" spans="1:5" ht="38.25">
      <c r="A450" t="s">
        <v>55</v>
      </c>
      <c r="E450" s="39" t="s">
        <v>4581</v>
      </c>
    </row>
    <row r="451" spans="1:16" ht="25.5">
      <c r="A451" t="s">
        <v>48</v>
      </c>
      <c s="34" t="s">
        <v>750</v>
      </c>
      <c s="34" t="s">
        <v>4739</v>
      </c>
      <c s="35" t="s">
        <v>5</v>
      </c>
      <c s="6" t="s">
        <v>4740</v>
      </c>
      <c s="36" t="s">
        <v>62</v>
      </c>
      <c s="37">
        <v>1</v>
      </c>
      <c s="36">
        <v>0.0303</v>
      </c>
      <c s="36">
        <f>ROUND(G451*H451,6)</f>
      </c>
      <c r="L451" s="38">
        <v>0</v>
      </c>
      <c s="32">
        <f>ROUND(ROUND(L451,2)*ROUND(G451,3),2)</f>
      </c>
      <c s="36" t="s">
        <v>3022</v>
      </c>
      <c>
        <f>(M451*21)/100</f>
      </c>
      <c t="s">
        <v>27</v>
      </c>
    </row>
    <row r="452" spans="1:5" ht="12.75">
      <c r="A452" s="35" t="s">
        <v>53</v>
      </c>
      <c r="E452" s="39" t="s">
        <v>5</v>
      </c>
    </row>
    <row r="453" spans="1:5" ht="12.75">
      <c r="A453" s="35" t="s">
        <v>54</v>
      </c>
      <c r="E453" s="40" t="s">
        <v>4738</v>
      </c>
    </row>
    <row r="454" spans="1:5" ht="38.25">
      <c r="A454" t="s">
        <v>55</v>
      </c>
      <c r="E454" s="39" t="s">
        <v>4581</v>
      </c>
    </row>
    <row r="455" spans="1:16" ht="25.5">
      <c r="A455" t="s">
        <v>48</v>
      </c>
      <c s="34" t="s">
        <v>754</v>
      </c>
      <c s="34" t="s">
        <v>4741</v>
      </c>
      <c s="35" t="s">
        <v>5</v>
      </c>
      <c s="6" t="s">
        <v>4742</v>
      </c>
      <c s="36" t="s">
        <v>62</v>
      </c>
      <c s="37">
        <v>1</v>
      </c>
      <c s="36">
        <v>0.0159</v>
      </c>
      <c s="36">
        <f>ROUND(G455*H455,6)</f>
      </c>
      <c r="L455" s="38">
        <v>0</v>
      </c>
      <c s="32">
        <f>ROUND(ROUND(L455,2)*ROUND(G455,3),2)</f>
      </c>
      <c s="36" t="s">
        <v>441</v>
      </c>
      <c>
        <f>(M455*21)/100</f>
      </c>
      <c t="s">
        <v>27</v>
      </c>
    </row>
    <row r="456" spans="1:5" ht="12.75">
      <c r="A456" s="35" t="s">
        <v>53</v>
      </c>
      <c r="E456" s="39" t="s">
        <v>5</v>
      </c>
    </row>
    <row r="457" spans="1:5" ht="12.75">
      <c r="A457" s="35" t="s">
        <v>54</v>
      </c>
      <c r="E457" s="40" t="s">
        <v>4738</v>
      </c>
    </row>
    <row r="458" spans="1:5" ht="12.75">
      <c r="A458" t="s">
        <v>55</v>
      </c>
      <c r="E458" s="39" t="s">
        <v>5</v>
      </c>
    </row>
    <row r="459" spans="1:16" ht="25.5">
      <c r="A459" t="s">
        <v>48</v>
      </c>
      <c s="34" t="s">
        <v>488</v>
      </c>
      <c s="34" t="s">
        <v>4743</v>
      </c>
      <c s="35" t="s">
        <v>5</v>
      </c>
      <c s="6" t="s">
        <v>4744</v>
      </c>
      <c s="36" t="s">
        <v>62</v>
      </c>
      <c s="37">
        <v>1</v>
      </c>
      <c s="36">
        <v>0.0195</v>
      </c>
      <c s="36">
        <f>ROUND(G459*H459,6)</f>
      </c>
      <c r="L459" s="38">
        <v>0</v>
      </c>
      <c s="32">
        <f>ROUND(ROUND(L459,2)*ROUND(G459,3),2)</f>
      </c>
      <c s="36" t="s">
        <v>3022</v>
      </c>
      <c>
        <f>(M459*21)/100</f>
      </c>
      <c t="s">
        <v>27</v>
      </c>
    </row>
    <row r="460" spans="1:5" ht="12.75">
      <c r="A460" s="35" t="s">
        <v>53</v>
      </c>
      <c r="E460" s="39" t="s">
        <v>5</v>
      </c>
    </row>
    <row r="461" spans="1:5" ht="12.75">
      <c r="A461" s="35" t="s">
        <v>54</v>
      </c>
      <c r="E461" s="40" t="s">
        <v>4738</v>
      </c>
    </row>
    <row r="462" spans="1:5" ht="38.25">
      <c r="A462" t="s">
        <v>55</v>
      </c>
      <c r="E462" s="39" t="s">
        <v>4581</v>
      </c>
    </row>
    <row r="463" spans="1:13" ht="12.75">
      <c r="A463" t="s">
        <v>46</v>
      </c>
      <c r="C463" s="31" t="s">
        <v>4745</v>
      </c>
      <c r="E463" s="33" t="s">
        <v>4746</v>
      </c>
      <c r="J463" s="32">
        <f>0</f>
      </c>
      <c s="32">
        <f>0</f>
      </c>
      <c s="32">
        <f>0+L464+L468+L472+L476+L480+L484+L488+L492+L496+L500+L504+L508+L512+L516+L520+L524</f>
      </c>
      <c s="32">
        <f>0+M464+M468+M472+M476+M480+M484+M488+M492+M496+M500+M504+M508+M512+M516+M520+M524</f>
      </c>
    </row>
    <row r="464" spans="1:16" ht="12.75">
      <c r="A464" t="s">
        <v>48</v>
      </c>
      <c s="34" t="s">
        <v>761</v>
      </c>
      <c s="34" t="s">
        <v>4747</v>
      </c>
      <c s="35" t="s">
        <v>5</v>
      </c>
      <c s="6" t="s">
        <v>4748</v>
      </c>
      <c s="36" t="s">
        <v>62</v>
      </c>
      <c s="37">
        <v>9</v>
      </c>
      <c s="36">
        <v>0.0022</v>
      </c>
      <c s="36">
        <f>ROUND(G464*H464,6)</f>
      </c>
      <c r="L464" s="38">
        <v>0</v>
      </c>
      <c s="32">
        <f>ROUND(ROUND(L464,2)*ROUND(G464,3),2)</f>
      </c>
      <c s="36" t="s">
        <v>3677</v>
      </c>
      <c>
        <f>(M464*21)/100</f>
      </c>
      <c t="s">
        <v>27</v>
      </c>
    </row>
    <row r="465" spans="1:5" ht="12.75">
      <c r="A465" s="35" t="s">
        <v>53</v>
      </c>
      <c r="E465" s="39" t="s">
        <v>5</v>
      </c>
    </row>
    <row r="466" spans="1:5" ht="12.75">
      <c r="A466" s="35" t="s">
        <v>54</v>
      </c>
      <c r="E466" s="40" t="s">
        <v>4720</v>
      </c>
    </row>
    <row r="467" spans="1:5" ht="12.75">
      <c r="A467" t="s">
        <v>55</v>
      </c>
      <c r="E467" s="39" t="s">
        <v>5</v>
      </c>
    </row>
    <row r="468" spans="1:16" ht="12.75">
      <c r="A468" t="s">
        <v>48</v>
      </c>
      <c s="34" t="s">
        <v>765</v>
      </c>
      <c s="34" t="s">
        <v>4749</v>
      </c>
      <c s="35" t="s">
        <v>5</v>
      </c>
      <c s="6" t="s">
        <v>4750</v>
      </c>
      <c s="36" t="s">
        <v>62</v>
      </c>
      <c s="37">
        <v>2</v>
      </c>
      <c s="36">
        <v>0.00015</v>
      </c>
      <c s="36">
        <f>ROUND(G468*H468,6)</f>
      </c>
      <c r="L468" s="38">
        <v>0</v>
      </c>
      <c s="32">
        <f>ROUND(ROUND(L468,2)*ROUND(G468,3),2)</f>
      </c>
      <c s="36" t="s">
        <v>3677</v>
      </c>
      <c>
        <f>(M468*21)/100</f>
      </c>
      <c t="s">
        <v>27</v>
      </c>
    </row>
    <row r="469" spans="1:5" ht="12.75">
      <c r="A469" s="35" t="s">
        <v>53</v>
      </c>
      <c r="E469" s="39" t="s">
        <v>5</v>
      </c>
    </row>
    <row r="470" spans="1:5" ht="12.75">
      <c r="A470" s="35" t="s">
        <v>54</v>
      </c>
      <c r="E470" s="40" t="s">
        <v>4636</v>
      </c>
    </row>
    <row r="471" spans="1:5" ht="12.75">
      <c r="A471" t="s">
        <v>55</v>
      </c>
      <c r="E471" s="39" t="s">
        <v>5</v>
      </c>
    </row>
    <row r="472" spans="1:16" ht="12.75">
      <c r="A472" t="s">
        <v>48</v>
      </c>
      <c s="34" t="s">
        <v>769</v>
      </c>
      <c s="34" t="s">
        <v>4751</v>
      </c>
      <c s="35" t="s">
        <v>5</v>
      </c>
      <c s="6" t="s">
        <v>4752</v>
      </c>
      <c s="36" t="s">
        <v>62</v>
      </c>
      <c s="37">
        <v>2</v>
      </c>
      <c s="36">
        <v>0.00015</v>
      </c>
      <c s="36">
        <f>ROUND(G472*H472,6)</f>
      </c>
      <c r="L472" s="38">
        <v>0</v>
      </c>
      <c s="32">
        <f>ROUND(ROUND(L472,2)*ROUND(G472,3),2)</f>
      </c>
      <c s="36" t="s">
        <v>3677</v>
      </c>
      <c>
        <f>(M472*21)/100</f>
      </c>
      <c t="s">
        <v>27</v>
      </c>
    </row>
    <row r="473" spans="1:5" ht="12.75">
      <c r="A473" s="35" t="s">
        <v>53</v>
      </c>
      <c r="E473" s="39" t="s">
        <v>5</v>
      </c>
    </row>
    <row r="474" spans="1:5" ht="12.75">
      <c r="A474" s="35" t="s">
        <v>54</v>
      </c>
      <c r="E474" s="40" t="s">
        <v>4636</v>
      </c>
    </row>
    <row r="475" spans="1:5" ht="12.75">
      <c r="A475" t="s">
        <v>55</v>
      </c>
      <c r="E475" s="39" t="s">
        <v>5</v>
      </c>
    </row>
    <row r="476" spans="1:16" ht="12.75">
      <c r="A476" t="s">
        <v>48</v>
      </c>
      <c s="34" t="s">
        <v>773</v>
      </c>
      <c s="34" t="s">
        <v>4753</v>
      </c>
      <c s="35" t="s">
        <v>5</v>
      </c>
      <c s="6" t="s">
        <v>4754</v>
      </c>
      <c s="36" t="s">
        <v>62</v>
      </c>
      <c s="37">
        <v>3</v>
      </c>
      <c s="36">
        <v>0.00015</v>
      </c>
      <c s="36">
        <f>ROUND(G476*H476,6)</f>
      </c>
      <c r="L476" s="38">
        <v>0</v>
      </c>
      <c s="32">
        <f>ROUND(ROUND(L476,2)*ROUND(G476,3),2)</f>
      </c>
      <c s="36" t="s">
        <v>3677</v>
      </c>
      <c>
        <f>(M476*21)/100</f>
      </c>
      <c t="s">
        <v>27</v>
      </c>
    </row>
    <row r="477" spans="1:5" ht="12.75">
      <c r="A477" s="35" t="s">
        <v>53</v>
      </c>
      <c r="E477" s="39" t="s">
        <v>5</v>
      </c>
    </row>
    <row r="478" spans="1:5" ht="12.75">
      <c r="A478" s="35" t="s">
        <v>54</v>
      </c>
      <c r="E478" s="40" t="s">
        <v>4755</v>
      </c>
    </row>
    <row r="479" spans="1:5" ht="12.75">
      <c r="A479" t="s">
        <v>55</v>
      </c>
      <c r="E479" s="39" t="s">
        <v>5</v>
      </c>
    </row>
    <row r="480" spans="1:16" ht="12.75">
      <c r="A480" t="s">
        <v>48</v>
      </c>
      <c s="34" t="s">
        <v>777</v>
      </c>
      <c s="34" t="s">
        <v>4756</v>
      </c>
      <c s="35" t="s">
        <v>5</v>
      </c>
      <c s="6" t="s">
        <v>4757</v>
      </c>
      <c s="36" t="s">
        <v>62</v>
      </c>
      <c s="37">
        <v>1</v>
      </c>
      <c s="36">
        <v>0.00015</v>
      </c>
      <c s="36">
        <f>ROUND(G480*H480,6)</f>
      </c>
      <c r="L480" s="38">
        <v>0</v>
      </c>
      <c s="32">
        <f>ROUND(ROUND(L480,2)*ROUND(G480,3),2)</f>
      </c>
      <c s="36" t="s">
        <v>3677</v>
      </c>
      <c>
        <f>(M480*21)/100</f>
      </c>
      <c t="s">
        <v>27</v>
      </c>
    </row>
    <row r="481" spans="1:5" ht="12.75">
      <c r="A481" s="35" t="s">
        <v>53</v>
      </c>
      <c r="E481" s="39" t="s">
        <v>5</v>
      </c>
    </row>
    <row r="482" spans="1:5" ht="12.75">
      <c r="A482" s="35" t="s">
        <v>54</v>
      </c>
      <c r="E482" s="40" t="s">
        <v>4738</v>
      </c>
    </row>
    <row r="483" spans="1:5" ht="12.75">
      <c r="A483" t="s">
        <v>55</v>
      </c>
      <c r="E483" s="39" t="s">
        <v>5</v>
      </c>
    </row>
    <row r="484" spans="1:16" ht="12.75">
      <c r="A484" t="s">
        <v>48</v>
      </c>
      <c s="34" t="s">
        <v>781</v>
      </c>
      <c s="34" t="s">
        <v>4758</v>
      </c>
      <c s="35" t="s">
        <v>5</v>
      </c>
      <c s="6" t="s">
        <v>4759</v>
      </c>
      <c s="36" t="s">
        <v>62</v>
      </c>
      <c s="37">
        <v>6</v>
      </c>
      <c s="36">
        <v>0</v>
      </c>
      <c s="36">
        <f>ROUND(G484*H484,6)</f>
      </c>
      <c r="L484" s="38">
        <v>0</v>
      </c>
      <c s="32">
        <f>ROUND(ROUND(L484,2)*ROUND(G484,3),2)</f>
      </c>
      <c s="36" t="s">
        <v>3677</v>
      </c>
      <c>
        <f>(M484*21)/100</f>
      </c>
      <c t="s">
        <v>27</v>
      </c>
    </row>
    <row r="485" spans="1:5" ht="12.75">
      <c r="A485" s="35" t="s">
        <v>53</v>
      </c>
      <c r="E485" s="39" t="s">
        <v>5</v>
      </c>
    </row>
    <row r="486" spans="1:5" ht="12.75">
      <c r="A486" s="35" t="s">
        <v>54</v>
      </c>
      <c r="E486" s="40" t="s">
        <v>4760</v>
      </c>
    </row>
    <row r="487" spans="1:5" ht="12.75">
      <c r="A487" t="s">
        <v>55</v>
      </c>
      <c r="E487" s="39" t="s">
        <v>5</v>
      </c>
    </row>
    <row r="488" spans="1:16" ht="12.75">
      <c r="A488" t="s">
        <v>48</v>
      </c>
      <c s="34" t="s">
        <v>785</v>
      </c>
      <c s="34" t="s">
        <v>4761</v>
      </c>
      <c s="35" t="s">
        <v>5</v>
      </c>
      <c s="6" t="s">
        <v>4762</v>
      </c>
      <c s="36" t="s">
        <v>62</v>
      </c>
      <c s="37">
        <v>9</v>
      </c>
      <c s="36">
        <v>0</v>
      </c>
      <c s="36">
        <f>ROUND(G488*H488,6)</f>
      </c>
      <c r="L488" s="38">
        <v>0</v>
      </c>
      <c s="32">
        <f>ROUND(ROUND(L488,2)*ROUND(G488,3),2)</f>
      </c>
      <c s="36" t="s">
        <v>3677</v>
      </c>
      <c>
        <f>(M488*21)/100</f>
      </c>
      <c t="s">
        <v>27</v>
      </c>
    </row>
    <row r="489" spans="1:5" ht="12.75">
      <c r="A489" s="35" t="s">
        <v>53</v>
      </c>
      <c r="E489" s="39" t="s">
        <v>5</v>
      </c>
    </row>
    <row r="490" spans="1:5" ht="12.75">
      <c r="A490" s="35" t="s">
        <v>54</v>
      </c>
      <c r="E490" s="40" t="s">
        <v>4763</v>
      </c>
    </row>
    <row r="491" spans="1:5" ht="12.75">
      <c r="A491" t="s">
        <v>55</v>
      </c>
      <c r="E491" s="39" t="s">
        <v>5</v>
      </c>
    </row>
    <row r="492" spans="1:16" ht="12.75">
      <c r="A492" t="s">
        <v>48</v>
      </c>
      <c s="34" t="s">
        <v>789</v>
      </c>
      <c s="34" t="s">
        <v>4764</v>
      </c>
      <c s="35" t="s">
        <v>5</v>
      </c>
      <c s="6" t="s">
        <v>4765</v>
      </c>
      <c s="36" t="s">
        <v>62</v>
      </c>
      <c s="37">
        <v>2</v>
      </c>
      <c s="36">
        <v>0</v>
      </c>
      <c s="36">
        <f>ROUND(G492*H492,6)</f>
      </c>
      <c r="L492" s="38">
        <v>0</v>
      </c>
      <c s="32">
        <f>ROUND(ROUND(L492,2)*ROUND(G492,3),2)</f>
      </c>
      <c s="36" t="s">
        <v>3677</v>
      </c>
      <c>
        <f>(M492*21)/100</f>
      </c>
      <c t="s">
        <v>27</v>
      </c>
    </row>
    <row r="493" spans="1:5" ht="12.75">
      <c r="A493" s="35" t="s">
        <v>53</v>
      </c>
      <c r="E493" s="39" t="s">
        <v>5</v>
      </c>
    </row>
    <row r="494" spans="1:5" ht="12.75">
      <c r="A494" s="35" t="s">
        <v>54</v>
      </c>
      <c r="E494" s="40" t="s">
        <v>3761</v>
      </c>
    </row>
    <row r="495" spans="1:5" ht="12.75">
      <c r="A495" t="s">
        <v>55</v>
      </c>
      <c r="E495" s="39" t="s">
        <v>5</v>
      </c>
    </row>
    <row r="496" spans="1:16" ht="12.75">
      <c r="A496" t="s">
        <v>48</v>
      </c>
      <c s="34" t="s">
        <v>790</v>
      </c>
      <c s="34" t="s">
        <v>4766</v>
      </c>
      <c s="35" t="s">
        <v>5</v>
      </c>
      <c s="6" t="s">
        <v>4767</v>
      </c>
      <c s="36" t="s">
        <v>62</v>
      </c>
      <c s="37">
        <v>2</v>
      </c>
      <c s="36">
        <v>0</v>
      </c>
      <c s="36">
        <f>ROUND(G496*H496,6)</f>
      </c>
      <c r="L496" s="38">
        <v>0</v>
      </c>
      <c s="32">
        <f>ROUND(ROUND(L496,2)*ROUND(G496,3),2)</f>
      </c>
      <c s="36" t="s">
        <v>3677</v>
      </c>
      <c>
        <f>(M496*21)/100</f>
      </c>
      <c t="s">
        <v>27</v>
      </c>
    </row>
    <row r="497" spans="1:5" ht="12.75">
      <c r="A497" s="35" t="s">
        <v>53</v>
      </c>
      <c r="E497" s="39" t="s">
        <v>5</v>
      </c>
    </row>
    <row r="498" spans="1:5" ht="12.75">
      <c r="A498" s="35" t="s">
        <v>54</v>
      </c>
      <c r="E498" s="40" t="s">
        <v>3761</v>
      </c>
    </row>
    <row r="499" spans="1:5" ht="12.75">
      <c r="A499" t="s">
        <v>55</v>
      </c>
      <c r="E499" s="39" t="s">
        <v>5</v>
      </c>
    </row>
    <row r="500" spans="1:16" ht="25.5">
      <c r="A500" t="s">
        <v>48</v>
      </c>
      <c s="34" t="s">
        <v>183</v>
      </c>
      <c s="34" t="s">
        <v>4768</v>
      </c>
      <c s="35" t="s">
        <v>5</v>
      </c>
      <c s="6" t="s">
        <v>4769</v>
      </c>
      <c s="36" t="s">
        <v>51</v>
      </c>
      <c s="37">
        <v>7.2</v>
      </c>
      <c s="36">
        <v>0</v>
      </c>
      <c s="36">
        <f>ROUND(G500*H500,6)</f>
      </c>
      <c r="L500" s="38">
        <v>0</v>
      </c>
      <c s="32">
        <f>ROUND(ROUND(L500,2)*ROUND(G500,3),2)</f>
      </c>
      <c s="36" t="s">
        <v>3677</v>
      </c>
      <c>
        <f>(M500*21)/100</f>
      </c>
      <c t="s">
        <v>27</v>
      </c>
    </row>
    <row r="501" spans="1:5" ht="12.75">
      <c r="A501" s="35" t="s">
        <v>53</v>
      </c>
      <c r="E501" s="39" t="s">
        <v>5</v>
      </c>
    </row>
    <row r="502" spans="1:5" ht="12.75">
      <c r="A502" s="35" t="s">
        <v>54</v>
      </c>
      <c r="E502" s="40" t="s">
        <v>4770</v>
      </c>
    </row>
    <row r="503" spans="1:5" ht="12.75">
      <c r="A503" t="s">
        <v>55</v>
      </c>
      <c r="E503" s="39" t="s">
        <v>5</v>
      </c>
    </row>
    <row r="504" spans="1:16" ht="25.5">
      <c r="A504" t="s">
        <v>48</v>
      </c>
      <c s="34" t="s">
        <v>794</v>
      </c>
      <c s="34" t="s">
        <v>4771</v>
      </c>
      <c s="35" t="s">
        <v>5</v>
      </c>
      <c s="6" t="s">
        <v>4772</v>
      </c>
      <c s="36" t="s">
        <v>450</v>
      </c>
      <c s="37">
        <v>0.087</v>
      </c>
      <c s="36">
        <v>0</v>
      </c>
      <c s="36">
        <f>ROUND(G504*H504,6)</f>
      </c>
      <c r="L504" s="38">
        <v>0</v>
      </c>
      <c s="32">
        <f>ROUND(ROUND(L504,2)*ROUND(G504,3),2)</f>
      </c>
      <c s="36" t="s">
        <v>3677</v>
      </c>
      <c>
        <f>(M504*21)/100</f>
      </c>
      <c t="s">
        <v>27</v>
      </c>
    </row>
    <row r="505" spans="1:5" ht="12.75">
      <c r="A505" s="35" t="s">
        <v>53</v>
      </c>
      <c r="E505" s="39" t="s">
        <v>5</v>
      </c>
    </row>
    <row r="506" spans="1:5" ht="12.75">
      <c r="A506" s="35" t="s">
        <v>54</v>
      </c>
      <c r="E506" s="40" t="s">
        <v>4773</v>
      </c>
    </row>
    <row r="507" spans="1:5" ht="12.75">
      <c r="A507" t="s">
        <v>55</v>
      </c>
      <c r="E507" s="39" t="s">
        <v>5</v>
      </c>
    </row>
    <row r="508" spans="1:16" ht="38.25">
      <c r="A508" t="s">
        <v>48</v>
      </c>
      <c s="34" t="s">
        <v>798</v>
      </c>
      <c s="34" t="s">
        <v>4774</v>
      </c>
      <c s="35" t="s">
        <v>5</v>
      </c>
      <c s="6" t="s">
        <v>4775</v>
      </c>
      <c s="36" t="s">
        <v>450</v>
      </c>
      <c s="37">
        <v>0.087</v>
      </c>
      <c s="36">
        <v>0</v>
      </c>
      <c s="36">
        <f>ROUND(G508*H508,6)</f>
      </c>
      <c r="L508" s="38">
        <v>0</v>
      </c>
      <c s="32">
        <f>ROUND(ROUND(L508,2)*ROUND(G508,3),2)</f>
      </c>
      <c s="36" t="s">
        <v>3677</v>
      </c>
      <c>
        <f>(M508*21)/100</f>
      </c>
      <c t="s">
        <v>27</v>
      </c>
    </row>
    <row r="509" spans="1:5" ht="12.75">
      <c r="A509" s="35" t="s">
        <v>53</v>
      </c>
      <c r="E509" s="39" t="s">
        <v>5</v>
      </c>
    </row>
    <row r="510" spans="1:5" ht="12.75">
      <c r="A510" s="35" t="s">
        <v>54</v>
      </c>
      <c r="E510" s="40" t="s">
        <v>4773</v>
      </c>
    </row>
    <row r="511" spans="1:5" ht="12.75">
      <c r="A511" t="s">
        <v>55</v>
      </c>
      <c r="E511" s="39" t="s">
        <v>5</v>
      </c>
    </row>
    <row r="512" spans="1:16" ht="25.5">
      <c r="A512" t="s">
        <v>48</v>
      </c>
      <c s="34" t="s">
        <v>802</v>
      </c>
      <c s="34" t="s">
        <v>4776</v>
      </c>
      <c s="35" t="s">
        <v>5</v>
      </c>
      <c s="6" t="s">
        <v>4777</v>
      </c>
      <c s="36" t="s">
        <v>62</v>
      </c>
      <c s="37">
        <v>4</v>
      </c>
      <c s="36">
        <v>0</v>
      </c>
      <c s="36">
        <f>ROUND(G512*H512,6)</f>
      </c>
      <c r="L512" s="38">
        <v>0</v>
      </c>
      <c s="32">
        <f>ROUND(ROUND(L512,2)*ROUND(G512,3),2)</f>
      </c>
      <c s="36" t="s">
        <v>3022</v>
      </c>
      <c>
        <f>(M512*21)/100</f>
      </c>
      <c t="s">
        <v>27</v>
      </c>
    </row>
    <row r="513" spans="1:5" ht="12.75">
      <c r="A513" s="35" t="s">
        <v>53</v>
      </c>
      <c r="E513" s="39" t="s">
        <v>5</v>
      </c>
    </row>
    <row r="514" spans="1:5" ht="12.75">
      <c r="A514" s="35" t="s">
        <v>54</v>
      </c>
      <c r="E514" s="40" t="s">
        <v>4778</v>
      </c>
    </row>
    <row r="515" spans="1:5" ht="318.75">
      <c r="A515" t="s">
        <v>55</v>
      </c>
      <c r="E515" s="39" t="s">
        <v>4779</v>
      </c>
    </row>
    <row r="516" spans="1:16" ht="12.75">
      <c r="A516" t="s">
        <v>48</v>
      </c>
      <c s="34" t="s">
        <v>803</v>
      </c>
      <c s="34" t="s">
        <v>4780</v>
      </c>
      <c s="35" t="s">
        <v>5</v>
      </c>
      <c s="6" t="s">
        <v>4781</v>
      </c>
      <c s="36" t="s">
        <v>62</v>
      </c>
      <c s="37">
        <v>2</v>
      </c>
      <c s="36">
        <v>0</v>
      </c>
      <c s="36">
        <f>ROUND(G516*H516,6)</f>
      </c>
      <c r="L516" s="38">
        <v>0</v>
      </c>
      <c s="32">
        <f>ROUND(ROUND(L516,2)*ROUND(G516,3),2)</f>
      </c>
      <c s="36" t="s">
        <v>3022</v>
      </c>
      <c>
        <f>(M516*21)/100</f>
      </c>
      <c t="s">
        <v>27</v>
      </c>
    </row>
    <row r="517" spans="1:5" ht="12.75">
      <c r="A517" s="35" t="s">
        <v>53</v>
      </c>
      <c r="E517" s="39" t="s">
        <v>5</v>
      </c>
    </row>
    <row r="518" spans="1:5" ht="12.75">
      <c r="A518" s="35" t="s">
        <v>54</v>
      </c>
      <c r="E518" s="40" t="s">
        <v>3761</v>
      </c>
    </row>
    <row r="519" spans="1:5" ht="38.25">
      <c r="A519" t="s">
        <v>55</v>
      </c>
      <c r="E519" s="39" t="s">
        <v>4581</v>
      </c>
    </row>
    <row r="520" spans="1:16" ht="12.75">
      <c r="A520" t="s">
        <v>48</v>
      </c>
      <c s="34" t="s">
        <v>804</v>
      </c>
      <c s="34" t="s">
        <v>4782</v>
      </c>
      <c s="35" t="s">
        <v>5</v>
      </c>
      <c s="6" t="s">
        <v>4783</v>
      </c>
      <c s="36" t="s">
        <v>51</v>
      </c>
      <c s="37">
        <v>9.36</v>
      </c>
      <c s="36">
        <v>0.003</v>
      </c>
      <c s="36">
        <f>ROUND(G520*H520,6)</f>
      </c>
      <c r="L520" s="38">
        <v>0</v>
      </c>
      <c s="32">
        <f>ROUND(ROUND(L520,2)*ROUND(G520,3),2)</f>
      </c>
      <c s="36" t="s">
        <v>3022</v>
      </c>
      <c>
        <f>(M520*21)/100</f>
      </c>
      <c t="s">
        <v>27</v>
      </c>
    </row>
    <row r="521" spans="1:5" ht="12.75">
      <c r="A521" s="35" t="s">
        <v>53</v>
      </c>
      <c r="E521" s="39" t="s">
        <v>5</v>
      </c>
    </row>
    <row r="522" spans="1:5" ht="25.5">
      <c r="A522" s="35" t="s">
        <v>54</v>
      </c>
      <c r="E522" s="40" t="s">
        <v>4784</v>
      </c>
    </row>
    <row r="523" spans="1:5" ht="12.75">
      <c r="A523" t="s">
        <v>55</v>
      </c>
      <c r="E523" s="39" t="s">
        <v>5</v>
      </c>
    </row>
    <row r="524" spans="1:16" ht="12.75">
      <c r="A524" t="s">
        <v>48</v>
      </c>
      <c s="34" t="s">
        <v>805</v>
      </c>
      <c s="34" t="s">
        <v>4785</v>
      </c>
      <c s="35" t="s">
        <v>5</v>
      </c>
      <c s="6" t="s">
        <v>4786</v>
      </c>
      <c s="36" t="s">
        <v>51</v>
      </c>
      <c s="37">
        <v>9.36</v>
      </c>
      <c s="36">
        <v>0.004</v>
      </c>
      <c s="36">
        <f>ROUND(G524*H524,6)</f>
      </c>
      <c r="L524" s="38">
        <v>0</v>
      </c>
      <c s="32">
        <f>ROUND(ROUND(L524,2)*ROUND(G524,3),2)</f>
      </c>
      <c s="36" t="s">
        <v>3022</v>
      </c>
      <c>
        <f>(M524*21)/100</f>
      </c>
      <c t="s">
        <v>27</v>
      </c>
    </row>
    <row r="525" spans="1:5" ht="12.75">
      <c r="A525" s="35" t="s">
        <v>53</v>
      </c>
      <c r="E525" s="39" t="s">
        <v>5</v>
      </c>
    </row>
    <row r="526" spans="1:5" ht="12.75">
      <c r="A526" s="35" t="s">
        <v>54</v>
      </c>
      <c r="E526" s="40" t="s">
        <v>4787</v>
      </c>
    </row>
    <row r="527" spans="1:5" ht="12.75">
      <c r="A527" t="s">
        <v>55</v>
      </c>
      <c r="E527" s="39" t="s">
        <v>5</v>
      </c>
    </row>
    <row r="528" spans="1:13" ht="12.75">
      <c r="A528" t="s">
        <v>46</v>
      </c>
      <c r="C528" s="31" t="s">
        <v>4788</v>
      </c>
      <c r="E528" s="33" t="s">
        <v>4789</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809</v>
      </c>
      <c s="34" t="s">
        <v>4790</v>
      </c>
      <c s="35" t="s">
        <v>5</v>
      </c>
      <c s="6" t="s">
        <v>4791</v>
      </c>
      <c s="36" t="s">
        <v>450</v>
      </c>
      <c s="37">
        <v>0.028</v>
      </c>
      <c s="36">
        <v>1</v>
      </c>
      <c s="36">
        <f>ROUND(G529*H529,6)</f>
      </c>
      <c r="L529" s="38">
        <v>0</v>
      </c>
      <c s="32">
        <f>ROUND(ROUND(L529,2)*ROUND(G529,3),2)</f>
      </c>
      <c s="36" t="s">
        <v>3677</v>
      </c>
      <c>
        <f>(M529*21)/100</f>
      </c>
      <c t="s">
        <v>27</v>
      </c>
    </row>
    <row r="530" spans="1:5" ht="12.75">
      <c r="A530" s="35" t="s">
        <v>53</v>
      </c>
      <c r="E530" s="39" t="s">
        <v>5</v>
      </c>
    </row>
    <row r="531" spans="1:5" ht="12.75">
      <c r="A531" s="35" t="s">
        <v>54</v>
      </c>
      <c r="E531" s="40" t="s">
        <v>4792</v>
      </c>
    </row>
    <row r="532" spans="1:5" ht="38.25">
      <c r="A532" t="s">
        <v>55</v>
      </c>
      <c r="E532" s="39" t="s">
        <v>4793</v>
      </c>
    </row>
    <row r="533" spans="1:16" ht="12.75">
      <c r="A533" t="s">
        <v>48</v>
      </c>
      <c s="34" t="s">
        <v>810</v>
      </c>
      <c s="34" t="s">
        <v>4794</v>
      </c>
      <c s="35" t="s">
        <v>5</v>
      </c>
      <c s="6" t="s">
        <v>4795</v>
      </c>
      <c s="36" t="s">
        <v>205</v>
      </c>
      <c s="37">
        <v>34.035</v>
      </c>
      <c s="36">
        <v>0.015</v>
      </c>
      <c s="36">
        <f>ROUND(G533*H533,6)</f>
      </c>
      <c r="L533" s="38">
        <v>0</v>
      </c>
      <c s="32">
        <f>ROUND(ROUND(L533,2)*ROUND(G533,3),2)</f>
      </c>
      <c s="36" t="s">
        <v>3677</v>
      </c>
      <c>
        <f>(M533*21)/100</f>
      </c>
      <c t="s">
        <v>27</v>
      </c>
    </row>
    <row r="534" spans="1:5" ht="12.75">
      <c r="A534" s="35" t="s">
        <v>53</v>
      </c>
      <c r="E534" s="39" t="s">
        <v>5</v>
      </c>
    </row>
    <row r="535" spans="1:5" ht="12.75">
      <c r="A535" s="35" t="s">
        <v>54</v>
      </c>
      <c r="E535" s="40" t="s">
        <v>4796</v>
      </c>
    </row>
    <row r="536" spans="1:5" ht="12.75">
      <c r="A536" t="s">
        <v>55</v>
      </c>
      <c r="E536" s="39" t="s">
        <v>5</v>
      </c>
    </row>
    <row r="537" spans="1:16" ht="38.25">
      <c r="A537" t="s">
        <v>48</v>
      </c>
      <c s="34" t="s">
        <v>811</v>
      </c>
      <c s="34" t="s">
        <v>4797</v>
      </c>
      <c s="35" t="s">
        <v>5</v>
      </c>
      <c s="6" t="s">
        <v>4798</v>
      </c>
      <c s="36" t="s">
        <v>205</v>
      </c>
      <c s="37">
        <v>32.414</v>
      </c>
      <c s="36">
        <v>0.00337</v>
      </c>
      <c s="36">
        <f>ROUND(G537*H537,6)</f>
      </c>
      <c r="L537" s="38">
        <v>0</v>
      </c>
      <c s="32">
        <f>ROUND(ROUND(L537,2)*ROUND(G537,3),2)</f>
      </c>
      <c s="36" t="s">
        <v>3677</v>
      </c>
      <c>
        <f>(M537*21)/100</f>
      </c>
      <c t="s">
        <v>27</v>
      </c>
    </row>
    <row r="538" spans="1:5" ht="12.75">
      <c r="A538" s="35" t="s">
        <v>53</v>
      </c>
      <c r="E538" s="39" t="s">
        <v>5</v>
      </c>
    </row>
    <row r="539" spans="1:5" ht="25.5">
      <c r="A539" s="35" t="s">
        <v>54</v>
      </c>
      <c r="E539" s="40" t="s">
        <v>4799</v>
      </c>
    </row>
    <row r="540" spans="1:5" ht="12.75">
      <c r="A540" t="s">
        <v>55</v>
      </c>
      <c r="E540" s="39" t="s">
        <v>5</v>
      </c>
    </row>
    <row r="541" spans="1:16" ht="12.75">
      <c r="A541" t="s">
        <v>48</v>
      </c>
      <c s="34" t="s">
        <v>815</v>
      </c>
      <c s="34" t="s">
        <v>4800</v>
      </c>
      <c s="35" t="s">
        <v>5</v>
      </c>
      <c s="6" t="s">
        <v>4801</v>
      </c>
      <c s="36" t="s">
        <v>205</v>
      </c>
      <c s="37">
        <v>32.414</v>
      </c>
      <c s="36">
        <v>0</v>
      </c>
      <c s="36">
        <f>ROUND(G541*H541,6)</f>
      </c>
      <c r="L541" s="38">
        <v>0</v>
      </c>
      <c s="32">
        <f>ROUND(ROUND(L541,2)*ROUND(G541,3),2)</f>
      </c>
      <c s="36" t="s">
        <v>3677</v>
      </c>
      <c>
        <f>(M541*21)/100</f>
      </c>
      <c t="s">
        <v>27</v>
      </c>
    </row>
    <row r="542" spans="1:5" ht="12.75">
      <c r="A542" s="35" t="s">
        <v>53</v>
      </c>
      <c r="E542" s="39" t="s">
        <v>5</v>
      </c>
    </row>
    <row r="543" spans="1:5" ht="25.5">
      <c r="A543" s="35" t="s">
        <v>54</v>
      </c>
      <c r="E543" s="40" t="s">
        <v>4802</v>
      </c>
    </row>
    <row r="544" spans="1:5" ht="12.75">
      <c r="A544" t="s">
        <v>55</v>
      </c>
      <c r="E544" s="39" t="s">
        <v>5</v>
      </c>
    </row>
    <row r="545" spans="1:16" ht="12.75">
      <c r="A545" t="s">
        <v>48</v>
      </c>
      <c s="34" t="s">
        <v>816</v>
      </c>
      <c s="34" t="s">
        <v>4803</v>
      </c>
      <c s="35" t="s">
        <v>5</v>
      </c>
      <c s="6" t="s">
        <v>4804</v>
      </c>
      <c s="36" t="s">
        <v>62</v>
      </c>
      <c s="37">
        <v>1</v>
      </c>
      <c s="36">
        <v>0</v>
      </c>
      <c s="36">
        <f>ROUND(G545*H545,6)</f>
      </c>
      <c r="L545" s="38">
        <v>0</v>
      </c>
      <c s="32">
        <f>ROUND(ROUND(L545,2)*ROUND(G545,3),2)</f>
      </c>
      <c s="36" t="s">
        <v>3677</v>
      </c>
      <c>
        <f>(M545*21)/100</f>
      </c>
      <c t="s">
        <v>27</v>
      </c>
    </row>
    <row r="546" spans="1:5" ht="12.75">
      <c r="A546" s="35" t="s">
        <v>53</v>
      </c>
      <c r="E546" s="39" t="s">
        <v>5</v>
      </c>
    </row>
    <row r="547" spans="1:5" ht="12.75">
      <c r="A547" s="35" t="s">
        <v>54</v>
      </c>
      <c r="E547" s="40" t="s">
        <v>3773</v>
      </c>
    </row>
    <row r="548" spans="1:5" ht="12.75">
      <c r="A548" t="s">
        <v>55</v>
      </c>
      <c r="E548" s="39" t="s">
        <v>5</v>
      </c>
    </row>
    <row r="549" spans="1:16" ht="12.75">
      <c r="A549" t="s">
        <v>48</v>
      </c>
      <c s="34" t="s">
        <v>817</v>
      </c>
      <c s="34" t="s">
        <v>4805</v>
      </c>
      <c s="35" t="s">
        <v>5</v>
      </c>
      <c s="6" t="s">
        <v>4806</v>
      </c>
      <c s="36" t="s">
        <v>62</v>
      </c>
      <c s="37">
        <v>5</v>
      </c>
      <c s="36">
        <v>0</v>
      </c>
      <c s="36">
        <f>ROUND(G549*H549,6)</f>
      </c>
      <c r="L549" s="38">
        <v>0</v>
      </c>
      <c s="32">
        <f>ROUND(ROUND(L549,2)*ROUND(G549,3),2)</f>
      </c>
      <c s="36" t="s">
        <v>3677</v>
      </c>
      <c>
        <f>(M549*21)/100</f>
      </c>
      <c t="s">
        <v>27</v>
      </c>
    </row>
    <row r="550" spans="1:5" ht="12.75">
      <c r="A550" s="35" t="s">
        <v>53</v>
      </c>
      <c r="E550" s="39" t="s">
        <v>5</v>
      </c>
    </row>
    <row r="551" spans="1:5" ht="12.75">
      <c r="A551" s="35" t="s">
        <v>54</v>
      </c>
      <c r="E551" s="40" t="s">
        <v>4807</v>
      </c>
    </row>
    <row r="552" spans="1:5" ht="12.75">
      <c r="A552" t="s">
        <v>55</v>
      </c>
      <c r="E552" s="39" t="s">
        <v>5</v>
      </c>
    </row>
    <row r="553" spans="1:16" ht="12.75">
      <c r="A553" t="s">
        <v>48</v>
      </c>
      <c s="34" t="s">
        <v>821</v>
      </c>
      <c s="34" t="s">
        <v>4808</v>
      </c>
      <c s="35" t="s">
        <v>5</v>
      </c>
      <c s="6" t="s">
        <v>4809</v>
      </c>
      <c s="36" t="s">
        <v>62</v>
      </c>
      <c s="37">
        <v>3</v>
      </c>
      <c s="36">
        <v>0</v>
      </c>
      <c s="36">
        <f>ROUND(G553*H553,6)</f>
      </c>
      <c r="L553" s="38">
        <v>0</v>
      </c>
      <c s="32">
        <f>ROUND(ROUND(L553,2)*ROUND(G553,3),2)</f>
      </c>
      <c s="36" t="s">
        <v>3677</v>
      </c>
      <c>
        <f>(M553*21)/100</f>
      </c>
      <c t="s">
        <v>27</v>
      </c>
    </row>
    <row r="554" spans="1:5" ht="12.75">
      <c r="A554" s="35" t="s">
        <v>53</v>
      </c>
      <c r="E554" s="39" t="s">
        <v>5</v>
      </c>
    </row>
    <row r="555" spans="1:5" ht="12.75">
      <c r="A555" s="35" t="s">
        <v>54</v>
      </c>
      <c r="E555" s="40" t="s">
        <v>3802</v>
      </c>
    </row>
    <row r="556" spans="1:5" ht="12.75">
      <c r="A556" t="s">
        <v>55</v>
      </c>
      <c r="E556" s="39" t="s">
        <v>5</v>
      </c>
    </row>
    <row r="557" spans="1:16" ht="12.75">
      <c r="A557" t="s">
        <v>48</v>
      </c>
      <c s="34" t="s">
        <v>825</v>
      </c>
      <c s="34" t="s">
        <v>4810</v>
      </c>
      <c s="35" t="s">
        <v>5</v>
      </c>
      <c s="6" t="s">
        <v>4811</v>
      </c>
      <c s="36" t="s">
        <v>62</v>
      </c>
      <c s="37">
        <v>1</v>
      </c>
      <c s="36">
        <v>0.00033</v>
      </c>
      <c s="36">
        <f>ROUND(G557*H557,6)</f>
      </c>
      <c r="L557" s="38">
        <v>0</v>
      </c>
      <c s="32">
        <f>ROUND(ROUND(L557,2)*ROUND(G557,3),2)</f>
      </c>
      <c s="36" t="s">
        <v>3677</v>
      </c>
      <c>
        <f>(M557*21)/100</f>
      </c>
      <c t="s">
        <v>27</v>
      </c>
    </row>
    <row r="558" spans="1:5" ht="12.75">
      <c r="A558" s="35" t="s">
        <v>53</v>
      </c>
      <c r="E558" s="39" t="s">
        <v>5</v>
      </c>
    </row>
    <row r="559" spans="1:5" ht="12.75">
      <c r="A559" s="35" t="s">
        <v>54</v>
      </c>
      <c r="E559" s="40" t="s">
        <v>3773</v>
      </c>
    </row>
    <row r="560" spans="1:5" ht="12.75">
      <c r="A560" t="s">
        <v>55</v>
      </c>
      <c r="E560" s="39" t="s">
        <v>5</v>
      </c>
    </row>
    <row r="561" spans="1:16" ht="25.5">
      <c r="A561" t="s">
        <v>48</v>
      </c>
      <c s="34" t="s">
        <v>829</v>
      </c>
      <c s="34" t="s">
        <v>4812</v>
      </c>
      <c s="35" t="s">
        <v>5</v>
      </c>
      <c s="6" t="s">
        <v>4813</v>
      </c>
      <c s="36" t="s">
        <v>62</v>
      </c>
      <c s="37">
        <v>1</v>
      </c>
      <c s="36">
        <v>0.00061</v>
      </c>
      <c s="36">
        <f>ROUND(G561*H561,6)</f>
      </c>
      <c r="L561" s="38">
        <v>0</v>
      </c>
      <c s="32">
        <f>ROUND(ROUND(L561,2)*ROUND(G561,3),2)</f>
      </c>
      <c s="36" t="s">
        <v>3677</v>
      </c>
      <c>
        <f>(M561*21)/100</f>
      </c>
      <c t="s">
        <v>27</v>
      </c>
    </row>
    <row r="562" spans="1:5" ht="12.75">
      <c r="A562" s="35" t="s">
        <v>53</v>
      </c>
      <c r="E562" s="39" t="s">
        <v>5</v>
      </c>
    </row>
    <row r="563" spans="1:5" ht="12.75">
      <c r="A563" s="35" t="s">
        <v>54</v>
      </c>
      <c r="E563" s="40" t="s">
        <v>3773</v>
      </c>
    </row>
    <row r="564" spans="1:5" ht="12.75">
      <c r="A564" t="s">
        <v>55</v>
      </c>
      <c r="E564" s="39" t="s">
        <v>5</v>
      </c>
    </row>
    <row r="565" spans="1:16" ht="12.75">
      <c r="A565" t="s">
        <v>48</v>
      </c>
      <c s="34" t="s">
        <v>830</v>
      </c>
      <c s="34" t="s">
        <v>4814</v>
      </c>
      <c s="35" t="s">
        <v>5</v>
      </c>
      <c s="6" t="s">
        <v>4815</v>
      </c>
      <c s="36" t="s">
        <v>62</v>
      </c>
      <c s="37">
        <v>5</v>
      </c>
      <c s="36">
        <v>0</v>
      </c>
      <c s="36">
        <f>ROUND(G565*H565,6)</f>
      </c>
      <c r="L565" s="38">
        <v>0</v>
      </c>
      <c s="32">
        <f>ROUND(ROUND(L565,2)*ROUND(G565,3),2)</f>
      </c>
      <c s="36" t="s">
        <v>3677</v>
      </c>
      <c>
        <f>(M565*21)/100</f>
      </c>
      <c t="s">
        <v>27</v>
      </c>
    </row>
    <row r="566" spans="1:5" ht="12.75">
      <c r="A566" s="35" t="s">
        <v>53</v>
      </c>
      <c r="E566" s="39" t="s">
        <v>5</v>
      </c>
    </row>
    <row r="567" spans="1:5" ht="12.75">
      <c r="A567" s="35" t="s">
        <v>54</v>
      </c>
      <c r="E567" s="40" t="s">
        <v>4816</v>
      </c>
    </row>
    <row r="568" spans="1:5" ht="12.75">
      <c r="A568" t="s">
        <v>55</v>
      </c>
      <c r="E568" s="39" t="s">
        <v>5</v>
      </c>
    </row>
    <row r="569" spans="1:16" ht="12.75">
      <c r="A569" t="s">
        <v>48</v>
      </c>
      <c s="34" t="s">
        <v>832</v>
      </c>
      <c s="34" t="s">
        <v>4817</v>
      </c>
      <c s="35" t="s">
        <v>5</v>
      </c>
      <c s="6" t="s">
        <v>4818</v>
      </c>
      <c s="36" t="s">
        <v>62</v>
      </c>
      <c s="37">
        <v>6</v>
      </c>
      <c s="36">
        <v>0</v>
      </c>
      <c s="36">
        <f>ROUND(G569*H569,6)</f>
      </c>
      <c r="L569" s="38">
        <v>0</v>
      </c>
      <c s="32">
        <f>ROUND(ROUND(L569,2)*ROUND(G569,3),2)</f>
      </c>
      <c s="36" t="s">
        <v>3677</v>
      </c>
      <c>
        <f>(M569*21)/100</f>
      </c>
      <c t="s">
        <v>27</v>
      </c>
    </row>
    <row r="570" spans="1:5" ht="12.75">
      <c r="A570" s="35" t="s">
        <v>53</v>
      </c>
      <c r="E570" s="39" t="s">
        <v>5</v>
      </c>
    </row>
    <row r="571" spans="1:5" ht="12.75">
      <c r="A571" s="35" t="s">
        <v>54</v>
      </c>
      <c r="E571" s="40" t="s">
        <v>3831</v>
      </c>
    </row>
    <row r="572" spans="1:5" ht="12.75">
      <c r="A572" t="s">
        <v>55</v>
      </c>
      <c r="E572" s="39" t="s">
        <v>5</v>
      </c>
    </row>
    <row r="573" spans="1:16" ht="12.75">
      <c r="A573" t="s">
        <v>48</v>
      </c>
      <c s="34" t="s">
        <v>880</v>
      </c>
      <c s="34" t="s">
        <v>4819</v>
      </c>
      <c s="35" t="s">
        <v>5</v>
      </c>
      <c s="6" t="s">
        <v>4820</v>
      </c>
      <c s="36" t="s">
        <v>205</v>
      </c>
      <c s="37">
        <v>0.76</v>
      </c>
      <c s="36">
        <v>0</v>
      </c>
      <c s="36">
        <f>ROUND(G573*H573,6)</f>
      </c>
      <c r="L573" s="38">
        <v>0</v>
      </c>
      <c s="32">
        <f>ROUND(ROUND(L573,2)*ROUND(G573,3),2)</f>
      </c>
      <c s="36" t="s">
        <v>3677</v>
      </c>
      <c>
        <f>(M573*21)/100</f>
      </c>
      <c t="s">
        <v>27</v>
      </c>
    </row>
    <row r="574" spans="1:5" ht="12.75">
      <c r="A574" s="35" t="s">
        <v>53</v>
      </c>
      <c r="E574" s="39" t="s">
        <v>5</v>
      </c>
    </row>
    <row r="575" spans="1:5" ht="12.75">
      <c r="A575" s="35" t="s">
        <v>54</v>
      </c>
      <c r="E575" s="40" t="s">
        <v>4821</v>
      </c>
    </row>
    <row r="576" spans="1:5" ht="12.75">
      <c r="A576" t="s">
        <v>55</v>
      </c>
      <c r="E576" s="39" t="s">
        <v>5</v>
      </c>
    </row>
    <row r="577" spans="1:16" ht="12.75">
      <c r="A577" t="s">
        <v>48</v>
      </c>
      <c s="34" t="s">
        <v>885</v>
      </c>
      <c s="34" t="s">
        <v>4822</v>
      </c>
      <c s="35" t="s">
        <v>5</v>
      </c>
      <c s="6" t="s">
        <v>4823</v>
      </c>
      <c s="36" t="s">
        <v>2877</v>
      </c>
      <c s="37">
        <v>3.28</v>
      </c>
      <c s="36">
        <v>7E-05</v>
      </c>
      <c s="36">
        <f>ROUND(G577*H577,6)</f>
      </c>
      <c r="L577" s="38">
        <v>0</v>
      </c>
      <c s="32">
        <f>ROUND(ROUND(L577,2)*ROUND(G577,3),2)</f>
      </c>
      <c s="36" t="s">
        <v>3677</v>
      </c>
      <c>
        <f>(M577*21)/100</f>
      </c>
      <c t="s">
        <v>27</v>
      </c>
    </row>
    <row r="578" spans="1:5" ht="12.75">
      <c r="A578" s="35" t="s">
        <v>53</v>
      </c>
      <c r="E578" s="39" t="s">
        <v>5</v>
      </c>
    </row>
    <row r="579" spans="1:5" ht="12.75">
      <c r="A579" s="35" t="s">
        <v>54</v>
      </c>
      <c r="E579" s="40" t="s">
        <v>4824</v>
      </c>
    </row>
    <row r="580" spans="1:5" ht="12.75">
      <c r="A580" t="s">
        <v>55</v>
      </c>
      <c r="E580" s="39" t="s">
        <v>5</v>
      </c>
    </row>
    <row r="581" spans="1:16" ht="12.75">
      <c r="A581" t="s">
        <v>48</v>
      </c>
      <c s="34" t="s">
        <v>889</v>
      </c>
      <c s="34" t="s">
        <v>4825</v>
      </c>
      <c s="35" t="s">
        <v>5</v>
      </c>
      <c s="6" t="s">
        <v>4826</v>
      </c>
      <c s="36" t="s">
        <v>2877</v>
      </c>
      <c s="37">
        <v>6.16</v>
      </c>
      <c s="36">
        <v>6E-05</v>
      </c>
      <c s="36">
        <f>ROUND(G581*H581,6)</f>
      </c>
      <c r="L581" s="38">
        <v>0</v>
      </c>
      <c s="32">
        <f>ROUND(ROUND(L581,2)*ROUND(G581,3),2)</f>
      </c>
      <c s="36" t="s">
        <v>3677</v>
      </c>
      <c>
        <f>(M581*21)/100</f>
      </c>
      <c t="s">
        <v>27</v>
      </c>
    </row>
    <row r="582" spans="1:5" ht="12.75">
      <c r="A582" s="35" t="s">
        <v>53</v>
      </c>
      <c r="E582" s="39" t="s">
        <v>5</v>
      </c>
    </row>
    <row r="583" spans="1:5" ht="12.75">
      <c r="A583" s="35" t="s">
        <v>54</v>
      </c>
      <c r="E583" s="40" t="s">
        <v>4827</v>
      </c>
    </row>
    <row r="584" spans="1:5" ht="12.75">
      <c r="A584" t="s">
        <v>55</v>
      </c>
      <c r="E584" s="39" t="s">
        <v>5</v>
      </c>
    </row>
    <row r="585" spans="1:16" ht="12.75">
      <c r="A585" t="s">
        <v>48</v>
      </c>
      <c s="34" t="s">
        <v>893</v>
      </c>
      <c s="34" t="s">
        <v>4828</v>
      </c>
      <c s="35" t="s">
        <v>5</v>
      </c>
      <c s="6" t="s">
        <v>4829</v>
      </c>
      <c s="36" t="s">
        <v>2877</v>
      </c>
      <c s="37">
        <v>118.586</v>
      </c>
      <c s="36">
        <v>5E-05</v>
      </c>
      <c s="36">
        <f>ROUND(G585*H585,6)</f>
      </c>
      <c r="L585" s="38">
        <v>0</v>
      </c>
      <c s="32">
        <f>ROUND(ROUND(L585,2)*ROUND(G585,3),2)</f>
      </c>
      <c s="36" t="s">
        <v>3677</v>
      </c>
      <c>
        <f>(M585*21)/100</f>
      </c>
      <c t="s">
        <v>27</v>
      </c>
    </row>
    <row r="586" spans="1:5" ht="12.75">
      <c r="A586" s="35" t="s">
        <v>53</v>
      </c>
      <c r="E586" s="39" t="s">
        <v>5</v>
      </c>
    </row>
    <row r="587" spans="1:5" ht="12.75">
      <c r="A587" s="35" t="s">
        <v>54</v>
      </c>
      <c r="E587" s="40" t="s">
        <v>4830</v>
      </c>
    </row>
    <row r="588" spans="1:5" ht="12.75">
      <c r="A588" t="s">
        <v>55</v>
      </c>
      <c r="E588" s="39" t="s">
        <v>5</v>
      </c>
    </row>
    <row r="589" spans="1:16" ht="25.5">
      <c r="A589" t="s">
        <v>48</v>
      </c>
      <c s="34" t="s">
        <v>897</v>
      </c>
      <c s="34" t="s">
        <v>4831</v>
      </c>
      <c s="35" t="s">
        <v>5</v>
      </c>
      <c s="6" t="s">
        <v>4832</v>
      </c>
      <c s="36" t="s">
        <v>450</v>
      </c>
      <c s="37">
        <v>1.565</v>
      </c>
      <c s="36">
        <v>0</v>
      </c>
      <c s="36">
        <f>ROUND(G589*H589,6)</f>
      </c>
      <c r="L589" s="38">
        <v>0</v>
      </c>
      <c s="32">
        <f>ROUND(ROUND(L589,2)*ROUND(G589,3),2)</f>
      </c>
      <c s="36" t="s">
        <v>3677</v>
      </c>
      <c>
        <f>(M589*21)/100</f>
      </c>
      <c t="s">
        <v>27</v>
      </c>
    </row>
    <row r="590" spans="1:5" ht="12.75">
      <c r="A590" s="35" t="s">
        <v>53</v>
      </c>
      <c r="E590" s="39" t="s">
        <v>5</v>
      </c>
    </row>
    <row r="591" spans="1:5" ht="12.75">
      <c r="A591" s="35" t="s">
        <v>54</v>
      </c>
      <c r="E591" s="40" t="s">
        <v>4833</v>
      </c>
    </row>
    <row r="592" spans="1:5" ht="12.75">
      <c r="A592" t="s">
        <v>55</v>
      </c>
      <c r="E592" s="39" t="s">
        <v>5</v>
      </c>
    </row>
    <row r="593" spans="1:16" ht="38.25">
      <c r="A593" t="s">
        <v>48</v>
      </c>
      <c s="34" t="s">
        <v>901</v>
      </c>
      <c s="34" t="s">
        <v>4834</v>
      </c>
      <c s="35" t="s">
        <v>5</v>
      </c>
      <c s="6" t="s">
        <v>4835</v>
      </c>
      <c s="36" t="s">
        <v>450</v>
      </c>
      <c s="37">
        <v>1.565</v>
      </c>
      <c s="36">
        <v>0</v>
      </c>
      <c s="36">
        <f>ROUND(G593*H593,6)</f>
      </c>
      <c r="L593" s="38">
        <v>0</v>
      </c>
      <c s="32">
        <f>ROUND(ROUND(L593,2)*ROUND(G593,3),2)</f>
      </c>
      <c s="36" t="s">
        <v>3677</v>
      </c>
      <c>
        <f>(M593*21)/100</f>
      </c>
      <c t="s">
        <v>27</v>
      </c>
    </row>
    <row r="594" spans="1:5" ht="12.75">
      <c r="A594" s="35" t="s">
        <v>53</v>
      </c>
      <c r="E594" s="39" t="s">
        <v>5</v>
      </c>
    </row>
    <row r="595" spans="1:5" ht="12.75">
      <c r="A595" s="35" t="s">
        <v>54</v>
      </c>
      <c r="E595" s="40" t="s">
        <v>4833</v>
      </c>
    </row>
    <row r="596" spans="1:5" ht="12.75">
      <c r="A596" t="s">
        <v>55</v>
      </c>
      <c r="E596" s="39" t="s">
        <v>5</v>
      </c>
    </row>
    <row r="597" spans="1:16" ht="25.5">
      <c r="A597" t="s">
        <v>48</v>
      </c>
      <c s="34" t="s">
        <v>905</v>
      </c>
      <c s="34" t="s">
        <v>4836</v>
      </c>
      <c s="35" t="s">
        <v>5</v>
      </c>
      <c s="6" t="s">
        <v>4837</v>
      </c>
      <c s="36" t="s">
        <v>51</v>
      </c>
      <c s="37">
        <v>9.29</v>
      </c>
      <c s="36">
        <v>0.00542</v>
      </c>
      <c s="36">
        <f>ROUND(G597*H597,6)</f>
      </c>
      <c r="L597" s="38">
        <v>0</v>
      </c>
      <c s="32">
        <f>ROUND(ROUND(L597,2)*ROUND(G597,3),2)</f>
      </c>
      <c s="36" t="s">
        <v>3022</v>
      </c>
      <c>
        <f>(M597*21)/100</f>
      </c>
      <c t="s">
        <v>27</v>
      </c>
    </row>
    <row r="598" spans="1:5" ht="12.75">
      <c r="A598" s="35" t="s">
        <v>53</v>
      </c>
      <c r="E598" s="39" t="s">
        <v>5</v>
      </c>
    </row>
    <row r="599" spans="1:5" ht="12.75">
      <c r="A599" s="35" t="s">
        <v>54</v>
      </c>
      <c r="E599" s="40" t="s">
        <v>4838</v>
      </c>
    </row>
    <row r="600" spans="1:5" ht="63.75">
      <c r="A600" t="s">
        <v>55</v>
      </c>
      <c r="E600" s="39" t="s">
        <v>4839</v>
      </c>
    </row>
    <row r="601" spans="1:16" ht="25.5">
      <c r="A601" t="s">
        <v>48</v>
      </c>
      <c s="34" t="s">
        <v>507</v>
      </c>
      <c s="34" t="s">
        <v>4840</v>
      </c>
      <c s="35" t="s">
        <v>5</v>
      </c>
      <c s="6" t="s">
        <v>4841</v>
      </c>
      <c s="36" t="s">
        <v>62</v>
      </c>
      <c s="37">
        <v>1</v>
      </c>
      <c s="36">
        <v>0.04075</v>
      </c>
      <c s="36">
        <f>ROUND(G601*H601,6)</f>
      </c>
      <c r="L601" s="38">
        <v>0</v>
      </c>
      <c s="32">
        <f>ROUND(ROUND(L601,2)*ROUND(G601,3),2)</f>
      </c>
      <c s="36" t="s">
        <v>3022</v>
      </c>
      <c>
        <f>(M601*21)/100</f>
      </c>
      <c t="s">
        <v>27</v>
      </c>
    </row>
    <row r="602" spans="1:5" ht="12.75">
      <c r="A602" s="35" t="s">
        <v>53</v>
      </c>
      <c r="E602" s="39" t="s">
        <v>5</v>
      </c>
    </row>
    <row r="603" spans="1:5" ht="12.75">
      <c r="A603" s="35" t="s">
        <v>54</v>
      </c>
      <c r="E603" s="40" t="s">
        <v>3773</v>
      </c>
    </row>
    <row r="604" spans="1:5" ht="63.75">
      <c r="A604" t="s">
        <v>55</v>
      </c>
      <c r="E604" s="39" t="s">
        <v>4839</v>
      </c>
    </row>
    <row r="605" spans="1:16" ht="12.75">
      <c r="A605" t="s">
        <v>48</v>
      </c>
      <c s="34" t="s">
        <v>513</v>
      </c>
      <c s="34" t="s">
        <v>4842</v>
      </c>
      <c s="35" t="s">
        <v>5</v>
      </c>
      <c s="6" t="s">
        <v>4843</v>
      </c>
      <c s="36" t="s">
        <v>51</v>
      </c>
      <c s="37">
        <v>2.78</v>
      </c>
      <c s="36">
        <v>0.00118</v>
      </c>
      <c s="36">
        <f>ROUND(G605*H605,6)</f>
      </c>
      <c r="L605" s="38">
        <v>0</v>
      </c>
      <c s="32">
        <f>ROUND(ROUND(L605,2)*ROUND(G605,3),2)</f>
      </c>
      <c s="36" t="s">
        <v>3022</v>
      </c>
      <c>
        <f>(M605*21)/100</f>
      </c>
      <c t="s">
        <v>27</v>
      </c>
    </row>
    <row r="606" spans="1:5" ht="12.75">
      <c r="A606" s="35" t="s">
        <v>53</v>
      </c>
      <c r="E606" s="39" t="s">
        <v>5</v>
      </c>
    </row>
    <row r="607" spans="1:5" ht="12.75">
      <c r="A607" s="35" t="s">
        <v>54</v>
      </c>
      <c r="E607" s="40" t="s">
        <v>4844</v>
      </c>
    </row>
    <row r="608" spans="1:5" ht="63.75">
      <c r="A608" t="s">
        <v>55</v>
      </c>
      <c r="E608" s="39" t="s">
        <v>4839</v>
      </c>
    </row>
    <row r="609" spans="1:16" ht="12.75">
      <c r="A609" t="s">
        <v>48</v>
      </c>
      <c s="34" t="s">
        <v>834</v>
      </c>
      <c s="34" t="s">
        <v>4845</v>
      </c>
      <c s="35" t="s">
        <v>5</v>
      </c>
      <c s="6" t="s">
        <v>4846</v>
      </c>
      <c s="36" t="s">
        <v>62</v>
      </c>
      <c s="37">
        <v>8</v>
      </c>
      <c s="36">
        <v>0.00077</v>
      </c>
      <c s="36">
        <f>ROUND(G609*H609,6)</f>
      </c>
      <c r="L609" s="38">
        <v>0</v>
      </c>
      <c s="32">
        <f>ROUND(ROUND(L609,2)*ROUND(G609,3),2)</f>
      </c>
      <c s="36" t="s">
        <v>3022</v>
      </c>
      <c>
        <f>(M609*21)/100</f>
      </c>
      <c t="s">
        <v>27</v>
      </c>
    </row>
    <row r="610" spans="1:5" ht="12.75">
      <c r="A610" s="35" t="s">
        <v>53</v>
      </c>
      <c r="E610" s="39" t="s">
        <v>5</v>
      </c>
    </row>
    <row r="611" spans="1:5" ht="12.75">
      <c r="A611" s="35" t="s">
        <v>54</v>
      </c>
      <c r="E611" s="40" t="s">
        <v>3685</v>
      </c>
    </row>
    <row r="612" spans="1:5" ht="63.75">
      <c r="A612" t="s">
        <v>55</v>
      </c>
      <c r="E612" s="39" t="s">
        <v>4839</v>
      </c>
    </row>
    <row r="613" spans="1:16" ht="12.75">
      <c r="A613" t="s">
        <v>48</v>
      </c>
      <c s="34" t="s">
        <v>4847</v>
      </c>
      <c s="34" t="s">
        <v>4848</v>
      </c>
      <c s="35" t="s">
        <v>5</v>
      </c>
      <c s="6" t="s">
        <v>4849</v>
      </c>
      <c s="36" t="s">
        <v>62</v>
      </c>
      <c s="37">
        <v>5</v>
      </c>
      <c s="36">
        <v>0.0001</v>
      </c>
      <c s="36">
        <f>ROUND(G613*H613,6)</f>
      </c>
      <c r="L613" s="38">
        <v>0</v>
      </c>
      <c s="32">
        <f>ROUND(ROUND(L613,2)*ROUND(G613,3),2)</f>
      </c>
      <c s="36" t="s">
        <v>3022</v>
      </c>
      <c>
        <f>(M613*21)/100</f>
      </c>
      <c t="s">
        <v>27</v>
      </c>
    </row>
    <row r="614" spans="1:5" ht="12.75">
      <c r="A614" s="35" t="s">
        <v>53</v>
      </c>
      <c r="E614" s="39" t="s">
        <v>5</v>
      </c>
    </row>
    <row r="615" spans="1:5" ht="12.75">
      <c r="A615" s="35" t="s">
        <v>54</v>
      </c>
      <c r="E615" s="40" t="s">
        <v>4850</v>
      </c>
    </row>
    <row r="616" spans="1:5" ht="38.25">
      <c r="A616" t="s">
        <v>55</v>
      </c>
      <c r="E616" s="39" t="s">
        <v>4581</v>
      </c>
    </row>
    <row r="617" spans="1:16" ht="25.5">
      <c r="A617" t="s">
        <v>48</v>
      </c>
      <c s="34" t="s">
        <v>839</v>
      </c>
      <c s="34" t="s">
        <v>4851</v>
      </c>
      <c s="35" t="s">
        <v>5</v>
      </c>
      <c s="6" t="s">
        <v>4852</v>
      </c>
      <c s="36" t="s">
        <v>62</v>
      </c>
      <c s="37">
        <v>1</v>
      </c>
      <c s="36">
        <v>0.2</v>
      </c>
      <c s="36">
        <f>ROUND(G617*H617,6)</f>
      </c>
      <c r="L617" s="38">
        <v>0</v>
      </c>
      <c s="32">
        <f>ROUND(ROUND(L617,2)*ROUND(G617,3),2)</f>
      </c>
      <c s="36" t="s">
        <v>3022</v>
      </c>
      <c>
        <f>(M617*21)/100</f>
      </c>
      <c t="s">
        <v>27</v>
      </c>
    </row>
    <row r="618" spans="1:5" ht="12.75">
      <c r="A618" s="35" t="s">
        <v>53</v>
      </c>
      <c r="E618" s="39" t="s">
        <v>5</v>
      </c>
    </row>
    <row r="619" spans="1:5" ht="12.75">
      <c r="A619" s="35" t="s">
        <v>54</v>
      </c>
      <c r="E619" s="40" t="s">
        <v>3773</v>
      </c>
    </row>
    <row r="620" spans="1:5" ht="38.25">
      <c r="A620" t="s">
        <v>55</v>
      </c>
      <c r="E620" s="39" t="s">
        <v>4581</v>
      </c>
    </row>
    <row r="621" spans="1:16" ht="25.5">
      <c r="A621" t="s">
        <v>48</v>
      </c>
      <c s="34" t="s">
        <v>841</v>
      </c>
      <c s="34" t="s">
        <v>4853</v>
      </c>
      <c s="35" t="s">
        <v>5</v>
      </c>
      <c s="6" t="s">
        <v>4854</v>
      </c>
      <c s="36" t="s">
        <v>62</v>
      </c>
      <c s="37">
        <v>1</v>
      </c>
      <c s="36">
        <v>0.084</v>
      </c>
      <c s="36">
        <f>ROUND(G621*H621,6)</f>
      </c>
      <c r="L621" s="38">
        <v>0</v>
      </c>
      <c s="32">
        <f>ROUND(ROUND(L621,2)*ROUND(G621,3),2)</f>
      </c>
      <c s="36" t="s">
        <v>3022</v>
      </c>
      <c>
        <f>(M621*21)/100</f>
      </c>
      <c t="s">
        <v>27</v>
      </c>
    </row>
    <row r="622" spans="1:5" ht="12.75">
      <c r="A622" s="35" t="s">
        <v>53</v>
      </c>
      <c r="E622" s="39" t="s">
        <v>5</v>
      </c>
    </row>
    <row r="623" spans="1:5" ht="12.75">
      <c r="A623" s="35" t="s">
        <v>54</v>
      </c>
      <c r="E623" s="40" t="s">
        <v>4855</v>
      </c>
    </row>
    <row r="624" spans="1:5" ht="63.75">
      <c r="A624" t="s">
        <v>55</v>
      </c>
      <c r="E624" s="39" t="s">
        <v>4856</v>
      </c>
    </row>
    <row r="625" spans="1:16" ht="25.5">
      <c r="A625" t="s">
        <v>48</v>
      </c>
      <c s="34" t="s">
        <v>843</v>
      </c>
      <c s="34" t="s">
        <v>4857</v>
      </c>
      <c s="35" t="s">
        <v>5</v>
      </c>
      <c s="6" t="s">
        <v>4858</v>
      </c>
      <c s="36" t="s">
        <v>62</v>
      </c>
      <c s="37">
        <v>1</v>
      </c>
      <c s="36">
        <v>0.084</v>
      </c>
      <c s="36">
        <f>ROUND(G625*H625,6)</f>
      </c>
      <c r="L625" s="38">
        <v>0</v>
      </c>
      <c s="32">
        <f>ROUND(ROUND(L625,2)*ROUND(G625,3),2)</f>
      </c>
      <c s="36" t="s">
        <v>3022</v>
      </c>
      <c>
        <f>(M625*21)/100</f>
      </c>
      <c t="s">
        <v>27</v>
      </c>
    </row>
    <row r="626" spans="1:5" ht="12.75">
      <c r="A626" s="35" t="s">
        <v>53</v>
      </c>
      <c r="E626" s="39" t="s">
        <v>5</v>
      </c>
    </row>
    <row r="627" spans="1:5" ht="12.75">
      <c r="A627" s="35" t="s">
        <v>54</v>
      </c>
      <c r="E627" s="40" t="s">
        <v>4855</v>
      </c>
    </row>
    <row r="628" spans="1:5" ht="63.75">
      <c r="A628" t="s">
        <v>55</v>
      </c>
      <c r="E628" s="39" t="s">
        <v>4859</v>
      </c>
    </row>
    <row r="629" spans="1:16" ht="25.5">
      <c r="A629" t="s">
        <v>48</v>
      </c>
      <c s="34" t="s">
        <v>845</v>
      </c>
      <c s="34" t="s">
        <v>4860</v>
      </c>
      <c s="35" t="s">
        <v>5</v>
      </c>
      <c s="6" t="s">
        <v>4861</v>
      </c>
      <c s="36" t="s">
        <v>62</v>
      </c>
      <c s="37">
        <v>4</v>
      </c>
      <c s="36">
        <v>0.042</v>
      </c>
      <c s="36">
        <f>ROUND(G629*H629,6)</f>
      </c>
      <c r="L629" s="38">
        <v>0</v>
      </c>
      <c s="32">
        <f>ROUND(ROUND(L629,2)*ROUND(G629,3),2)</f>
      </c>
      <c s="36" t="s">
        <v>3022</v>
      </c>
      <c>
        <f>(M629*21)/100</f>
      </c>
      <c t="s">
        <v>27</v>
      </c>
    </row>
    <row r="630" spans="1:5" ht="12.75">
      <c r="A630" s="35" t="s">
        <v>53</v>
      </c>
      <c r="E630" s="39" t="s">
        <v>5</v>
      </c>
    </row>
    <row r="631" spans="1:5" ht="12.75">
      <c r="A631" s="35" t="s">
        <v>54</v>
      </c>
      <c r="E631" s="40" t="s">
        <v>4862</v>
      </c>
    </row>
    <row r="632" spans="1:5" ht="38.25">
      <c r="A632" t="s">
        <v>55</v>
      </c>
      <c r="E632" s="39" t="s">
        <v>4581</v>
      </c>
    </row>
    <row r="633" spans="1:16" ht="25.5">
      <c r="A633" t="s">
        <v>48</v>
      </c>
      <c s="34" t="s">
        <v>847</v>
      </c>
      <c s="34" t="s">
        <v>4863</v>
      </c>
      <c s="35" t="s">
        <v>5</v>
      </c>
      <c s="6" t="s">
        <v>4864</v>
      </c>
      <c s="36" t="s">
        <v>62</v>
      </c>
      <c s="37">
        <v>1</v>
      </c>
      <c s="36">
        <v>0.048</v>
      </c>
      <c s="36">
        <f>ROUND(G633*H633,6)</f>
      </c>
      <c r="L633" s="38">
        <v>0</v>
      </c>
      <c s="32">
        <f>ROUND(ROUND(L633,2)*ROUND(G633,3),2)</f>
      </c>
      <c s="36" t="s">
        <v>3022</v>
      </c>
      <c>
        <f>(M633*21)/100</f>
      </c>
      <c t="s">
        <v>27</v>
      </c>
    </row>
    <row r="634" spans="1:5" ht="12.75">
      <c r="A634" s="35" t="s">
        <v>53</v>
      </c>
      <c r="E634" s="39" t="s">
        <v>5</v>
      </c>
    </row>
    <row r="635" spans="1:5" ht="12.75">
      <c r="A635" s="35" t="s">
        <v>54</v>
      </c>
      <c r="E635" s="40" t="s">
        <v>4855</v>
      </c>
    </row>
    <row r="636" spans="1:5" ht="38.25">
      <c r="A636" t="s">
        <v>55</v>
      </c>
      <c r="E636" s="39" t="s">
        <v>4581</v>
      </c>
    </row>
    <row r="637" spans="1:16" ht="25.5">
      <c r="A637" t="s">
        <v>48</v>
      </c>
      <c s="34" t="s">
        <v>494</v>
      </c>
      <c s="34" t="s">
        <v>4865</v>
      </c>
      <c s="35" t="s">
        <v>5</v>
      </c>
      <c s="6" t="s">
        <v>4866</v>
      </c>
      <c s="36" t="s">
        <v>62</v>
      </c>
      <c s="37">
        <v>1</v>
      </c>
      <c s="36">
        <v>0.065</v>
      </c>
      <c s="36">
        <f>ROUND(G637*H637,6)</f>
      </c>
      <c r="L637" s="38">
        <v>0</v>
      </c>
      <c s="32">
        <f>ROUND(ROUND(L637,2)*ROUND(G637,3),2)</f>
      </c>
      <c s="36" t="s">
        <v>3022</v>
      </c>
      <c>
        <f>(M637*21)/100</f>
      </c>
      <c t="s">
        <v>27</v>
      </c>
    </row>
    <row r="638" spans="1:5" ht="12.75">
      <c r="A638" s="35" t="s">
        <v>53</v>
      </c>
      <c r="E638" s="39" t="s">
        <v>5</v>
      </c>
    </row>
    <row r="639" spans="1:5" ht="12.75">
      <c r="A639" s="35" t="s">
        <v>54</v>
      </c>
      <c r="E639" s="40" t="s">
        <v>4855</v>
      </c>
    </row>
    <row r="640" spans="1:5" ht="38.25">
      <c r="A640" t="s">
        <v>55</v>
      </c>
      <c r="E640" s="39" t="s">
        <v>4581</v>
      </c>
    </row>
    <row r="641" spans="1:16" ht="25.5">
      <c r="A641" t="s">
        <v>48</v>
      </c>
      <c s="34" t="s">
        <v>499</v>
      </c>
      <c s="34" t="s">
        <v>4867</v>
      </c>
      <c s="35" t="s">
        <v>5</v>
      </c>
      <c s="6" t="s">
        <v>4868</v>
      </c>
      <c s="36" t="s">
        <v>62</v>
      </c>
      <c s="37">
        <v>1</v>
      </c>
      <c s="36">
        <v>0.104</v>
      </c>
      <c s="36">
        <f>ROUND(G641*H641,6)</f>
      </c>
      <c r="L641" s="38">
        <v>0</v>
      </c>
      <c s="32">
        <f>ROUND(ROUND(L641,2)*ROUND(G641,3),2)</f>
      </c>
      <c s="36" t="s">
        <v>3022</v>
      </c>
      <c>
        <f>(M641*21)/100</f>
      </c>
      <c t="s">
        <v>27</v>
      </c>
    </row>
    <row r="642" spans="1:5" ht="12.75">
      <c r="A642" s="35" t="s">
        <v>53</v>
      </c>
      <c r="E642" s="39" t="s">
        <v>5</v>
      </c>
    </row>
    <row r="643" spans="1:5" ht="12.75">
      <c r="A643" s="35" t="s">
        <v>54</v>
      </c>
      <c r="E643" s="40" t="s">
        <v>4855</v>
      </c>
    </row>
    <row r="644" spans="1:5" ht="38.25">
      <c r="A644" t="s">
        <v>55</v>
      </c>
      <c r="E644" s="39" t="s">
        <v>4581</v>
      </c>
    </row>
    <row r="645" spans="1:16" ht="25.5">
      <c r="A645" t="s">
        <v>48</v>
      </c>
      <c s="34" t="s">
        <v>518</v>
      </c>
      <c s="34" t="s">
        <v>4869</v>
      </c>
      <c s="35" t="s">
        <v>5</v>
      </c>
      <c s="6" t="s">
        <v>4870</v>
      </c>
      <c s="36" t="s">
        <v>205</v>
      </c>
      <c s="37">
        <v>2.16</v>
      </c>
      <c s="36">
        <v>0.01908</v>
      </c>
      <c s="36">
        <f>ROUND(G645*H645,6)</f>
      </c>
      <c r="L645" s="38">
        <v>0</v>
      </c>
      <c s="32">
        <f>ROUND(ROUND(L645,2)*ROUND(G645,3),2)</f>
      </c>
      <c s="36" t="s">
        <v>3022</v>
      </c>
      <c>
        <f>(M645*21)/100</f>
      </c>
      <c t="s">
        <v>27</v>
      </c>
    </row>
    <row r="646" spans="1:5" ht="12.75">
      <c r="A646" s="35" t="s">
        <v>53</v>
      </c>
      <c r="E646" s="39" t="s">
        <v>5</v>
      </c>
    </row>
    <row r="647" spans="1:5" ht="12.75">
      <c r="A647" s="35" t="s">
        <v>54</v>
      </c>
      <c r="E647" s="40" t="s">
        <v>4871</v>
      </c>
    </row>
    <row r="648" spans="1:5" ht="38.25">
      <c r="A648" t="s">
        <v>55</v>
      </c>
      <c r="E648" s="39" t="s">
        <v>4581</v>
      </c>
    </row>
    <row r="649" spans="1:16" ht="12.75">
      <c r="A649" t="s">
        <v>48</v>
      </c>
      <c s="34" t="s">
        <v>523</v>
      </c>
      <c s="34" t="s">
        <v>4872</v>
      </c>
      <c s="35" t="s">
        <v>5</v>
      </c>
      <c s="6" t="s">
        <v>4873</v>
      </c>
      <c s="36" t="s">
        <v>62</v>
      </c>
      <c s="37">
        <v>6</v>
      </c>
      <c s="36">
        <v>0.0024</v>
      </c>
      <c s="36">
        <f>ROUND(G649*H649,6)</f>
      </c>
      <c r="L649" s="38">
        <v>0</v>
      </c>
      <c s="32">
        <f>ROUND(ROUND(L649,2)*ROUND(G649,3),2)</f>
      </c>
      <c s="36" t="s">
        <v>3022</v>
      </c>
      <c>
        <f>(M649*21)/100</f>
      </c>
      <c t="s">
        <v>27</v>
      </c>
    </row>
    <row r="650" spans="1:5" ht="12.75">
      <c r="A650" s="35" t="s">
        <v>53</v>
      </c>
      <c r="E650" s="39" t="s">
        <v>5</v>
      </c>
    </row>
    <row r="651" spans="1:5" ht="12.75">
      <c r="A651" s="35" t="s">
        <v>54</v>
      </c>
      <c r="E651" s="40" t="s">
        <v>3831</v>
      </c>
    </row>
    <row r="652" spans="1:5" ht="38.25">
      <c r="A652" t="s">
        <v>55</v>
      </c>
      <c r="E652" s="39" t="s">
        <v>4581</v>
      </c>
    </row>
    <row r="653" spans="1:13" ht="12.75">
      <c r="A653" t="s">
        <v>46</v>
      </c>
      <c r="C653" s="31" t="s">
        <v>4874</v>
      </c>
      <c r="E653" s="33" t="s">
        <v>4875</v>
      </c>
      <c r="J653" s="32">
        <f>0</f>
      </c>
      <c s="32">
        <f>0</f>
      </c>
      <c s="32">
        <f>0+L654+L658+L662+L666+L670+L674+L678+L682+L686+L690</f>
      </c>
      <c s="32">
        <f>0+M654+M658+M662+M666+M670+M674+M678+M682+M686+M690</f>
      </c>
    </row>
    <row r="654" spans="1:16" ht="25.5">
      <c r="A654" t="s">
        <v>48</v>
      </c>
      <c s="34" t="s">
        <v>525</v>
      </c>
      <c s="34" t="s">
        <v>4876</v>
      </c>
      <c s="35" t="s">
        <v>5</v>
      </c>
      <c s="6" t="s">
        <v>4877</v>
      </c>
      <c s="36" t="s">
        <v>205</v>
      </c>
      <c s="37">
        <v>61.514</v>
      </c>
      <c s="36">
        <v>0.022</v>
      </c>
      <c s="36">
        <f>ROUND(G654*H654,6)</f>
      </c>
      <c r="L654" s="38">
        <v>0</v>
      </c>
      <c s="32">
        <f>ROUND(ROUND(L654,2)*ROUND(G654,3),2)</f>
      </c>
      <c s="36" t="s">
        <v>3677</v>
      </c>
      <c>
        <f>(M654*21)/100</f>
      </c>
      <c t="s">
        <v>27</v>
      </c>
    </row>
    <row r="655" spans="1:5" ht="12.75">
      <c r="A655" s="35" t="s">
        <v>53</v>
      </c>
      <c r="E655" s="39" t="s">
        <v>5</v>
      </c>
    </row>
    <row r="656" spans="1:5" ht="12.75">
      <c r="A656" s="35" t="s">
        <v>54</v>
      </c>
      <c r="E656" s="40" t="s">
        <v>4878</v>
      </c>
    </row>
    <row r="657" spans="1:5" ht="12.75">
      <c r="A657" t="s">
        <v>55</v>
      </c>
      <c r="E657" s="39" t="s">
        <v>5</v>
      </c>
    </row>
    <row r="658" spans="1:16" ht="25.5">
      <c r="A658" t="s">
        <v>48</v>
      </c>
      <c s="34" t="s">
        <v>529</v>
      </c>
      <c s="34" t="s">
        <v>4879</v>
      </c>
      <c s="35" t="s">
        <v>5</v>
      </c>
      <c s="6" t="s">
        <v>4880</v>
      </c>
      <c s="36" t="s">
        <v>51</v>
      </c>
      <c s="37">
        <v>38.619</v>
      </c>
      <c s="36">
        <v>0.0055</v>
      </c>
      <c s="36">
        <f>ROUND(G658*H658,6)</f>
      </c>
      <c r="L658" s="38">
        <v>0</v>
      </c>
      <c s="32">
        <f>ROUND(ROUND(L658,2)*ROUND(G658,3),2)</f>
      </c>
      <c s="36" t="s">
        <v>3677</v>
      </c>
      <c>
        <f>(M658*21)/100</f>
      </c>
      <c t="s">
        <v>27</v>
      </c>
    </row>
    <row r="659" spans="1:5" ht="12.75">
      <c r="A659" s="35" t="s">
        <v>53</v>
      </c>
      <c r="E659" s="39" t="s">
        <v>5</v>
      </c>
    </row>
    <row r="660" spans="1:5" ht="25.5">
      <c r="A660" s="35" t="s">
        <v>54</v>
      </c>
      <c r="E660" s="40" t="s">
        <v>4881</v>
      </c>
    </row>
    <row r="661" spans="1:5" ht="12.75">
      <c r="A661" t="s">
        <v>55</v>
      </c>
      <c r="E661" s="39" t="s">
        <v>5</v>
      </c>
    </row>
    <row r="662" spans="1:16" ht="12.75">
      <c r="A662" t="s">
        <v>48</v>
      </c>
      <c s="34" t="s">
        <v>530</v>
      </c>
      <c s="34" t="s">
        <v>4882</v>
      </c>
      <c s="35" t="s">
        <v>5</v>
      </c>
      <c s="6" t="s">
        <v>4883</v>
      </c>
      <c s="36" t="s">
        <v>205</v>
      </c>
      <c s="37">
        <v>55.922</v>
      </c>
      <c s="36">
        <v>0</v>
      </c>
      <c s="36">
        <f>ROUND(G662*H662,6)</f>
      </c>
      <c r="L662" s="38">
        <v>0</v>
      </c>
      <c s="32">
        <f>ROUND(ROUND(L662,2)*ROUND(G662,3),2)</f>
      </c>
      <c s="36" t="s">
        <v>3677</v>
      </c>
      <c>
        <f>(M662*21)/100</f>
      </c>
      <c t="s">
        <v>27</v>
      </c>
    </row>
    <row r="663" spans="1:5" ht="12.75">
      <c r="A663" s="35" t="s">
        <v>53</v>
      </c>
      <c r="E663" s="39" t="s">
        <v>5</v>
      </c>
    </row>
    <row r="664" spans="1:5" ht="12.75">
      <c r="A664" s="35" t="s">
        <v>54</v>
      </c>
      <c r="E664" s="40" t="s">
        <v>4884</v>
      </c>
    </row>
    <row r="665" spans="1:5" ht="12.75">
      <c r="A665" t="s">
        <v>55</v>
      </c>
      <c r="E665" s="39" t="s">
        <v>5</v>
      </c>
    </row>
    <row r="666" spans="1:16" ht="12.75">
      <c r="A666" t="s">
        <v>48</v>
      </c>
      <c s="34" t="s">
        <v>533</v>
      </c>
      <c s="34" t="s">
        <v>4885</v>
      </c>
      <c s="35" t="s">
        <v>5</v>
      </c>
      <c s="6" t="s">
        <v>4886</v>
      </c>
      <c s="36" t="s">
        <v>205</v>
      </c>
      <c s="37">
        <v>55.922</v>
      </c>
      <c s="36">
        <v>0.0003</v>
      </c>
      <c s="36">
        <f>ROUND(G666*H666,6)</f>
      </c>
      <c r="L666" s="38">
        <v>0</v>
      </c>
      <c s="32">
        <f>ROUND(ROUND(L666,2)*ROUND(G666,3),2)</f>
      </c>
      <c s="36" t="s">
        <v>3677</v>
      </c>
      <c>
        <f>(M666*21)/100</f>
      </c>
      <c t="s">
        <v>27</v>
      </c>
    </row>
    <row r="667" spans="1:5" ht="12.75">
      <c r="A667" s="35" t="s">
        <v>53</v>
      </c>
      <c r="E667" s="39" t="s">
        <v>5</v>
      </c>
    </row>
    <row r="668" spans="1:5" ht="12.75">
      <c r="A668" s="35" t="s">
        <v>54</v>
      </c>
      <c r="E668" s="40" t="s">
        <v>4884</v>
      </c>
    </row>
    <row r="669" spans="1:5" ht="12.75">
      <c r="A669" t="s">
        <v>55</v>
      </c>
      <c r="E669" s="39" t="s">
        <v>5</v>
      </c>
    </row>
    <row r="670" spans="1:16" ht="25.5">
      <c r="A670" t="s">
        <v>48</v>
      </c>
      <c s="34" t="s">
        <v>535</v>
      </c>
      <c s="34" t="s">
        <v>4887</v>
      </c>
      <c s="35" t="s">
        <v>5</v>
      </c>
      <c s="6" t="s">
        <v>4888</v>
      </c>
      <c s="36" t="s">
        <v>205</v>
      </c>
      <c s="37">
        <v>55.922</v>
      </c>
      <c s="36">
        <v>0.0075</v>
      </c>
      <c s="36">
        <f>ROUND(G670*H670,6)</f>
      </c>
      <c r="L670" s="38">
        <v>0</v>
      </c>
      <c s="32">
        <f>ROUND(ROUND(L670,2)*ROUND(G670,3),2)</f>
      </c>
      <c s="36" t="s">
        <v>3677</v>
      </c>
      <c>
        <f>(M670*21)/100</f>
      </c>
      <c t="s">
        <v>27</v>
      </c>
    </row>
    <row r="671" spans="1:5" ht="12.75">
      <c r="A671" s="35" t="s">
        <v>53</v>
      </c>
      <c r="E671" s="39" t="s">
        <v>5</v>
      </c>
    </row>
    <row r="672" spans="1:5" ht="12.75">
      <c r="A672" s="35" t="s">
        <v>54</v>
      </c>
      <c r="E672" s="40" t="s">
        <v>4884</v>
      </c>
    </row>
    <row r="673" spans="1:5" ht="12.75">
      <c r="A673" t="s">
        <v>55</v>
      </c>
      <c r="E673" s="39" t="s">
        <v>5</v>
      </c>
    </row>
    <row r="674" spans="1:16" ht="25.5">
      <c r="A674" t="s">
        <v>48</v>
      </c>
      <c s="34" t="s">
        <v>852</v>
      </c>
      <c s="34" t="s">
        <v>4889</v>
      </c>
      <c s="35" t="s">
        <v>5</v>
      </c>
      <c s="6" t="s">
        <v>4890</v>
      </c>
      <c s="36" t="s">
        <v>51</v>
      </c>
      <c s="37">
        <v>36.78</v>
      </c>
      <c s="36">
        <v>0.00097</v>
      </c>
      <c s="36">
        <f>ROUND(G674*H674,6)</f>
      </c>
      <c r="L674" s="38">
        <v>0</v>
      </c>
      <c s="32">
        <f>ROUND(ROUND(L674,2)*ROUND(G674,3),2)</f>
      </c>
      <c s="36" t="s">
        <v>3677</v>
      </c>
      <c>
        <f>(M674*21)/100</f>
      </c>
      <c t="s">
        <v>27</v>
      </c>
    </row>
    <row r="675" spans="1:5" ht="12.75">
      <c r="A675" s="35" t="s">
        <v>53</v>
      </c>
      <c r="E675" s="39" t="s">
        <v>5</v>
      </c>
    </row>
    <row r="676" spans="1:5" ht="12.75">
      <c r="A676" s="35" t="s">
        <v>54</v>
      </c>
      <c r="E676" s="40" t="s">
        <v>4891</v>
      </c>
    </row>
    <row r="677" spans="1:5" ht="12.75">
      <c r="A677" t="s">
        <v>55</v>
      </c>
      <c r="E677" s="39" t="s">
        <v>5</v>
      </c>
    </row>
    <row r="678" spans="1:16" ht="25.5">
      <c r="A678" t="s">
        <v>48</v>
      </c>
      <c s="34" t="s">
        <v>856</v>
      </c>
      <c s="34" t="s">
        <v>4892</v>
      </c>
      <c s="35" t="s">
        <v>5</v>
      </c>
      <c s="6" t="s">
        <v>4893</v>
      </c>
      <c s="36" t="s">
        <v>205</v>
      </c>
      <c s="37">
        <v>55.922</v>
      </c>
      <c s="36">
        <v>0.00913</v>
      </c>
      <c s="36">
        <f>ROUND(G678*H678,6)</f>
      </c>
      <c r="L678" s="38">
        <v>0</v>
      </c>
      <c s="32">
        <f>ROUND(ROUND(L678,2)*ROUND(G678,3),2)</f>
      </c>
      <c s="36" t="s">
        <v>3677</v>
      </c>
      <c>
        <f>(M678*21)/100</f>
      </c>
      <c t="s">
        <v>27</v>
      </c>
    </row>
    <row r="679" spans="1:5" ht="12.75">
      <c r="A679" s="35" t="s">
        <v>53</v>
      </c>
      <c r="E679" s="39" t="s">
        <v>5</v>
      </c>
    </row>
    <row r="680" spans="1:5" ht="12.75">
      <c r="A680" s="35" t="s">
        <v>54</v>
      </c>
      <c r="E680" s="40" t="s">
        <v>4894</v>
      </c>
    </row>
    <row r="681" spans="1:5" ht="12.75">
      <c r="A681" t="s">
        <v>55</v>
      </c>
      <c r="E681" s="39" t="s">
        <v>5</v>
      </c>
    </row>
    <row r="682" spans="1:16" ht="12.75">
      <c r="A682" t="s">
        <v>48</v>
      </c>
      <c s="34" t="s">
        <v>860</v>
      </c>
      <c s="34" t="s">
        <v>4895</v>
      </c>
      <c s="35" t="s">
        <v>5</v>
      </c>
      <c s="6" t="s">
        <v>4896</v>
      </c>
      <c s="36" t="s">
        <v>205</v>
      </c>
      <c s="37">
        <v>9.309</v>
      </c>
      <c s="36">
        <v>0.0015</v>
      </c>
      <c s="36">
        <f>ROUND(G682*H682,6)</f>
      </c>
      <c r="L682" s="38">
        <v>0</v>
      </c>
      <c s="32">
        <f>ROUND(ROUND(L682,2)*ROUND(G682,3),2)</f>
      </c>
      <c s="36" t="s">
        <v>3677</v>
      </c>
      <c>
        <f>(M682*21)/100</f>
      </c>
      <c t="s">
        <v>27</v>
      </c>
    </row>
    <row r="683" spans="1:5" ht="12.75">
      <c r="A683" s="35" t="s">
        <v>53</v>
      </c>
      <c r="E683" s="39" t="s">
        <v>5</v>
      </c>
    </row>
    <row r="684" spans="1:5" ht="12.75">
      <c r="A684" s="35" t="s">
        <v>54</v>
      </c>
      <c r="E684" s="40" t="s">
        <v>4897</v>
      </c>
    </row>
    <row r="685" spans="1:5" ht="12.75">
      <c r="A685" t="s">
        <v>55</v>
      </c>
      <c r="E685" s="39" t="s">
        <v>5</v>
      </c>
    </row>
    <row r="686" spans="1:16" ht="25.5">
      <c r="A686" t="s">
        <v>48</v>
      </c>
      <c s="34" t="s">
        <v>862</v>
      </c>
      <c s="34" t="s">
        <v>4898</v>
      </c>
      <c s="35" t="s">
        <v>5</v>
      </c>
      <c s="6" t="s">
        <v>4899</v>
      </c>
      <c s="36" t="s">
        <v>450</v>
      </c>
      <c s="37">
        <v>2.562</v>
      </c>
      <c s="36">
        <v>0</v>
      </c>
      <c s="36">
        <f>ROUND(G686*H686,6)</f>
      </c>
      <c r="L686" s="38">
        <v>0</v>
      </c>
      <c s="32">
        <f>ROUND(ROUND(L686,2)*ROUND(G686,3),2)</f>
      </c>
      <c s="36" t="s">
        <v>3677</v>
      </c>
      <c>
        <f>(M686*21)/100</f>
      </c>
      <c t="s">
        <v>27</v>
      </c>
    </row>
    <row r="687" spans="1:5" ht="12.75">
      <c r="A687" s="35" t="s">
        <v>53</v>
      </c>
      <c r="E687" s="39" t="s">
        <v>5</v>
      </c>
    </row>
    <row r="688" spans="1:5" ht="12.75">
      <c r="A688" s="35" t="s">
        <v>54</v>
      </c>
      <c r="E688" s="40" t="s">
        <v>4900</v>
      </c>
    </row>
    <row r="689" spans="1:5" ht="12.75">
      <c r="A689" t="s">
        <v>55</v>
      </c>
      <c r="E689" s="39" t="s">
        <v>5</v>
      </c>
    </row>
    <row r="690" spans="1:16" ht="38.25">
      <c r="A690" t="s">
        <v>48</v>
      </c>
      <c s="34" t="s">
        <v>487</v>
      </c>
      <c s="34" t="s">
        <v>4901</v>
      </c>
      <c s="35" t="s">
        <v>5</v>
      </c>
      <c s="6" t="s">
        <v>4902</v>
      </c>
      <c s="36" t="s">
        <v>450</v>
      </c>
      <c s="37">
        <v>2.562</v>
      </c>
      <c s="36">
        <v>0</v>
      </c>
      <c s="36">
        <f>ROUND(G690*H690,6)</f>
      </c>
      <c r="L690" s="38">
        <v>0</v>
      </c>
      <c s="32">
        <f>ROUND(ROUND(L690,2)*ROUND(G690,3),2)</f>
      </c>
      <c s="36" t="s">
        <v>3677</v>
      </c>
      <c>
        <f>(M690*21)/100</f>
      </c>
      <c t="s">
        <v>27</v>
      </c>
    </row>
    <row r="691" spans="1:5" ht="12.75">
      <c r="A691" s="35" t="s">
        <v>53</v>
      </c>
      <c r="E691" s="39" t="s">
        <v>5</v>
      </c>
    </row>
    <row r="692" spans="1:5" ht="12.75">
      <c r="A692" s="35" t="s">
        <v>54</v>
      </c>
      <c r="E692" s="40" t="s">
        <v>4900</v>
      </c>
    </row>
    <row r="693" spans="1:5" ht="12.75">
      <c r="A693" t="s">
        <v>55</v>
      </c>
      <c r="E693" s="39" t="s">
        <v>5</v>
      </c>
    </row>
    <row r="694" spans="1:13" ht="12.75">
      <c r="A694" t="s">
        <v>46</v>
      </c>
      <c r="C694" s="31" t="s">
        <v>4903</v>
      </c>
      <c r="E694" s="33" t="s">
        <v>4904</v>
      </c>
      <c r="J694" s="32">
        <f>0</f>
      </c>
      <c s="32">
        <f>0</f>
      </c>
      <c s="32">
        <f>0+L695</f>
      </c>
      <c s="32">
        <f>0+M695</f>
      </c>
    </row>
    <row r="695" spans="1:16" ht="12.75">
      <c r="A695" t="s">
        <v>48</v>
      </c>
      <c s="34" t="s">
        <v>4905</v>
      </c>
      <c s="34" t="s">
        <v>4906</v>
      </c>
      <c s="35" t="s">
        <v>5</v>
      </c>
      <c s="6" t="s">
        <v>4907</v>
      </c>
      <c s="36" t="s">
        <v>205</v>
      </c>
      <c s="37">
        <v>133.153</v>
      </c>
      <c s="36">
        <v>0</v>
      </c>
      <c s="36">
        <f>ROUND(G695*H695,6)</f>
      </c>
      <c r="L695" s="38">
        <v>0</v>
      </c>
      <c s="32">
        <f>ROUND(ROUND(L695,2)*ROUND(G695,3),2)</f>
      </c>
      <c s="36" t="s">
        <v>3677</v>
      </c>
      <c>
        <f>(M695*21)/100</f>
      </c>
      <c t="s">
        <v>27</v>
      </c>
    </row>
    <row r="696" spans="1:5" ht="12.75">
      <c r="A696" s="35" t="s">
        <v>53</v>
      </c>
      <c r="E696" s="39" t="s">
        <v>5</v>
      </c>
    </row>
    <row r="697" spans="1:5" ht="12.75">
      <c r="A697" s="35" t="s">
        <v>54</v>
      </c>
      <c r="E697" s="40" t="s">
        <v>4908</v>
      </c>
    </row>
    <row r="698" spans="1:5" ht="12.75">
      <c r="A698" t="s">
        <v>55</v>
      </c>
      <c r="E698" s="39" t="s">
        <v>5</v>
      </c>
    </row>
    <row r="699" spans="1:13" ht="12.75">
      <c r="A699" t="s">
        <v>46</v>
      </c>
      <c r="C699" s="31" t="s">
        <v>4909</v>
      </c>
      <c r="E699" s="33" t="s">
        <v>4910</v>
      </c>
      <c r="J699" s="32">
        <f>0</f>
      </c>
      <c s="32">
        <f>0</f>
      </c>
      <c s="32">
        <f>0+L700+L704+L708+L712+L716</f>
      </c>
      <c s="32">
        <f>0+M700+M704+M708+M712+M716</f>
      </c>
    </row>
    <row r="700" spans="1:16" ht="25.5">
      <c r="A700" t="s">
        <v>48</v>
      </c>
      <c s="34" t="s">
        <v>867</v>
      </c>
      <c s="34" t="s">
        <v>4911</v>
      </c>
      <c s="35" t="s">
        <v>5</v>
      </c>
      <c s="6" t="s">
        <v>4912</v>
      </c>
      <c s="36" t="s">
        <v>205</v>
      </c>
      <c s="37">
        <v>35.78</v>
      </c>
      <c s="36">
        <v>0.0045</v>
      </c>
      <c s="36">
        <f>ROUND(G700*H700,6)</f>
      </c>
      <c r="L700" s="38">
        <v>0</v>
      </c>
      <c s="32">
        <f>ROUND(ROUND(L700,2)*ROUND(G700,3),2)</f>
      </c>
      <c s="36" t="s">
        <v>3677</v>
      </c>
      <c>
        <f>(M700*21)/100</f>
      </c>
      <c t="s">
        <v>27</v>
      </c>
    </row>
    <row r="701" spans="1:5" ht="12.75">
      <c r="A701" s="35" t="s">
        <v>53</v>
      </c>
      <c r="E701" s="39" t="s">
        <v>5</v>
      </c>
    </row>
    <row r="702" spans="1:5" ht="12.75">
      <c r="A702" s="35" t="s">
        <v>54</v>
      </c>
      <c r="E702" s="40" t="s">
        <v>4913</v>
      </c>
    </row>
    <row r="703" spans="1:5" ht="12.75">
      <c r="A703" t="s">
        <v>55</v>
      </c>
      <c r="E703" s="39" t="s">
        <v>5</v>
      </c>
    </row>
    <row r="704" spans="1:16" ht="12.75">
      <c r="A704" t="s">
        <v>48</v>
      </c>
      <c s="34" t="s">
        <v>872</v>
      </c>
      <c s="34" t="s">
        <v>4914</v>
      </c>
      <c s="35" t="s">
        <v>5</v>
      </c>
      <c s="6" t="s">
        <v>4915</v>
      </c>
      <c s="36" t="s">
        <v>51</v>
      </c>
      <c s="37">
        <v>5.21</v>
      </c>
      <c s="36">
        <v>0</v>
      </c>
      <c s="36">
        <f>ROUND(G704*H704,6)</f>
      </c>
      <c r="L704" s="38">
        <v>0</v>
      </c>
      <c s="32">
        <f>ROUND(ROUND(L704,2)*ROUND(G704,3),2)</f>
      </c>
      <c s="36" t="s">
        <v>3677</v>
      </c>
      <c>
        <f>(M704*21)/100</f>
      </c>
      <c t="s">
        <v>27</v>
      </c>
    </row>
    <row r="705" spans="1:5" ht="12.75">
      <c r="A705" s="35" t="s">
        <v>53</v>
      </c>
      <c r="E705" s="39" t="s">
        <v>5</v>
      </c>
    </row>
    <row r="706" spans="1:5" ht="12.75">
      <c r="A706" s="35" t="s">
        <v>54</v>
      </c>
      <c r="E706" s="40" t="s">
        <v>4916</v>
      </c>
    </row>
    <row r="707" spans="1:5" ht="12.75">
      <c r="A707" t="s">
        <v>55</v>
      </c>
      <c r="E707" s="39" t="s">
        <v>5</v>
      </c>
    </row>
    <row r="708" spans="1:16" ht="25.5">
      <c r="A708" t="s">
        <v>48</v>
      </c>
      <c s="34" t="s">
        <v>877</v>
      </c>
      <c s="34" t="s">
        <v>4917</v>
      </c>
      <c s="35" t="s">
        <v>5</v>
      </c>
      <c s="6" t="s">
        <v>4918</v>
      </c>
      <c s="36" t="s">
        <v>450</v>
      </c>
      <c s="37">
        <v>0.163</v>
      </c>
      <c s="36">
        <v>0</v>
      </c>
      <c s="36">
        <f>ROUND(G708*H708,6)</f>
      </c>
      <c r="L708" s="38">
        <v>0</v>
      </c>
      <c s="32">
        <f>ROUND(ROUND(L708,2)*ROUND(G708,3),2)</f>
      </c>
      <c s="36" t="s">
        <v>3677</v>
      </c>
      <c>
        <f>(M708*21)/100</f>
      </c>
      <c t="s">
        <v>27</v>
      </c>
    </row>
    <row r="709" spans="1:5" ht="12.75">
      <c r="A709" s="35" t="s">
        <v>53</v>
      </c>
      <c r="E709" s="39" t="s">
        <v>5</v>
      </c>
    </row>
    <row r="710" spans="1:5" ht="12.75">
      <c r="A710" s="35" t="s">
        <v>54</v>
      </c>
      <c r="E710" s="40" t="s">
        <v>4919</v>
      </c>
    </row>
    <row r="711" spans="1:5" ht="12.75">
      <c r="A711" t="s">
        <v>55</v>
      </c>
      <c r="E711" s="39" t="s">
        <v>5</v>
      </c>
    </row>
    <row r="712" spans="1:16" ht="38.25">
      <c r="A712" t="s">
        <v>48</v>
      </c>
      <c s="34" t="s">
        <v>4920</v>
      </c>
      <c s="34" t="s">
        <v>4921</v>
      </c>
      <c s="35" t="s">
        <v>5</v>
      </c>
      <c s="6" t="s">
        <v>4922</v>
      </c>
      <c s="36" t="s">
        <v>450</v>
      </c>
      <c s="37">
        <v>0.163</v>
      </c>
      <c s="36">
        <v>0</v>
      </c>
      <c s="36">
        <f>ROUND(G712*H712,6)</f>
      </c>
      <c r="L712" s="38">
        <v>0</v>
      </c>
      <c s="32">
        <f>ROUND(ROUND(L712,2)*ROUND(G712,3),2)</f>
      </c>
      <c s="36" t="s">
        <v>3677</v>
      </c>
      <c>
        <f>(M712*21)/100</f>
      </c>
      <c t="s">
        <v>27</v>
      </c>
    </row>
    <row r="713" spans="1:5" ht="12.75">
      <c r="A713" s="35" t="s">
        <v>53</v>
      </c>
      <c r="E713" s="39" t="s">
        <v>5</v>
      </c>
    </row>
    <row r="714" spans="1:5" ht="12.75">
      <c r="A714" s="35" t="s">
        <v>54</v>
      </c>
      <c r="E714" s="40" t="s">
        <v>4919</v>
      </c>
    </row>
    <row r="715" spans="1:5" ht="12.75">
      <c r="A715" t="s">
        <v>55</v>
      </c>
      <c r="E715" s="39" t="s">
        <v>5</v>
      </c>
    </row>
    <row r="716" spans="1:16" ht="12.75">
      <c r="A716" t="s">
        <v>48</v>
      </c>
      <c s="34" t="s">
        <v>4923</v>
      </c>
      <c s="34" t="s">
        <v>4924</v>
      </c>
      <c s="35" t="s">
        <v>5</v>
      </c>
      <c s="6" t="s">
        <v>4925</v>
      </c>
      <c s="36" t="s">
        <v>51</v>
      </c>
      <c s="37">
        <v>5.731</v>
      </c>
      <c s="36">
        <v>0.0004</v>
      </c>
      <c s="36">
        <f>ROUND(G716*H716,6)</f>
      </c>
      <c r="L716" s="38">
        <v>0</v>
      </c>
      <c s="32">
        <f>ROUND(ROUND(L716,2)*ROUND(G716,3),2)</f>
      </c>
      <c s="36" t="s">
        <v>3022</v>
      </c>
      <c>
        <f>(M716*21)/100</f>
      </c>
      <c t="s">
        <v>27</v>
      </c>
    </row>
    <row r="717" spans="1:5" ht="12.75">
      <c r="A717" s="35" t="s">
        <v>53</v>
      </c>
      <c r="E717" s="39" t="s">
        <v>5</v>
      </c>
    </row>
    <row r="718" spans="1:5" ht="12.75">
      <c r="A718" s="35" t="s">
        <v>54</v>
      </c>
      <c r="E718" s="40" t="s">
        <v>4926</v>
      </c>
    </row>
    <row r="719" spans="1:5" ht="12.75">
      <c r="A719" t="s">
        <v>55</v>
      </c>
      <c r="E719" s="39" t="s">
        <v>5</v>
      </c>
    </row>
    <row r="720" spans="1:13" ht="12.75">
      <c r="A720" t="s">
        <v>46</v>
      </c>
      <c r="C720" s="31" t="s">
        <v>4927</v>
      </c>
      <c r="E720" s="33" t="s">
        <v>4928</v>
      </c>
      <c r="J720" s="32">
        <f>0</f>
      </c>
      <c s="32">
        <f>0</f>
      </c>
      <c s="32">
        <f>0+L721+L725+L729+L733+L737+L741+L745+L749+L753+L757</f>
      </c>
      <c s="32">
        <f>0+M721+M725+M729+M733+M737+M741+M745+M749+M753+M757</f>
      </c>
    </row>
    <row r="721" spans="1:16" ht="12.75">
      <c r="A721" t="s">
        <v>48</v>
      </c>
      <c s="34" t="s">
        <v>4929</v>
      </c>
      <c s="34" t="s">
        <v>4930</v>
      </c>
      <c s="35" t="s">
        <v>5</v>
      </c>
      <c s="6" t="s">
        <v>4931</v>
      </c>
      <c s="36" t="s">
        <v>205</v>
      </c>
      <c s="37">
        <v>39.77</v>
      </c>
      <c s="36">
        <v>0</v>
      </c>
      <c s="36">
        <f>ROUND(G721*H721,6)</f>
      </c>
      <c r="L721" s="38">
        <v>0</v>
      </c>
      <c s="32">
        <f>ROUND(ROUND(L721,2)*ROUND(G721,3),2)</f>
      </c>
      <c s="36" t="s">
        <v>3677</v>
      </c>
      <c>
        <f>(M721*21)/100</f>
      </c>
      <c t="s">
        <v>27</v>
      </c>
    </row>
    <row r="722" spans="1:5" ht="12.75">
      <c r="A722" s="35" t="s">
        <v>53</v>
      </c>
      <c r="E722" s="39" t="s">
        <v>5</v>
      </c>
    </row>
    <row r="723" spans="1:5" ht="12.75">
      <c r="A723" s="35" t="s">
        <v>54</v>
      </c>
      <c r="E723" s="40" t="s">
        <v>4932</v>
      </c>
    </row>
    <row r="724" spans="1:5" ht="12.75">
      <c r="A724" t="s">
        <v>55</v>
      </c>
      <c r="E724" s="39" t="s">
        <v>5</v>
      </c>
    </row>
    <row r="725" spans="1:16" ht="12.75">
      <c r="A725" t="s">
        <v>48</v>
      </c>
      <c s="34" t="s">
        <v>4933</v>
      </c>
      <c s="34" t="s">
        <v>4934</v>
      </c>
      <c s="35" t="s">
        <v>5</v>
      </c>
      <c s="6" t="s">
        <v>4935</v>
      </c>
      <c s="36" t="s">
        <v>205</v>
      </c>
      <c s="37">
        <v>39.77</v>
      </c>
      <c s="36">
        <v>4E-05</v>
      </c>
      <c s="36">
        <f>ROUND(G725*H725,6)</f>
      </c>
      <c r="L725" s="38">
        <v>0</v>
      </c>
      <c s="32">
        <f>ROUND(ROUND(L725,2)*ROUND(G725,3),2)</f>
      </c>
      <c s="36" t="s">
        <v>3677</v>
      </c>
      <c>
        <f>(M725*21)/100</f>
      </c>
      <c t="s">
        <v>27</v>
      </c>
    </row>
    <row r="726" spans="1:5" ht="12.75">
      <c r="A726" s="35" t="s">
        <v>53</v>
      </c>
      <c r="E726" s="39" t="s">
        <v>5</v>
      </c>
    </row>
    <row r="727" spans="1:5" ht="12.75">
      <c r="A727" s="35" t="s">
        <v>54</v>
      </c>
      <c r="E727" s="40" t="s">
        <v>4936</v>
      </c>
    </row>
    <row r="728" spans="1:5" ht="12.75">
      <c r="A728" t="s">
        <v>55</v>
      </c>
      <c r="E728" s="39" t="s">
        <v>5</v>
      </c>
    </row>
    <row r="729" spans="1:16" ht="12.75">
      <c r="A729" t="s">
        <v>48</v>
      </c>
      <c s="34" t="s">
        <v>4937</v>
      </c>
      <c s="34" t="s">
        <v>4938</v>
      </c>
      <c s="35" t="s">
        <v>5</v>
      </c>
      <c s="6" t="s">
        <v>4939</v>
      </c>
      <c s="36" t="s">
        <v>205</v>
      </c>
      <c s="37">
        <v>39.77</v>
      </c>
      <c s="36">
        <v>0.0004</v>
      </c>
      <c s="36">
        <f>ROUND(G729*H729,6)</f>
      </c>
      <c r="L729" s="38">
        <v>0</v>
      </c>
      <c s="32">
        <f>ROUND(ROUND(L729,2)*ROUND(G729,3),2)</f>
      </c>
      <c s="36" t="s">
        <v>3677</v>
      </c>
      <c>
        <f>(M729*21)/100</f>
      </c>
      <c t="s">
        <v>27</v>
      </c>
    </row>
    <row r="730" spans="1:5" ht="12.75">
      <c r="A730" s="35" t="s">
        <v>53</v>
      </c>
      <c r="E730" s="39" t="s">
        <v>5</v>
      </c>
    </row>
    <row r="731" spans="1:5" ht="12.75">
      <c r="A731" s="35" t="s">
        <v>54</v>
      </c>
      <c r="E731" s="40" t="s">
        <v>4932</v>
      </c>
    </row>
    <row r="732" spans="1:5" ht="12.75">
      <c r="A732" t="s">
        <v>55</v>
      </c>
      <c r="E732" s="39" t="s">
        <v>5</v>
      </c>
    </row>
    <row r="733" spans="1:16" ht="25.5">
      <c r="A733" t="s">
        <v>48</v>
      </c>
      <c s="34" t="s">
        <v>4940</v>
      </c>
      <c s="34" t="s">
        <v>4941</v>
      </c>
      <c s="35" t="s">
        <v>5</v>
      </c>
      <c s="6" t="s">
        <v>4942</v>
      </c>
      <c s="36" t="s">
        <v>205</v>
      </c>
      <c s="37">
        <v>3.99</v>
      </c>
      <c s="36">
        <v>0</v>
      </c>
      <c s="36">
        <f>ROUND(G733*H733,6)</f>
      </c>
      <c r="L733" s="38">
        <v>0</v>
      </c>
      <c s="32">
        <f>ROUND(ROUND(L733,2)*ROUND(G733,3),2)</f>
      </c>
      <c s="36" t="s">
        <v>3677</v>
      </c>
      <c>
        <f>(M733*21)/100</f>
      </c>
      <c t="s">
        <v>27</v>
      </c>
    </row>
    <row r="734" spans="1:5" ht="12.75">
      <c r="A734" s="35" t="s">
        <v>53</v>
      </c>
      <c r="E734" s="39" t="s">
        <v>5</v>
      </c>
    </row>
    <row r="735" spans="1:5" ht="12.75">
      <c r="A735" s="35" t="s">
        <v>54</v>
      </c>
      <c r="E735" s="40" t="s">
        <v>4943</v>
      </c>
    </row>
    <row r="736" spans="1:5" ht="12.75">
      <c r="A736" t="s">
        <v>55</v>
      </c>
      <c r="E736" s="39" t="s">
        <v>5</v>
      </c>
    </row>
    <row r="737" spans="1:16" ht="12.75">
      <c r="A737" t="s">
        <v>48</v>
      </c>
      <c s="34" t="s">
        <v>4944</v>
      </c>
      <c s="34" t="s">
        <v>4945</v>
      </c>
      <c s="35" t="s">
        <v>5</v>
      </c>
      <c s="6" t="s">
        <v>4946</v>
      </c>
      <c s="36" t="s">
        <v>205</v>
      </c>
      <c s="37">
        <v>39.77</v>
      </c>
      <c s="36">
        <v>0.0023</v>
      </c>
      <c s="36">
        <f>ROUND(G737*H737,6)</f>
      </c>
      <c r="L737" s="38">
        <v>0</v>
      </c>
      <c s="32">
        <f>ROUND(ROUND(L737,2)*ROUND(G737,3),2)</f>
      </c>
      <c s="36" t="s">
        <v>3677</v>
      </c>
      <c>
        <f>(M737*21)/100</f>
      </c>
      <c t="s">
        <v>27</v>
      </c>
    </row>
    <row r="738" spans="1:5" ht="12.75">
      <c r="A738" s="35" t="s">
        <v>53</v>
      </c>
      <c r="E738" s="39" t="s">
        <v>5</v>
      </c>
    </row>
    <row r="739" spans="1:5" ht="12.75">
      <c r="A739" s="35" t="s">
        <v>54</v>
      </c>
      <c r="E739" s="40" t="s">
        <v>4947</v>
      </c>
    </row>
    <row r="740" spans="1:5" ht="12.75">
      <c r="A740" t="s">
        <v>55</v>
      </c>
      <c r="E740" s="39" t="s">
        <v>5</v>
      </c>
    </row>
    <row r="741" spans="1:16" ht="25.5">
      <c r="A741" t="s">
        <v>48</v>
      </c>
      <c s="34" t="s">
        <v>4948</v>
      </c>
      <c s="34" t="s">
        <v>4949</v>
      </c>
      <c s="35" t="s">
        <v>5</v>
      </c>
      <c s="6" t="s">
        <v>4950</v>
      </c>
      <c s="36" t="s">
        <v>205</v>
      </c>
      <c s="37">
        <v>3.99</v>
      </c>
      <c s="36">
        <v>0</v>
      </c>
      <c s="36">
        <f>ROUND(G741*H741,6)</f>
      </c>
      <c r="L741" s="38">
        <v>0</v>
      </c>
      <c s="32">
        <f>ROUND(ROUND(L741,2)*ROUND(G741,3),2)</f>
      </c>
      <c s="36" t="s">
        <v>3677</v>
      </c>
      <c>
        <f>(M741*21)/100</f>
      </c>
      <c t="s">
        <v>27</v>
      </c>
    </row>
    <row r="742" spans="1:5" ht="12.75">
      <c r="A742" s="35" t="s">
        <v>53</v>
      </c>
      <c r="E742" s="39" t="s">
        <v>5</v>
      </c>
    </row>
    <row r="743" spans="1:5" ht="12.75">
      <c r="A743" s="35" t="s">
        <v>54</v>
      </c>
      <c r="E743" s="40" t="s">
        <v>4943</v>
      </c>
    </row>
    <row r="744" spans="1:5" ht="12.75">
      <c r="A744" t="s">
        <v>55</v>
      </c>
      <c r="E744" s="39" t="s">
        <v>5</v>
      </c>
    </row>
    <row r="745" spans="1:16" ht="12.75">
      <c r="A745" t="s">
        <v>48</v>
      </c>
      <c s="34" t="s">
        <v>4951</v>
      </c>
      <c s="34" t="s">
        <v>4952</v>
      </c>
      <c s="35" t="s">
        <v>5</v>
      </c>
      <c s="6" t="s">
        <v>4953</v>
      </c>
      <c s="36" t="s">
        <v>205</v>
      </c>
      <c s="37">
        <v>39.77</v>
      </c>
      <c s="36">
        <v>0.00075</v>
      </c>
      <c s="36">
        <f>ROUND(G745*H745,6)</f>
      </c>
      <c r="L745" s="38">
        <v>0</v>
      </c>
      <c s="32">
        <f>ROUND(ROUND(L745,2)*ROUND(G745,3),2)</f>
      </c>
      <c s="36" t="s">
        <v>3677</v>
      </c>
      <c>
        <f>(M745*21)/100</f>
      </c>
      <c t="s">
        <v>27</v>
      </c>
    </row>
    <row r="746" spans="1:5" ht="12.75">
      <c r="A746" s="35" t="s">
        <v>53</v>
      </c>
      <c r="E746" s="39" t="s">
        <v>5</v>
      </c>
    </row>
    <row r="747" spans="1:5" ht="12.75">
      <c r="A747" s="35" t="s">
        <v>54</v>
      </c>
      <c r="E747" s="40" t="s">
        <v>4947</v>
      </c>
    </row>
    <row r="748" spans="1:5" ht="12.75">
      <c r="A748" t="s">
        <v>55</v>
      </c>
      <c r="E748" s="39" t="s">
        <v>5</v>
      </c>
    </row>
    <row r="749" spans="1:16" ht="12.75">
      <c r="A749" t="s">
        <v>48</v>
      </c>
      <c s="34" t="s">
        <v>4954</v>
      </c>
      <c s="34" t="s">
        <v>4955</v>
      </c>
      <c s="35" t="s">
        <v>5</v>
      </c>
      <c s="6" t="s">
        <v>4956</v>
      </c>
      <c s="36" t="s">
        <v>205</v>
      </c>
      <c s="37">
        <v>39.77</v>
      </c>
      <c s="36">
        <v>6E-05</v>
      </c>
      <c s="36">
        <f>ROUND(G749*H749,6)</f>
      </c>
      <c r="L749" s="38">
        <v>0</v>
      </c>
      <c s="32">
        <f>ROUND(ROUND(L749,2)*ROUND(G749,3),2)</f>
      </c>
      <c s="36" t="s">
        <v>3677</v>
      </c>
      <c>
        <f>(M749*21)/100</f>
      </c>
      <c t="s">
        <v>27</v>
      </c>
    </row>
    <row r="750" spans="1:5" ht="12.75">
      <c r="A750" s="35" t="s">
        <v>53</v>
      </c>
      <c r="E750" s="39" t="s">
        <v>5</v>
      </c>
    </row>
    <row r="751" spans="1:5" ht="12.75">
      <c r="A751" s="35" t="s">
        <v>54</v>
      </c>
      <c r="E751" s="40" t="s">
        <v>4947</v>
      </c>
    </row>
    <row r="752" spans="1:5" ht="12.75">
      <c r="A752" t="s">
        <v>55</v>
      </c>
      <c r="E752" s="39" t="s">
        <v>5</v>
      </c>
    </row>
    <row r="753" spans="1:16" ht="25.5">
      <c r="A753" t="s">
        <v>48</v>
      </c>
      <c s="34" t="s">
        <v>4957</v>
      </c>
      <c s="34" t="s">
        <v>4958</v>
      </c>
      <c s="35" t="s">
        <v>5</v>
      </c>
      <c s="6" t="s">
        <v>4959</v>
      </c>
      <c s="36" t="s">
        <v>450</v>
      </c>
      <c s="37">
        <v>0.141</v>
      </c>
      <c s="36">
        <v>0</v>
      </c>
      <c s="36">
        <f>ROUND(G753*H753,6)</f>
      </c>
      <c r="L753" s="38">
        <v>0</v>
      </c>
      <c s="32">
        <f>ROUND(ROUND(L753,2)*ROUND(G753,3),2)</f>
      </c>
      <c s="36" t="s">
        <v>3677</v>
      </c>
      <c>
        <f>(M753*21)/100</f>
      </c>
      <c t="s">
        <v>27</v>
      </c>
    </row>
    <row r="754" spans="1:5" ht="12.75">
      <c r="A754" s="35" t="s">
        <v>53</v>
      </c>
      <c r="E754" s="39" t="s">
        <v>5</v>
      </c>
    </row>
    <row r="755" spans="1:5" ht="12.75">
      <c r="A755" s="35" t="s">
        <v>54</v>
      </c>
      <c r="E755" s="40" t="s">
        <v>4960</v>
      </c>
    </row>
    <row r="756" spans="1:5" ht="12.75">
      <c r="A756" t="s">
        <v>55</v>
      </c>
      <c r="E756" s="39" t="s">
        <v>5</v>
      </c>
    </row>
    <row r="757" spans="1:16" ht="38.25">
      <c r="A757" t="s">
        <v>48</v>
      </c>
      <c s="34" t="s">
        <v>4961</v>
      </c>
      <c s="34" t="s">
        <v>4962</v>
      </c>
      <c s="35" t="s">
        <v>5</v>
      </c>
      <c s="6" t="s">
        <v>4963</v>
      </c>
      <c s="36" t="s">
        <v>450</v>
      </c>
      <c s="37">
        <v>0.141</v>
      </c>
      <c s="36">
        <v>0</v>
      </c>
      <c s="36">
        <f>ROUND(G757*H757,6)</f>
      </c>
      <c r="L757" s="38">
        <v>0</v>
      </c>
      <c s="32">
        <f>ROUND(ROUND(L757,2)*ROUND(G757,3),2)</f>
      </c>
      <c s="36" t="s">
        <v>3677</v>
      </c>
      <c>
        <f>(M757*21)/100</f>
      </c>
      <c t="s">
        <v>27</v>
      </c>
    </row>
    <row r="758" spans="1:5" ht="12.75">
      <c r="A758" s="35" t="s">
        <v>53</v>
      </c>
      <c r="E758" s="39" t="s">
        <v>5</v>
      </c>
    </row>
    <row r="759" spans="1:5" ht="12.75">
      <c r="A759" s="35" t="s">
        <v>54</v>
      </c>
      <c r="E759" s="40" t="s">
        <v>4960</v>
      </c>
    </row>
    <row r="760" spans="1:5" ht="12.75">
      <c r="A760" t="s">
        <v>55</v>
      </c>
      <c r="E760" s="39" t="s">
        <v>5</v>
      </c>
    </row>
    <row r="761" spans="1:13" ht="12.75">
      <c r="A761" t="s">
        <v>46</v>
      </c>
      <c r="C761" s="31" t="s">
        <v>4964</v>
      </c>
      <c r="E761" s="33" t="s">
        <v>4965</v>
      </c>
      <c r="J761" s="32">
        <f>0</f>
      </c>
      <c s="32">
        <f>0</f>
      </c>
      <c s="32">
        <f>0+L762+L766+L770+L774+L778+L782+L786+L790+L794+L798+L802</f>
      </c>
      <c s="32">
        <f>0+M762+M766+M770+M774+M778+M782+M786+M790+M794+M798+M802</f>
      </c>
    </row>
    <row r="762" spans="1:16" ht="25.5">
      <c r="A762" t="s">
        <v>48</v>
      </c>
      <c s="34" t="s">
        <v>4966</v>
      </c>
      <c s="34" t="s">
        <v>4967</v>
      </c>
      <c s="35" t="s">
        <v>5</v>
      </c>
      <c s="6" t="s">
        <v>4968</v>
      </c>
      <c s="36" t="s">
        <v>51</v>
      </c>
      <c s="37">
        <v>45.914</v>
      </c>
      <c s="36">
        <v>2E-05</v>
      </c>
      <c s="36">
        <f>ROUND(G762*H762,6)</f>
      </c>
      <c r="L762" s="38">
        <v>0</v>
      </c>
      <c s="32">
        <f>ROUND(ROUND(L762,2)*ROUND(G762,3),2)</f>
      </c>
      <c s="36" t="s">
        <v>3677</v>
      </c>
      <c>
        <f>(M762*21)/100</f>
      </c>
      <c t="s">
        <v>27</v>
      </c>
    </row>
    <row r="763" spans="1:5" ht="12.75">
      <c r="A763" s="35" t="s">
        <v>53</v>
      </c>
      <c r="E763" s="39" t="s">
        <v>5</v>
      </c>
    </row>
    <row r="764" spans="1:5" ht="12.75">
      <c r="A764" s="35" t="s">
        <v>54</v>
      </c>
      <c r="E764" s="40" t="s">
        <v>4969</v>
      </c>
    </row>
    <row r="765" spans="1:5" ht="12.75">
      <c r="A765" t="s">
        <v>55</v>
      </c>
      <c r="E765" s="39" t="s">
        <v>5</v>
      </c>
    </row>
    <row r="766" spans="1:16" ht="12.75">
      <c r="A766" t="s">
        <v>48</v>
      </c>
      <c s="34" t="s">
        <v>4970</v>
      </c>
      <c s="34" t="s">
        <v>4971</v>
      </c>
      <c s="35" t="s">
        <v>5</v>
      </c>
      <c s="6" t="s">
        <v>4972</v>
      </c>
      <c s="36" t="s">
        <v>205</v>
      </c>
      <c s="37">
        <v>38.64</v>
      </c>
      <c s="36">
        <v>0.0118</v>
      </c>
      <c s="36">
        <f>ROUND(G766*H766,6)</f>
      </c>
      <c r="L766" s="38">
        <v>0</v>
      </c>
      <c s="32">
        <f>ROUND(ROUND(L766,2)*ROUND(G766,3),2)</f>
      </c>
      <c s="36" t="s">
        <v>3677</v>
      </c>
      <c>
        <f>(M766*21)/100</f>
      </c>
      <c t="s">
        <v>27</v>
      </c>
    </row>
    <row r="767" spans="1:5" ht="12.75">
      <c r="A767" s="35" t="s">
        <v>53</v>
      </c>
      <c r="E767" s="39" t="s">
        <v>5</v>
      </c>
    </row>
    <row r="768" spans="1:5" ht="12.75">
      <c r="A768" s="35" t="s">
        <v>54</v>
      </c>
      <c r="E768" s="40" t="s">
        <v>4973</v>
      </c>
    </row>
    <row r="769" spans="1:5" ht="12.75">
      <c r="A769" t="s">
        <v>55</v>
      </c>
      <c r="E769" s="39" t="s">
        <v>5</v>
      </c>
    </row>
    <row r="770" spans="1:16" ht="12.75">
      <c r="A770" t="s">
        <v>48</v>
      </c>
      <c s="34" t="s">
        <v>4974</v>
      </c>
      <c s="34" t="s">
        <v>4975</v>
      </c>
      <c s="35" t="s">
        <v>5</v>
      </c>
      <c s="6" t="s">
        <v>4976</v>
      </c>
      <c s="36" t="s">
        <v>205</v>
      </c>
      <c s="37">
        <v>35.127</v>
      </c>
      <c s="36">
        <v>0</v>
      </c>
      <c s="36">
        <f>ROUND(G770*H770,6)</f>
      </c>
      <c r="L770" s="38">
        <v>0</v>
      </c>
      <c s="32">
        <f>ROUND(ROUND(L770,2)*ROUND(G770,3),2)</f>
      </c>
      <c s="36" t="s">
        <v>3677</v>
      </c>
      <c>
        <f>(M770*21)/100</f>
      </c>
      <c t="s">
        <v>27</v>
      </c>
    </row>
    <row r="771" spans="1:5" ht="12.75">
      <c r="A771" s="35" t="s">
        <v>53</v>
      </c>
      <c r="E771" s="39" t="s">
        <v>5</v>
      </c>
    </row>
    <row r="772" spans="1:5" ht="12.75">
      <c r="A772" s="35" t="s">
        <v>54</v>
      </c>
      <c r="E772" s="40" t="s">
        <v>4977</v>
      </c>
    </row>
    <row r="773" spans="1:5" ht="12.75">
      <c r="A773" t="s">
        <v>55</v>
      </c>
      <c r="E773" s="39" t="s">
        <v>5</v>
      </c>
    </row>
    <row r="774" spans="1:16" ht="12.75">
      <c r="A774" t="s">
        <v>48</v>
      </c>
      <c s="34" t="s">
        <v>4978</v>
      </c>
      <c s="34" t="s">
        <v>4979</v>
      </c>
      <c s="35" t="s">
        <v>5</v>
      </c>
      <c s="6" t="s">
        <v>4980</v>
      </c>
      <c s="36" t="s">
        <v>205</v>
      </c>
      <c s="37">
        <v>35.127</v>
      </c>
      <c s="36">
        <v>0.0003</v>
      </c>
      <c s="36">
        <f>ROUND(G774*H774,6)</f>
      </c>
      <c r="L774" s="38">
        <v>0</v>
      </c>
      <c s="32">
        <f>ROUND(ROUND(L774,2)*ROUND(G774,3),2)</f>
      </c>
      <c s="36" t="s">
        <v>3677</v>
      </c>
      <c>
        <f>(M774*21)/100</f>
      </c>
      <c t="s">
        <v>27</v>
      </c>
    </row>
    <row r="775" spans="1:5" ht="12.75">
      <c r="A775" s="35" t="s">
        <v>53</v>
      </c>
      <c r="E775" s="39" t="s">
        <v>5</v>
      </c>
    </row>
    <row r="776" spans="1:5" ht="12.75">
      <c r="A776" s="35" t="s">
        <v>54</v>
      </c>
      <c r="E776" s="40" t="s">
        <v>4977</v>
      </c>
    </row>
    <row r="777" spans="1:5" ht="12.75">
      <c r="A777" t="s">
        <v>55</v>
      </c>
      <c r="E777" s="39" t="s">
        <v>5</v>
      </c>
    </row>
    <row r="778" spans="1:16" ht="12.75">
      <c r="A778" t="s">
        <v>48</v>
      </c>
      <c s="34" t="s">
        <v>4981</v>
      </c>
      <c s="34" t="s">
        <v>4982</v>
      </c>
      <c s="35" t="s">
        <v>5</v>
      </c>
      <c s="6" t="s">
        <v>4983</v>
      </c>
      <c s="36" t="s">
        <v>205</v>
      </c>
      <c s="37">
        <v>33.177</v>
      </c>
      <c s="36">
        <v>0.0015</v>
      </c>
      <c s="36">
        <f>ROUND(G778*H778,6)</f>
      </c>
      <c r="L778" s="38">
        <v>0</v>
      </c>
      <c s="32">
        <f>ROUND(ROUND(L778,2)*ROUND(G778,3),2)</f>
      </c>
      <c s="36" t="s">
        <v>3677</v>
      </c>
      <c>
        <f>(M778*21)/100</f>
      </c>
      <c t="s">
        <v>27</v>
      </c>
    </row>
    <row r="779" spans="1:5" ht="12.75">
      <c r="A779" s="35" t="s">
        <v>53</v>
      </c>
      <c r="E779" s="39" t="s">
        <v>5</v>
      </c>
    </row>
    <row r="780" spans="1:5" ht="12.75">
      <c r="A780" s="35" t="s">
        <v>54</v>
      </c>
      <c r="E780" s="40" t="s">
        <v>4984</v>
      </c>
    </row>
    <row r="781" spans="1:5" ht="12.75">
      <c r="A781" t="s">
        <v>55</v>
      </c>
      <c r="E781" s="39" t="s">
        <v>5</v>
      </c>
    </row>
    <row r="782" spans="1:16" ht="25.5">
      <c r="A782" t="s">
        <v>48</v>
      </c>
      <c s="34" t="s">
        <v>4985</v>
      </c>
      <c s="34" t="s">
        <v>4986</v>
      </c>
      <c s="35" t="s">
        <v>5</v>
      </c>
      <c s="6" t="s">
        <v>4987</v>
      </c>
      <c s="36" t="s">
        <v>51</v>
      </c>
      <c s="37">
        <v>41.74</v>
      </c>
      <c s="36">
        <v>0.0002</v>
      </c>
      <c s="36">
        <f>ROUND(G782*H782,6)</f>
      </c>
      <c r="L782" s="38">
        <v>0</v>
      </c>
      <c s="32">
        <f>ROUND(ROUND(L782,2)*ROUND(G782,3),2)</f>
      </c>
      <c s="36" t="s">
        <v>3677</v>
      </c>
      <c>
        <f>(M782*21)/100</f>
      </c>
      <c t="s">
        <v>27</v>
      </c>
    </row>
    <row r="783" spans="1:5" ht="12.75">
      <c r="A783" s="35" t="s">
        <v>53</v>
      </c>
      <c r="E783" s="39" t="s">
        <v>5</v>
      </c>
    </row>
    <row r="784" spans="1:5" ht="12.75">
      <c r="A784" s="35" t="s">
        <v>54</v>
      </c>
      <c r="E784" s="40" t="s">
        <v>4988</v>
      </c>
    </row>
    <row r="785" spans="1:5" ht="12.75">
      <c r="A785" t="s">
        <v>55</v>
      </c>
      <c r="E785" s="39" t="s">
        <v>5</v>
      </c>
    </row>
    <row r="786" spans="1:16" ht="25.5">
      <c r="A786" t="s">
        <v>48</v>
      </c>
      <c s="34" t="s">
        <v>4989</v>
      </c>
      <c s="34" t="s">
        <v>4990</v>
      </c>
      <c s="35" t="s">
        <v>5</v>
      </c>
      <c s="6" t="s">
        <v>4991</v>
      </c>
      <c s="36" t="s">
        <v>205</v>
      </c>
      <c s="37">
        <v>35.127</v>
      </c>
      <c s="36">
        <v>0.006</v>
      </c>
      <c s="36">
        <f>ROUND(G786*H786,6)</f>
      </c>
      <c r="L786" s="38">
        <v>0</v>
      </c>
      <c s="32">
        <f>ROUND(ROUND(L786,2)*ROUND(G786,3),2)</f>
      </c>
      <c s="36" t="s">
        <v>3677</v>
      </c>
      <c>
        <f>(M786*21)/100</f>
      </c>
      <c t="s">
        <v>27</v>
      </c>
    </row>
    <row r="787" spans="1:5" ht="12.75">
      <c r="A787" s="35" t="s">
        <v>53</v>
      </c>
      <c r="E787" s="39" t="s">
        <v>5</v>
      </c>
    </row>
    <row r="788" spans="1:5" ht="12.75">
      <c r="A788" s="35" t="s">
        <v>54</v>
      </c>
      <c r="E788" s="40" t="s">
        <v>4977</v>
      </c>
    </row>
    <row r="789" spans="1:5" ht="12.75">
      <c r="A789" t="s">
        <v>55</v>
      </c>
      <c r="E789" s="39" t="s">
        <v>5</v>
      </c>
    </row>
    <row r="790" spans="1:16" ht="25.5">
      <c r="A790" t="s">
        <v>48</v>
      </c>
      <c s="34" t="s">
        <v>4992</v>
      </c>
      <c s="34" t="s">
        <v>4993</v>
      </c>
      <c s="35" t="s">
        <v>5</v>
      </c>
      <c s="6" t="s">
        <v>4994</v>
      </c>
      <c s="36" t="s">
        <v>205</v>
      </c>
      <c s="37">
        <v>10.554</v>
      </c>
      <c s="36">
        <v>0</v>
      </c>
      <c s="36">
        <f>ROUND(G790*H790,6)</f>
      </c>
      <c r="L790" s="38">
        <v>0</v>
      </c>
      <c s="32">
        <f>ROUND(ROUND(L790,2)*ROUND(G790,3),2)</f>
      </c>
      <c s="36" t="s">
        <v>3677</v>
      </c>
      <c>
        <f>(M790*21)/100</f>
      </c>
      <c t="s">
        <v>27</v>
      </c>
    </row>
    <row r="791" spans="1:5" ht="12.75">
      <c r="A791" s="35" t="s">
        <v>53</v>
      </c>
      <c r="E791" s="39" t="s">
        <v>5</v>
      </c>
    </row>
    <row r="792" spans="1:5" ht="12.75">
      <c r="A792" s="35" t="s">
        <v>54</v>
      </c>
      <c r="E792" s="40" t="s">
        <v>4995</v>
      </c>
    </row>
    <row r="793" spans="1:5" ht="12.75">
      <c r="A793" t="s">
        <v>55</v>
      </c>
      <c r="E793" s="39" t="s">
        <v>5</v>
      </c>
    </row>
    <row r="794" spans="1:16" ht="12.75">
      <c r="A794" t="s">
        <v>48</v>
      </c>
      <c s="34" t="s">
        <v>4996</v>
      </c>
      <c s="34" t="s">
        <v>4997</v>
      </c>
      <c s="35" t="s">
        <v>5</v>
      </c>
      <c s="6" t="s">
        <v>4998</v>
      </c>
      <c s="36" t="s">
        <v>51</v>
      </c>
      <c s="37">
        <v>39.94</v>
      </c>
      <c s="36">
        <v>3E-05</v>
      </c>
      <c s="36">
        <f>ROUND(G794*H794,6)</f>
      </c>
      <c r="L794" s="38">
        <v>0</v>
      </c>
      <c s="32">
        <f>ROUND(ROUND(L794,2)*ROUND(G794,3),2)</f>
      </c>
      <c s="36" t="s">
        <v>3677</v>
      </c>
      <c>
        <f>(M794*21)/100</f>
      </c>
      <c t="s">
        <v>27</v>
      </c>
    </row>
    <row r="795" spans="1:5" ht="12.75">
      <c r="A795" s="35" t="s">
        <v>53</v>
      </c>
      <c r="E795" s="39" t="s">
        <v>5</v>
      </c>
    </row>
    <row r="796" spans="1:5" ht="12.75">
      <c r="A796" s="35" t="s">
        <v>54</v>
      </c>
      <c r="E796" s="40" t="s">
        <v>4999</v>
      </c>
    </row>
    <row r="797" spans="1:5" ht="12.75">
      <c r="A797" t="s">
        <v>55</v>
      </c>
      <c r="E797" s="39" t="s">
        <v>5</v>
      </c>
    </row>
    <row r="798" spans="1:16" ht="25.5">
      <c r="A798" t="s">
        <v>48</v>
      </c>
      <c s="34" t="s">
        <v>5000</v>
      </c>
      <c s="34" t="s">
        <v>5001</v>
      </c>
      <c s="35" t="s">
        <v>5</v>
      </c>
      <c s="6" t="s">
        <v>5002</v>
      </c>
      <c s="36" t="s">
        <v>450</v>
      </c>
      <c s="37">
        <v>0.737</v>
      </c>
      <c s="36">
        <v>0</v>
      </c>
      <c s="36">
        <f>ROUND(G798*H798,6)</f>
      </c>
      <c r="L798" s="38">
        <v>0</v>
      </c>
      <c s="32">
        <f>ROUND(ROUND(L798,2)*ROUND(G798,3),2)</f>
      </c>
      <c s="36" t="s">
        <v>3677</v>
      </c>
      <c>
        <f>(M798*21)/100</f>
      </c>
      <c t="s">
        <v>27</v>
      </c>
    </row>
    <row r="799" spans="1:5" ht="12.75">
      <c r="A799" s="35" t="s">
        <v>53</v>
      </c>
      <c r="E799" s="39" t="s">
        <v>5</v>
      </c>
    </row>
    <row r="800" spans="1:5" ht="12.75">
      <c r="A800" s="35" t="s">
        <v>54</v>
      </c>
      <c r="E800" s="40" t="s">
        <v>5003</v>
      </c>
    </row>
    <row r="801" spans="1:5" ht="12.75">
      <c r="A801" t="s">
        <v>55</v>
      </c>
      <c r="E801" s="39" t="s">
        <v>5</v>
      </c>
    </row>
    <row r="802" spans="1:16" ht="38.25">
      <c r="A802" t="s">
        <v>48</v>
      </c>
      <c s="34" t="s">
        <v>5004</v>
      </c>
      <c s="34" t="s">
        <v>5005</v>
      </c>
      <c s="35" t="s">
        <v>5</v>
      </c>
      <c s="6" t="s">
        <v>5006</v>
      </c>
      <c s="36" t="s">
        <v>450</v>
      </c>
      <c s="37">
        <v>0.737</v>
      </c>
      <c s="36">
        <v>0</v>
      </c>
      <c s="36">
        <f>ROUND(G802*H802,6)</f>
      </c>
      <c r="L802" s="38">
        <v>0</v>
      </c>
      <c s="32">
        <f>ROUND(ROUND(L802,2)*ROUND(G802,3),2)</f>
      </c>
      <c s="36" t="s">
        <v>3677</v>
      </c>
      <c>
        <f>(M802*21)/100</f>
      </c>
      <c t="s">
        <v>27</v>
      </c>
    </row>
    <row r="803" spans="1:5" ht="12.75">
      <c r="A803" s="35" t="s">
        <v>53</v>
      </c>
      <c r="E803" s="39" t="s">
        <v>5</v>
      </c>
    </row>
    <row r="804" spans="1:5" ht="12.75">
      <c r="A804" s="35" t="s">
        <v>54</v>
      </c>
      <c r="E804" s="40" t="s">
        <v>5003</v>
      </c>
    </row>
    <row r="805" spans="1:5" ht="12.75">
      <c r="A805" t="s">
        <v>55</v>
      </c>
      <c r="E805" s="39" t="s">
        <v>5</v>
      </c>
    </row>
    <row r="806" spans="1:13" ht="12.75">
      <c r="A806" t="s">
        <v>46</v>
      </c>
      <c r="C806" s="31" t="s">
        <v>5007</v>
      </c>
      <c r="E806" s="33" t="s">
        <v>5008</v>
      </c>
      <c r="J806" s="32">
        <f>0</f>
      </c>
      <c s="32">
        <f>0</f>
      </c>
      <c s="32">
        <f>0+L807+L811+L815+L819+L823+L827+L831+L835</f>
      </c>
      <c s="32">
        <f>0+M807+M811+M815+M819+M823+M827+M831+M835</f>
      </c>
    </row>
    <row r="807" spans="1:16" ht="25.5">
      <c r="A807" t="s">
        <v>48</v>
      </c>
      <c s="34" t="s">
        <v>5009</v>
      </c>
      <c s="34" t="s">
        <v>5010</v>
      </c>
      <c s="35" t="s">
        <v>5</v>
      </c>
      <c s="6" t="s">
        <v>5011</v>
      </c>
      <c s="36" t="s">
        <v>205</v>
      </c>
      <c s="37">
        <v>99.123</v>
      </c>
      <c s="36">
        <v>7E-05</v>
      </c>
      <c s="36">
        <f>ROUND(G807*H807,6)</f>
      </c>
      <c r="L807" s="38">
        <v>0</v>
      </c>
      <c s="32">
        <f>ROUND(ROUND(L807,2)*ROUND(G807,3),2)</f>
      </c>
      <c s="36" t="s">
        <v>3677</v>
      </c>
      <c>
        <f>(M807*21)/100</f>
      </c>
      <c t="s">
        <v>27</v>
      </c>
    </row>
    <row r="808" spans="1:5" ht="12.75">
      <c r="A808" s="35" t="s">
        <v>53</v>
      </c>
      <c r="E808" s="39" t="s">
        <v>5</v>
      </c>
    </row>
    <row r="809" spans="1:5" ht="12.75">
      <c r="A809" s="35" t="s">
        <v>54</v>
      </c>
      <c r="E809" s="40" t="s">
        <v>5012</v>
      </c>
    </row>
    <row r="810" spans="1:5" ht="12.75">
      <c r="A810" t="s">
        <v>55</v>
      </c>
      <c r="E810" s="39" t="s">
        <v>5</v>
      </c>
    </row>
    <row r="811" spans="1:16" ht="25.5">
      <c r="A811" t="s">
        <v>48</v>
      </c>
      <c s="34" t="s">
        <v>5013</v>
      </c>
      <c s="34" t="s">
        <v>5014</v>
      </c>
      <c s="35" t="s">
        <v>5</v>
      </c>
      <c s="6" t="s">
        <v>5015</v>
      </c>
      <c s="36" t="s">
        <v>205</v>
      </c>
      <c s="37">
        <v>99.123</v>
      </c>
      <c s="36">
        <v>8E-05</v>
      </c>
      <c s="36">
        <f>ROUND(G811*H811,6)</f>
      </c>
      <c r="L811" s="38">
        <v>0</v>
      </c>
      <c s="32">
        <f>ROUND(ROUND(L811,2)*ROUND(G811,3),2)</f>
      </c>
      <c s="36" t="s">
        <v>3677</v>
      </c>
      <c>
        <f>(M811*21)/100</f>
      </c>
      <c t="s">
        <v>27</v>
      </c>
    </row>
    <row r="812" spans="1:5" ht="12.75">
      <c r="A812" s="35" t="s">
        <v>53</v>
      </c>
      <c r="E812" s="39" t="s">
        <v>5</v>
      </c>
    </row>
    <row r="813" spans="1:5" ht="12.75">
      <c r="A813" s="35" t="s">
        <v>54</v>
      </c>
      <c r="E813" s="40" t="s">
        <v>5012</v>
      </c>
    </row>
    <row r="814" spans="1:5" ht="12.75">
      <c r="A814" t="s">
        <v>55</v>
      </c>
      <c r="E814" s="39" t="s">
        <v>5</v>
      </c>
    </row>
    <row r="815" spans="1:16" ht="12.75">
      <c r="A815" t="s">
        <v>48</v>
      </c>
      <c s="34" t="s">
        <v>5016</v>
      </c>
      <c s="34" t="s">
        <v>5017</v>
      </c>
      <c s="35" t="s">
        <v>5</v>
      </c>
      <c s="6" t="s">
        <v>5018</v>
      </c>
      <c s="36" t="s">
        <v>205</v>
      </c>
      <c s="37">
        <v>99.123</v>
      </c>
      <c s="36">
        <v>0</v>
      </c>
      <c s="36">
        <f>ROUND(G815*H815,6)</f>
      </c>
      <c r="L815" s="38">
        <v>0</v>
      </c>
      <c s="32">
        <f>ROUND(ROUND(L815,2)*ROUND(G815,3),2)</f>
      </c>
      <c s="36" t="s">
        <v>3677</v>
      </c>
      <c>
        <f>(M815*21)/100</f>
      </c>
      <c t="s">
        <v>27</v>
      </c>
    </row>
    <row r="816" spans="1:5" ht="12.75">
      <c r="A816" s="35" t="s">
        <v>53</v>
      </c>
      <c r="E816" s="39" t="s">
        <v>5</v>
      </c>
    </row>
    <row r="817" spans="1:5" ht="12.75">
      <c r="A817" s="35" t="s">
        <v>54</v>
      </c>
      <c r="E817" s="40" t="s">
        <v>5012</v>
      </c>
    </row>
    <row r="818" spans="1:5" ht="12.75">
      <c r="A818" t="s">
        <v>55</v>
      </c>
      <c r="E818" s="39" t="s">
        <v>5</v>
      </c>
    </row>
    <row r="819" spans="1:16" ht="12.75">
      <c r="A819" t="s">
        <v>48</v>
      </c>
      <c s="34" t="s">
        <v>5019</v>
      </c>
      <c s="34" t="s">
        <v>5020</v>
      </c>
      <c s="35" t="s">
        <v>5</v>
      </c>
      <c s="6" t="s">
        <v>5021</v>
      </c>
      <c s="36" t="s">
        <v>205</v>
      </c>
      <c s="37">
        <v>99.123</v>
      </c>
      <c s="36">
        <v>0.00014</v>
      </c>
      <c s="36">
        <f>ROUND(G819*H819,6)</f>
      </c>
      <c r="L819" s="38">
        <v>0</v>
      </c>
      <c s="32">
        <f>ROUND(ROUND(L819,2)*ROUND(G819,3),2)</f>
      </c>
      <c s="36" t="s">
        <v>3677</v>
      </c>
      <c>
        <f>(M819*21)/100</f>
      </c>
      <c t="s">
        <v>27</v>
      </c>
    </row>
    <row r="820" spans="1:5" ht="12.75">
      <c r="A820" s="35" t="s">
        <v>53</v>
      </c>
      <c r="E820" s="39" t="s">
        <v>5</v>
      </c>
    </row>
    <row r="821" spans="1:5" ht="12.75">
      <c r="A821" s="35" t="s">
        <v>54</v>
      </c>
      <c r="E821" s="40" t="s">
        <v>5012</v>
      </c>
    </row>
    <row r="822" spans="1:5" ht="12.75">
      <c r="A822" t="s">
        <v>55</v>
      </c>
      <c r="E822" s="39" t="s">
        <v>5</v>
      </c>
    </row>
    <row r="823" spans="1:16" ht="25.5">
      <c r="A823" t="s">
        <v>48</v>
      </c>
      <c s="34" t="s">
        <v>5022</v>
      </c>
      <c s="34" t="s">
        <v>5023</v>
      </c>
      <c s="35" t="s">
        <v>5</v>
      </c>
      <c s="6" t="s">
        <v>5024</v>
      </c>
      <c s="36" t="s">
        <v>205</v>
      </c>
      <c s="37">
        <v>99.123</v>
      </c>
      <c s="36">
        <v>0.00017</v>
      </c>
      <c s="36">
        <f>ROUND(G823*H823,6)</f>
      </c>
      <c r="L823" s="38">
        <v>0</v>
      </c>
      <c s="32">
        <f>ROUND(ROUND(L823,2)*ROUND(G823,3),2)</f>
      </c>
      <c s="36" t="s">
        <v>3677</v>
      </c>
      <c>
        <f>(M823*21)/100</f>
      </c>
      <c t="s">
        <v>27</v>
      </c>
    </row>
    <row r="824" spans="1:5" ht="12.75">
      <c r="A824" s="35" t="s">
        <v>53</v>
      </c>
      <c r="E824" s="39" t="s">
        <v>5</v>
      </c>
    </row>
    <row r="825" spans="1:5" ht="12.75">
      <c r="A825" s="35" t="s">
        <v>54</v>
      </c>
      <c r="E825" s="40" t="s">
        <v>5012</v>
      </c>
    </row>
    <row r="826" spans="1:5" ht="12.75">
      <c r="A826" t="s">
        <v>55</v>
      </c>
      <c r="E826" s="39" t="s">
        <v>5</v>
      </c>
    </row>
    <row r="827" spans="1:16" ht="12.75">
      <c r="A827" t="s">
        <v>48</v>
      </c>
      <c s="34" t="s">
        <v>5025</v>
      </c>
      <c s="34" t="s">
        <v>5026</v>
      </c>
      <c s="35" t="s">
        <v>5</v>
      </c>
      <c s="6" t="s">
        <v>5027</v>
      </c>
      <c s="36" t="s">
        <v>205</v>
      </c>
      <c s="37">
        <v>18.129</v>
      </c>
      <c s="36">
        <v>0</v>
      </c>
      <c s="36">
        <f>ROUND(G827*H827,6)</f>
      </c>
      <c r="L827" s="38">
        <v>0</v>
      </c>
      <c s="32">
        <f>ROUND(ROUND(L827,2)*ROUND(G827,3),2)</f>
      </c>
      <c s="36" t="s">
        <v>3677</v>
      </c>
      <c>
        <f>(M827*21)/100</f>
      </c>
      <c t="s">
        <v>27</v>
      </c>
    </row>
    <row r="828" spans="1:5" ht="12.75">
      <c r="A828" s="35" t="s">
        <v>53</v>
      </c>
      <c r="E828" s="39" t="s">
        <v>5</v>
      </c>
    </row>
    <row r="829" spans="1:5" ht="12.75">
      <c r="A829" s="35" t="s">
        <v>54</v>
      </c>
      <c r="E829" s="40" t="s">
        <v>5028</v>
      </c>
    </row>
    <row r="830" spans="1:5" ht="12.75">
      <c r="A830" t="s">
        <v>55</v>
      </c>
      <c r="E830" s="39" t="s">
        <v>5</v>
      </c>
    </row>
    <row r="831" spans="1:16" ht="25.5">
      <c r="A831" t="s">
        <v>48</v>
      </c>
      <c s="34" t="s">
        <v>5029</v>
      </c>
      <c s="34" t="s">
        <v>5030</v>
      </c>
      <c s="35" t="s">
        <v>5</v>
      </c>
      <c s="6" t="s">
        <v>5031</v>
      </c>
      <c s="36" t="s">
        <v>205</v>
      </c>
      <c s="37">
        <v>18.129</v>
      </c>
      <c s="36">
        <v>0.00013</v>
      </c>
      <c s="36">
        <f>ROUND(G831*H831,6)</f>
      </c>
      <c r="L831" s="38">
        <v>0</v>
      </c>
      <c s="32">
        <f>ROUND(ROUND(L831,2)*ROUND(G831,3),2)</f>
      </c>
      <c s="36" t="s">
        <v>3677</v>
      </c>
      <c>
        <f>(M831*21)/100</f>
      </c>
      <c t="s">
        <v>27</v>
      </c>
    </row>
    <row r="832" spans="1:5" ht="12.75">
      <c r="A832" s="35" t="s">
        <v>53</v>
      </c>
      <c r="E832" s="39" t="s">
        <v>5</v>
      </c>
    </row>
    <row r="833" spans="1:5" ht="12.75">
      <c r="A833" s="35" t="s">
        <v>54</v>
      </c>
      <c r="E833" s="40" t="s">
        <v>5028</v>
      </c>
    </row>
    <row r="834" spans="1:5" ht="12.75">
      <c r="A834" t="s">
        <v>55</v>
      </c>
      <c r="E834" s="39" t="s">
        <v>5</v>
      </c>
    </row>
    <row r="835" spans="1:16" ht="25.5">
      <c r="A835" t="s">
        <v>48</v>
      </c>
      <c s="34" t="s">
        <v>5032</v>
      </c>
      <c s="34" t="s">
        <v>5033</v>
      </c>
      <c s="35" t="s">
        <v>5</v>
      </c>
      <c s="6" t="s">
        <v>5034</v>
      </c>
      <c s="36" t="s">
        <v>205</v>
      </c>
      <c s="37">
        <v>18.129</v>
      </c>
      <c s="36">
        <v>0.00092</v>
      </c>
      <c s="36">
        <f>ROUND(G835*H835,6)</f>
      </c>
      <c r="L835" s="38">
        <v>0</v>
      </c>
      <c s="32">
        <f>ROUND(ROUND(L835,2)*ROUND(G835,3),2)</f>
      </c>
      <c s="36" t="s">
        <v>3677</v>
      </c>
      <c>
        <f>(M835*21)/100</f>
      </c>
      <c t="s">
        <v>27</v>
      </c>
    </row>
    <row r="836" spans="1:5" ht="12.75">
      <c r="A836" s="35" t="s">
        <v>53</v>
      </c>
      <c r="E836" s="39" t="s">
        <v>5</v>
      </c>
    </row>
    <row r="837" spans="1:5" ht="12.75">
      <c r="A837" s="35" t="s">
        <v>54</v>
      </c>
      <c r="E837" s="40" t="s">
        <v>5028</v>
      </c>
    </row>
    <row r="838" spans="1:5" ht="12.75">
      <c r="A838" t="s">
        <v>55</v>
      </c>
      <c r="E838" s="39" t="s">
        <v>5</v>
      </c>
    </row>
    <row r="839" spans="1:13" ht="12.75">
      <c r="A839" t="s">
        <v>46</v>
      </c>
      <c r="C839" s="31" t="s">
        <v>5035</v>
      </c>
      <c r="E839" s="33" t="s">
        <v>5036</v>
      </c>
      <c r="J839" s="32">
        <f>0</f>
      </c>
      <c s="32">
        <f>0</f>
      </c>
      <c s="32">
        <f>0+L840+L844+L848+L852</f>
      </c>
      <c s="32">
        <f>0+M840+M844+M848+M852</f>
      </c>
    </row>
    <row r="840" spans="1:16" ht="12.75">
      <c r="A840" t="s">
        <v>48</v>
      </c>
      <c s="34" t="s">
        <v>5037</v>
      </c>
      <c s="34" t="s">
        <v>5038</v>
      </c>
      <c s="35" t="s">
        <v>5</v>
      </c>
      <c s="6" t="s">
        <v>5039</v>
      </c>
      <c s="36" t="s">
        <v>205</v>
      </c>
      <c s="37">
        <v>529.291</v>
      </c>
      <c s="36">
        <v>0</v>
      </c>
      <c s="36">
        <f>ROUND(G840*H840,6)</f>
      </c>
      <c r="L840" s="38">
        <v>0</v>
      </c>
      <c s="32">
        <f>ROUND(ROUND(L840,2)*ROUND(G840,3),2)</f>
      </c>
      <c s="36" t="s">
        <v>3677</v>
      </c>
      <c>
        <f>(M840*21)/100</f>
      </c>
      <c t="s">
        <v>27</v>
      </c>
    </row>
    <row r="841" spans="1:5" ht="12.75">
      <c r="A841" s="35" t="s">
        <v>53</v>
      </c>
      <c r="E841" s="39" t="s">
        <v>5</v>
      </c>
    </row>
    <row r="842" spans="1:5" ht="12.75">
      <c r="A842" s="35" t="s">
        <v>54</v>
      </c>
      <c r="E842" s="40" t="s">
        <v>5040</v>
      </c>
    </row>
    <row r="843" spans="1:5" ht="12.75">
      <c r="A843" t="s">
        <v>55</v>
      </c>
      <c r="E843" s="39" t="s">
        <v>5</v>
      </c>
    </row>
    <row r="844" spans="1:16" ht="12.75">
      <c r="A844" t="s">
        <v>48</v>
      </c>
      <c s="34" t="s">
        <v>5041</v>
      </c>
      <c s="34" t="s">
        <v>5042</v>
      </c>
      <c s="35" t="s">
        <v>5</v>
      </c>
      <c s="6" t="s">
        <v>5043</v>
      </c>
      <c s="36" t="s">
        <v>205</v>
      </c>
      <c s="37">
        <v>529.291</v>
      </c>
      <c s="36">
        <v>0</v>
      </c>
      <c s="36">
        <f>ROUND(G844*H844,6)</f>
      </c>
      <c r="L844" s="38">
        <v>0</v>
      </c>
      <c s="32">
        <f>ROUND(ROUND(L844,2)*ROUND(G844,3),2)</f>
      </c>
      <c s="36" t="s">
        <v>3677</v>
      </c>
      <c>
        <f>(M844*21)/100</f>
      </c>
      <c t="s">
        <v>27</v>
      </c>
    </row>
    <row r="845" spans="1:5" ht="12.75">
      <c r="A845" s="35" t="s">
        <v>53</v>
      </c>
      <c r="E845" s="39" t="s">
        <v>5</v>
      </c>
    </row>
    <row r="846" spans="1:5" ht="12.75">
      <c r="A846" s="35" t="s">
        <v>54</v>
      </c>
      <c r="E846" s="40" t="s">
        <v>5040</v>
      </c>
    </row>
    <row r="847" spans="1:5" ht="12.75">
      <c r="A847" t="s">
        <v>55</v>
      </c>
      <c r="E847" s="39" t="s">
        <v>5</v>
      </c>
    </row>
    <row r="848" spans="1:16" ht="25.5">
      <c r="A848" t="s">
        <v>48</v>
      </c>
      <c s="34" t="s">
        <v>5044</v>
      </c>
      <c s="34" t="s">
        <v>5045</v>
      </c>
      <c s="35" t="s">
        <v>5</v>
      </c>
      <c s="6" t="s">
        <v>5046</v>
      </c>
      <c s="36" t="s">
        <v>205</v>
      </c>
      <c s="37">
        <v>529.291</v>
      </c>
      <c s="36">
        <v>0.0002</v>
      </c>
      <c s="36">
        <f>ROUND(G848*H848,6)</f>
      </c>
      <c r="L848" s="38">
        <v>0</v>
      </c>
      <c s="32">
        <f>ROUND(ROUND(L848,2)*ROUND(G848,3),2)</f>
      </c>
      <c s="36" t="s">
        <v>3677</v>
      </c>
      <c>
        <f>(M848*21)/100</f>
      </c>
      <c t="s">
        <v>27</v>
      </c>
    </row>
    <row r="849" spans="1:5" ht="12.75">
      <c r="A849" s="35" t="s">
        <v>53</v>
      </c>
      <c r="E849" s="39" t="s">
        <v>5</v>
      </c>
    </row>
    <row r="850" spans="1:5" ht="12.75">
      <c r="A850" s="35" t="s">
        <v>54</v>
      </c>
      <c r="E850" s="40" t="s">
        <v>5040</v>
      </c>
    </row>
    <row r="851" spans="1:5" ht="12.75">
      <c r="A851" t="s">
        <v>55</v>
      </c>
      <c r="E851" s="39" t="s">
        <v>5</v>
      </c>
    </row>
    <row r="852" spans="1:16" ht="25.5">
      <c r="A852" t="s">
        <v>48</v>
      </c>
      <c s="34" t="s">
        <v>5047</v>
      </c>
      <c s="34" t="s">
        <v>5048</v>
      </c>
      <c s="35" t="s">
        <v>5</v>
      </c>
      <c s="6" t="s">
        <v>5049</v>
      </c>
      <c s="36" t="s">
        <v>205</v>
      </c>
      <c s="37">
        <v>529.291</v>
      </c>
      <c s="36">
        <v>0.00029</v>
      </c>
      <c s="36">
        <f>ROUND(G852*H852,6)</f>
      </c>
      <c r="L852" s="38">
        <v>0</v>
      </c>
      <c s="32">
        <f>ROUND(ROUND(L852,2)*ROUND(G852,3),2)</f>
      </c>
      <c s="36" t="s">
        <v>3677</v>
      </c>
      <c>
        <f>(M852*21)/100</f>
      </c>
      <c t="s">
        <v>27</v>
      </c>
    </row>
    <row r="853" spans="1:5" ht="12.75">
      <c r="A853" s="35" t="s">
        <v>53</v>
      </c>
      <c r="E853" s="39" t="s">
        <v>5</v>
      </c>
    </row>
    <row r="854" spans="1:5" ht="12.75">
      <c r="A854" s="35" t="s">
        <v>54</v>
      </c>
      <c r="E854" s="40" t="s">
        <v>5040</v>
      </c>
    </row>
    <row r="855" spans="1:5" ht="12.75">
      <c r="A855" t="s">
        <v>55</v>
      </c>
      <c r="E855" s="39" t="s">
        <v>5</v>
      </c>
    </row>
    <row r="856" spans="1:13" ht="12.75">
      <c r="A856" t="s">
        <v>46</v>
      </c>
      <c r="C856" s="31" t="s">
        <v>5050</v>
      </c>
      <c r="E856" s="33" t="s">
        <v>5051</v>
      </c>
      <c r="J856" s="32">
        <f>0</f>
      </c>
      <c s="32">
        <f>0</f>
      </c>
      <c s="32">
        <f>0+L857+L861+L865+L869</f>
      </c>
      <c s="32">
        <f>0+M857+M861+M865+M869</f>
      </c>
    </row>
    <row r="857" spans="1:16" ht="12.75">
      <c r="A857" t="s">
        <v>48</v>
      </c>
      <c s="34" t="s">
        <v>5052</v>
      </c>
      <c s="34" t="s">
        <v>5053</v>
      </c>
      <c s="35" t="s">
        <v>5</v>
      </c>
      <c s="6" t="s">
        <v>5054</v>
      </c>
      <c s="36" t="s">
        <v>205</v>
      </c>
      <c s="37">
        <v>16.315</v>
      </c>
      <c s="36">
        <v>0.0006</v>
      </c>
      <c s="36">
        <f>ROUND(G857*H857,6)</f>
      </c>
      <c r="L857" s="38">
        <v>0</v>
      </c>
      <c s="32">
        <f>ROUND(ROUND(L857,2)*ROUND(G857,3),2)</f>
      </c>
      <c s="36" t="s">
        <v>3677</v>
      </c>
      <c>
        <f>(M857*21)/100</f>
      </c>
      <c t="s">
        <v>27</v>
      </c>
    </row>
    <row r="858" spans="1:5" ht="12.75">
      <c r="A858" s="35" t="s">
        <v>53</v>
      </c>
      <c r="E858" s="39" t="s">
        <v>5</v>
      </c>
    </row>
    <row r="859" spans="1:5" ht="12.75">
      <c r="A859" s="35" t="s">
        <v>54</v>
      </c>
      <c r="E859" s="40" t="s">
        <v>5055</v>
      </c>
    </row>
    <row r="860" spans="1:5" ht="12.75">
      <c r="A860" t="s">
        <v>55</v>
      </c>
      <c r="E860" s="39" t="s">
        <v>5</v>
      </c>
    </row>
    <row r="861" spans="1:16" ht="12.75">
      <c r="A861" t="s">
        <v>48</v>
      </c>
      <c s="34" t="s">
        <v>5056</v>
      </c>
      <c s="34" t="s">
        <v>5057</v>
      </c>
      <c s="35" t="s">
        <v>5</v>
      </c>
      <c s="6" t="s">
        <v>5058</v>
      </c>
      <c s="36" t="s">
        <v>205</v>
      </c>
      <c s="37">
        <v>15.84</v>
      </c>
      <c s="36">
        <v>0</v>
      </c>
      <c s="36">
        <f>ROUND(G861*H861,6)</f>
      </c>
      <c r="L861" s="38">
        <v>0</v>
      </c>
      <c s="32">
        <f>ROUND(ROUND(L861,2)*ROUND(G861,3),2)</f>
      </c>
      <c s="36" t="s">
        <v>3677</v>
      </c>
      <c>
        <f>(M861*21)/100</f>
      </c>
      <c t="s">
        <v>27</v>
      </c>
    </row>
    <row r="862" spans="1:5" ht="12.75">
      <c r="A862" s="35" t="s">
        <v>53</v>
      </c>
      <c r="E862" s="39" t="s">
        <v>5</v>
      </c>
    </row>
    <row r="863" spans="1:5" ht="12.75">
      <c r="A863" s="35" t="s">
        <v>54</v>
      </c>
      <c r="E863" s="40" t="s">
        <v>5059</v>
      </c>
    </row>
    <row r="864" spans="1:5" ht="12.75">
      <c r="A864" t="s">
        <v>55</v>
      </c>
      <c r="E864" s="39" t="s">
        <v>5</v>
      </c>
    </row>
    <row r="865" spans="1:16" ht="25.5">
      <c r="A865" t="s">
        <v>48</v>
      </c>
      <c s="34" t="s">
        <v>5060</v>
      </c>
      <c s="34" t="s">
        <v>5061</v>
      </c>
      <c s="35" t="s">
        <v>5</v>
      </c>
      <c s="6" t="s">
        <v>5062</v>
      </c>
      <c s="36" t="s">
        <v>450</v>
      </c>
      <c s="37">
        <v>0.01</v>
      </c>
      <c s="36">
        <v>0</v>
      </c>
      <c s="36">
        <f>ROUND(G865*H865,6)</f>
      </c>
      <c r="L865" s="38">
        <v>0</v>
      </c>
      <c s="32">
        <f>ROUND(ROUND(L865,2)*ROUND(G865,3),2)</f>
      </c>
      <c s="36" t="s">
        <v>3677</v>
      </c>
      <c>
        <f>(M865*21)/100</f>
      </c>
      <c t="s">
        <v>27</v>
      </c>
    </row>
    <row r="866" spans="1:5" ht="12.75">
      <c r="A866" s="35" t="s">
        <v>53</v>
      </c>
      <c r="E866" s="39" t="s">
        <v>5</v>
      </c>
    </row>
    <row r="867" spans="1:5" ht="12.75">
      <c r="A867" s="35" t="s">
        <v>54</v>
      </c>
      <c r="E867" s="40" t="s">
        <v>5063</v>
      </c>
    </row>
    <row r="868" spans="1:5" ht="12.75">
      <c r="A868" t="s">
        <v>55</v>
      </c>
      <c r="E868" s="39" t="s">
        <v>5</v>
      </c>
    </row>
    <row r="869" spans="1:16" ht="38.25">
      <c r="A869" t="s">
        <v>48</v>
      </c>
      <c s="34" t="s">
        <v>5064</v>
      </c>
      <c s="34" t="s">
        <v>5065</v>
      </c>
      <c s="35" t="s">
        <v>5</v>
      </c>
      <c s="6" t="s">
        <v>5066</v>
      </c>
      <c s="36" t="s">
        <v>450</v>
      </c>
      <c s="37">
        <v>0.01</v>
      </c>
      <c s="36">
        <v>0</v>
      </c>
      <c s="36">
        <f>ROUND(G869*H869,6)</f>
      </c>
      <c r="L869" s="38">
        <v>0</v>
      </c>
      <c s="32">
        <f>ROUND(ROUND(L869,2)*ROUND(G869,3),2)</f>
      </c>
      <c s="36" t="s">
        <v>3677</v>
      </c>
      <c>
        <f>(M869*21)/100</f>
      </c>
      <c t="s">
        <v>27</v>
      </c>
    </row>
    <row r="870" spans="1:5" ht="12.75">
      <c r="A870" s="35" t="s">
        <v>53</v>
      </c>
      <c r="E870" s="39" t="s">
        <v>5</v>
      </c>
    </row>
    <row r="871" spans="1:5" ht="12.75">
      <c r="A871" s="35" t="s">
        <v>54</v>
      </c>
      <c r="E871" s="40" t="s">
        <v>5063</v>
      </c>
    </row>
    <row r="872" spans="1:5" ht="12.75">
      <c r="A872" t="s">
        <v>55</v>
      </c>
      <c r="E872" s="39" t="s">
        <v>5</v>
      </c>
    </row>
    <row r="873" spans="1:13" ht="12.75">
      <c r="A873" t="s">
        <v>46</v>
      </c>
      <c r="C873" s="31" t="s">
        <v>5067</v>
      </c>
      <c r="E873" s="33" t="s">
        <v>5068</v>
      </c>
      <c r="J873" s="32">
        <f>0</f>
      </c>
      <c s="32">
        <f>0</f>
      </c>
      <c s="32">
        <f>0+L874</f>
      </c>
      <c s="32">
        <f>0+M874</f>
      </c>
    </row>
    <row r="874" spans="1:16" ht="25.5">
      <c r="A874" t="s">
        <v>48</v>
      </c>
      <c s="34" t="s">
        <v>5069</v>
      </c>
      <c s="34" t="s">
        <v>5070</v>
      </c>
      <c s="35" t="s">
        <v>5</v>
      </c>
      <c s="6" t="s">
        <v>5071</v>
      </c>
      <c s="36" t="s">
        <v>205</v>
      </c>
      <c s="37">
        <v>99.123</v>
      </c>
      <c s="36">
        <v>0.00064</v>
      </c>
      <c s="36">
        <f>ROUND(G874*H874,6)</f>
      </c>
      <c r="L874" s="38">
        <v>0</v>
      </c>
      <c s="32">
        <f>ROUND(ROUND(L874,2)*ROUND(G874,3),2)</f>
      </c>
      <c s="36" t="s">
        <v>3677</v>
      </c>
      <c>
        <f>(M874*21)/100</f>
      </c>
      <c t="s">
        <v>27</v>
      </c>
    </row>
    <row r="875" spans="1:5" ht="12.75">
      <c r="A875" s="35" t="s">
        <v>53</v>
      </c>
      <c r="E875" s="39" t="s">
        <v>5</v>
      </c>
    </row>
    <row r="876" spans="1:5" ht="38.25">
      <c r="A876" s="35" t="s">
        <v>54</v>
      </c>
      <c r="E876" s="40" t="s">
        <v>5072</v>
      </c>
    </row>
    <row r="877" spans="1:5" ht="12.75">
      <c r="A877" t="s">
        <v>55</v>
      </c>
      <c r="E877" s="39" t="s">
        <v>5</v>
      </c>
    </row>
    <row r="878" spans="1:13" ht="12.75">
      <c r="A878" t="s">
        <v>46</v>
      </c>
      <c r="C878" s="31" t="s">
        <v>76</v>
      </c>
      <c r="E878" s="33" t="s">
        <v>3893</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5073</v>
      </c>
      <c s="34" t="s">
        <v>5074</v>
      </c>
      <c s="35" t="s">
        <v>5</v>
      </c>
      <c s="6" t="s">
        <v>5075</v>
      </c>
      <c s="36" t="s">
        <v>62</v>
      </c>
      <c s="37">
        <v>2</v>
      </c>
      <c s="36">
        <v>0.012</v>
      </c>
      <c s="36">
        <f>ROUND(G879*H879,6)</f>
      </c>
      <c r="L879" s="38">
        <v>0</v>
      </c>
      <c s="32">
        <f>ROUND(ROUND(L879,2)*ROUND(G879,3),2)</f>
      </c>
      <c s="36" t="s">
        <v>3677</v>
      </c>
      <c>
        <f>(M879*21)/100</f>
      </c>
      <c t="s">
        <v>27</v>
      </c>
    </row>
    <row r="880" spans="1:5" ht="12.75">
      <c r="A880" s="35" t="s">
        <v>53</v>
      </c>
      <c r="E880" s="39" t="s">
        <v>5</v>
      </c>
    </row>
    <row r="881" spans="1:5" ht="12.75">
      <c r="A881" s="35" t="s">
        <v>54</v>
      </c>
      <c r="E881" s="40" t="s">
        <v>3761</v>
      </c>
    </row>
    <row r="882" spans="1:5" ht="12.75">
      <c r="A882" t="s">
        <v>55</v>
      </c>
      <c r="E882" s="39" t="s">
        <v>5</v>
      </c>
    </row>
    <row r="883" spans="1:16" ht="25.5">
      <c r="A883" t="s">
        <v>48</v>
      </c>
      <c s="34" t="s">
        <v>5076</v>
      </c>
      <c s="34" t="s">
        <v>5077</v>
      </c>
      <c s="35" t="s">
        <v>5</v>
      </c>
      <c s="6" t="s">
        <v>5078</v>
      </c>
      <c s="36" t="s">
        <v>62</v>
      </c>
      <c s="37">
        <v>1</v>
      </c>
      <c s="36">
        <v>0</v>
      </c>
      <c s="36">
        <f>ROUND(G883*H883,6)</f>
      </c>
      <c r="L883" s="38">
        <v>0</v>
      </c>
      <c s="32">
        <f>ROUND(ROUND(L883,2)*ROUND(G883,3),2)</f>
      </c>
      <c s="36" t="s">
        <v>3677</v>
      </c>
      <c>
        <f>(M883*21)/100</f>
      </c>
      <c t="s">
        <v>27</v>
      </c>
    </row>
    <row r="884" spans="1:5" ht="12.75">
      <c r="A884" s="35" t="s">
        <v>53</v>
      </c>
      <c r="E884" s="39" t="s">
        <v>5</v>
      </c>
    </row>
    <row r="885" spans="1:5" ht="12.75">
      <c r="A885" s="35" t="s">
        <v>54</v>
      </c>
      <c r="E885" s="40" t="s">
        <v>3773</v>
      </c>
    </row>
    <row r="886" spans="1:5" ht="12.75">
      <c r="A886" t="s">
        <v>55</v>
      </c>
      <c r="E886" s="39" t="s">
        <v>5</v>
      </c>
    </row>
    <row r="887" spans="1:16" ht="38.25">
      <c r="A887" t="s">
        <v>48</v>
      </c>
      <c s="34" t="s">
        <v>5079</v>
      </c>
      <c s="34" t="s">
        <v>5080</v>
      </c>
      <c s="35" t="s">
        <v>5</v>
      </c>
      <c s="6" t="s">
        <v>5081</v>
      </c>
      <c s="36" t="s">
        <v>62</v>
      </c>
      <c s="37">
        <v>15</v>
      </c>
      <c s="36">
        <v>0</v>
      </c>
      <c s="36">
        <f>ROUND(G887*H887,6)</f>
      </c>
      <c r="L887" s="38">
        <v>0</v>
      </c>
      <c s="32">
        <f>ROUND(ROUND(L887,2)*ROUND(G887,3),2)</f>
      </c>
      <c s="36" t="s">
        <v>3677</v>
      </c>
      <c>
        <f>(M887*21)/100</f>
      </c>
      <c t="s">
        <v>27</v>
      </c>
    </row>
    <row r="888" spans="1:5" ht="12.75">
      <c r="A888" s="35" t="s">
        <v>53</v>
      </c>
      <c r="E888" s="39" t="s">
        <v>5</v>
      </c>
    </row>
    <row r="889" spans="1:5" ht="12.75">
      <c r="A889" s="35" t="s">
        <v>54</v>
      </c>
      <c r="E889" s="40" t="s">
        <v>5082</v>
      </c>
    </row>
    <row r="890" spans="1:5" ht="12.75">
      <c r="A890" t="s">
        <v>55</v>
      </c>
      <c r="E890" s="39" t="s">
        <v>5</v>
      </c>
    </row>
    <row r="891" spans="1:16" ht="25.5">
      <c r="A891" t="s">
        <v>48</v>
      </c>
      <c s="34" t="s">
        <v>5083</v>
      </c>
      <c s="34" t="s">
        <v>5084</v>
      </c>
      <c s="35" t="s">
        <v>5</v>
      </c>
      <c s="6" t="s">
        <v>5085</v>
      </c>
      <c s="36" t="s">
        <v>62</v>
      </c>
      <c s="37">
        <v>1</v>
      </c>
      <c s="36">
        <v>0</v>
      </c>
      <c s="36">
        <f>ROUND(G891*H891,6)</f>
      </c>
      <c r="L891" s="38">
        <v>0</v>
      </c>
      <c s="32">
        <f>ROUND(ROUND(L891,2)*ROUND(G891,3),2)</f>
      </c>
      <c s="36" t="s">
        <v>3677</v>
      </c>
      <c>
        <f>(M891*21)/100</f>
      </c>
      <c t="s">
        <v>27</v>
      </c>
    </row>
    <row r="892" spans="1:5" ht="12.75">
      <c r="A892" s="35" t="s">
        <v>53</v>
      </c>
      <c r="E892" s="39" t="s">
        <v>5</v>
      </c>
    </row>
    <row r="893" spans="1:5" ht="12.75">
      <c r="A893" s="35" t="s">
        <v>54</v>
      </c>
      <c r="E893" s="40" t="s">
        <v>3773</v>
      </c>
    </row>
    <row r="894" spans="1:5" ht="12.75">
      <c r="A894" t="s">
        <v>55</v>
      </c>
      <c r="E894" s="39" t="s">
        <v>5</v>
      </c>
    </row>
    <row r="895" spans="1:16" ht="25.5">
      <c r="A895" t="s">
        <v>48</v>
      </c>
      <c s="34" t="s">
        <v>5086</v>
      </c>
      <c s="34" t="s">
        <v>5087</v>
      </c>
      <c s="35" t="s">
        <v>5</v>
      </c>
      <c s="6" t="s">
        <v>5088</v>
      </c>
      <c s="36" t="s">
        <v>205</v>
      </c>
      <c s="37">
        <v>174.919</v>
      </c>
      <c s="36">
        <v>0.00021</v>
      </c>
      <c s="36">
        <f>ROUND(G895*H895,6)</f>
      </c>
      <c r="L895" s="38">
        <v>0</v>
      </c>
      <c s="32">
        <f>ROUND(ROUND(L895,2)*ROUND(G895,3),2)</f>
      </c>
      <c s="36" t="s">
        <v>3677</v>
      </c>
      <c>
        <f>(M895*21)/100</f>
      </c>
      <c t="s">
        <v>27</v>
      </c>
    </row>
    <row r="896" spans="1:5" ht="12.75">
      <c r="A896" s="35" t="s">
        <v>53</v>
      </c>
      <c r="E896" s="39" t="s">
        <v>5</v>
      </c>
    </row>
    <row r="897" spans="1:5" ht="12.75">
      <c r="A897" s="35" t="s">
        <v>54</v>
      </c>
      <c r="E897" s="40" t="s">
        <v>5089</v>
      </c>
    </row>
    <row r="898" spans="1:5" ht="12.75">
      <c r="A898" t="s">
        <v>55</v>
      </c>
      <c r="E898" s="39" t="s">
        <v>5</v>
      </c>
    </row>
    <row r="899" spans="1:16" ht="25.5">
      <c r="A899" t="s">
        <v>48</v>
      </c>
      <c s="34" t="s">
        <v>5090</v>
      </c>
      <c s="34" t="s">
        <v>5091</v>
      </c>
      <c s="35" t="s">
        <v>5</v>
      </c>
      <c s="6" t="s">
        <v>5092</v>
      </c>
      <c s="36" t="s">
        <v>205</v>
      </c>
      <c s="37">
        <v>308.631</v>
      </c>
      <c s="36">
        <v>4E-05</v>
      </c>
      <c s="36">
        <f>ROUND(G899*H899,6)</f>
      </c>
      <c r="L899" s="38">
        <v>0</v>
      </c>
      <c s="32">
        <f>ROUND(ROUND(L899,2)*ROUND(G899,3),2)</f>
      </c>
      <c s="36" t="s">
        <v>3677</v>
      </c>
      <c>
        <f>(M899*21)/100</f>
      </c>
      <c t="s">
        <v>27</v>
      </c>
    </row>
    <row r="900" spans="1:5" ht="12.75">
      <c r="A900" s="35" t="s">
        <v>53</v>
      </c>
      <c r="E900" s="39" t="s">
        <v>5</v>
      </c>
    </row>
    <row r="901" spans="1:5" ht="76.5">
      <c r="A901" s="35" t="s">
        <v>54</v>
      </c>
      <c r="E901" s="40" t="s">
        <v>5093</v>
      </c>
    </row>
    <row r="902" spans="1:5" ht="12.75">
      <c r="A902" t="s">
        <v>55</v>
      </c>
      <c r="E902" s="39" t="s">
        <v>5</v>
      </c>
    </row>
    <row r="903" spans="1:16" ht="12.75">
      <c r="A903" t="s">
        <v>48</v>
      </c>
      <c s="34" t="s">
        <v>5094</v>
      </c>
      <c s="34" t="s">
        <v>5095</v>
      </c>
      <c s="35" t="s">
        <v>5</v>
      </c>
      <c s="6" t="s">
        <v>5096</v>
      </c>
      <c s="36" t="s">
        <v>62</v>
      </c>
      <c s="37">
        <v>2</v>
      </c>
      <c s="36">
        <v>0.00018</v>
      </c>
      <c s="36">
        <f>ROUND(G903*H903,6)</f>
      </c>
      <c r="L903" s="38">
        <v>0</v>
      </c>
      <c s="32">
        <f>ROUND(ROUND(L903,2)*ROUND(G903,3),2)</f>
      </c>
      <c s="36" t="s">
        <v>3677</v>
      </c>
      <c>
        <f>(M903*21)/100</f>
      </c>
      <c t="s">
        <v>27</v>
      </c>
    </row>
    <row r="904" spans="1:5" ht="12.75">
      <c r="A904" s="35" t="s">
        <v>53</v>
      </c>
      <c r="E904" s="39" t="s">
        <v>5</v>
      </c>
    </row>
    <row r="905" spans="1:5" ht="12.75">
      <c r="A905" s="35" t="s">
        <v>54</v>
      </c>
      <c r="E905" s="40" t="s">
        <v>5097</v>
      </c>
    </row>
    <row r="906" spans="1:5" ht="12.75">
      <c r="A906" t="s">
        <v>55</v>
      </c>
      <c r="E906" s="39" t="s">
        <v>5</v>
      </c>
    </row>
    <row r="907" spans="1:16" ht="12.75">
      <c r="A907" t="s">
        <v>48</v>
      </c>
      <c s="34" t="s">
        <v>5098</v>
      </c>
      <c s="34" t="s">
        <v>5099</v>
      </c>
      <c s="35" t="s">
        <v>5</v>
      </c>
      <c s="6" t="s">
        <v>5100</v>
      </c>
      <c s="36" t="s">
        <v>62</v>
      </c>
      <c s="37">
        <v>5</v>
      </c>
      <c s="36">
        <v>0</v>
      </c>
      <c s="36">
        <f>ROUND(G907*H907,6)</f>
      </c>
      <c r="L907" s="38">
        <v>0</v>
      </c>
      <c s="32">
        <f>ROUND(ROUND(L907,2)*ROUND(G907,3),2)</f>
      </c>
      <c s="36" t="s">
        <v>3677</v>
      </c>
      <c>
        <f>(M907*21)/100</f>
      </c>
      <c t="s">
        <v>27</v>
      </c>
    </row>
    <row r="908" spans="1:5" ht="12.75">
      <c r="A908" s="35" t="s">
        <v>53</v>
      </c>
      <c r="E908" s="39" t="s">
        <v>5</v>
      </c>
    </row>
    <row r="909" spans="1:5" ht="12.75">
      <c r="A909" s="35" t="s">
        <v>54</v>
      </c>
      <c r="E909" s="40" t="s">
        <v>5101</v>
      </c>
    </row>
    <row r="910" spans="1:5" ht="12.75">
      <c r="A910" t="s">
        <v>55</v>
      </c>
      <c r="E910" s="39" t="s">
        <v>5</v>
      </c>
    </row>
    <row r="911" spans="1:16" ht="25.5">
      <c r="A911" t="s">
        <v>48</v>
      </c>
      <c s="34" t="s">
        <v>5102</v>
      </c>
      <c s="34" t="s">
        <v>5103</v>
      </c>
      <c s="35" t="s">
        <v>5</v>
      </c>
      <c s="6" t="s">
        <v>5104</v>
      </c>
      <c s="36" t="s">
        <v>62</v>
      </c>
      <c s="37">
        <v>5</v>
      </c>
      <c s="36">
        <v>0.00023</v>
      </c>
      <c s="36">
        <f>ROUND(G911*H911,6)</f>
      </c>
      <c r="L911" s="38">
        <v>0</v>
      </c>
      <c s="32">
        <f>ROUND(ROUND(L911,2)*ROUND(G911,3),2)</f>
      </c>
      <c s="36" t="s">
        <v>3677</v>
      </c>
      <c>
        <f>(M911*21)/100</f>
      </c>
      <c t="s">
        <v>27</v>
      </c>
    </row>
    <row r="912" spans="1:5" ht="12.75">
      <c r="A912" s="35" t="s">
        <v>53</v>
      </c>
      <c r="E912" s="39" t="s">
        <v>5</v>
      </c>
    </row>
    <row r="913" spans="1:5" ht="12.75">
      <c r="A913" s="35" t="s">
        <v>54</v>
      </c>
      <c r="E913" s="40" t="s">
        <v>4850</v>
      </c>
    </row>
    <row r="914" spans="1:5" ht="12.75">
      <c r="A914" t="s">
        <v>55</v>
      </c>
      <c r="E914" s="39" t="s">
        <v>5</v>
      </c>
    </row>
    <row r="915" spans="1:16" ht="25.5">
      <c r="A915" t="s">
        <v>48</v>
      </c>
      <c s="34" t="s">
        <v>5105</v>
      </c>
      <c s="34" t="s">
        <v>5106</v>
      </c>
      <c s="35" t="s">
        <v>5</v>
      </c>
      <c s="6" t="s">
        <v>5107</v>
      </c>
      <c s="36" t="s">
        <v>205</v>
      </c>
      <c s="37">
        <v>47.378</v>
      </c>
      <c s="36">
        <v>0</v>
      </c>
      <c s="36">
        <f>ROUND(G915*H915,6)</f>
      </c>
      <c r="L915" s="38">
        <v>0</v>
      </c>
      <c s="32">
        <f>ROUND(ROUND(L915,2)*ROUND(G915,3),2)</f>
      </c>
      <c s="36" t="s">
        <v>3677</v>
      </c>
      <c>
        <f>(M915*21)/100</f>
      </c>
      <c t="s">
        <v>27</v>
      </c>
    </row>
    <row r="916" spans="1:5" ht="12.75">
      <c r="A916" s="35" t="s">
        <v>53</v>
      </c>
      <c r="E916" s="39" t="s">
        <v>5</v>
      </c>
    </row>
    <row r="917" spans="1:5" ht="12.75">
      <c r="A917" s="35" t="s">
        <v>54</v>
      </c>
      <c r="E917" s="40" t="s">
        <v>5108</v>
      </c>
    </row>
    <row r="918" spans="1:5" ht="12.75">
      <c r="A918" t="s">
        <v>55</v>
      </c>
      <c r="E918" s="39" t="s">
        <v>5</v>
      </c>
    </row>
    <row r="919" spans="1:16" ht="25.5">
      <c r="A919" t="s">
        <v>48</v>
      </c>
      <c s="34" t="s">
        <v>5109</v>
      </c>
      <c s="34" t="s">
        <v>5110</v>
      </c>
      <c s="35" t="s">
        <v>5</v>
      </c>
      <c s="6" t="s">
        <v>5111</v>
      </c>
      <c s="36" t="s">
        <v>205</v>
      </c>
      <c s="37">
        <v>17.338</v>
      </c>
      <c s="36">
        <v>0</v>
      </c>
      <c s="36">
        <f>ROUND(G919*H919,6)</f>
      </c>
      <c r="L919" s="38">
        <v>0</v>
      </c>
      <c s="32">
        <f>ROUND(ROUND(L919,2)*ROUND(G919,3),2)</f>
      </c>
      <c s="36" t="s">
        <v>3677</v>
      </c>
      <c>
        <f>(M919*21)/100</f>
      </c>
      <c t="s">
        <v>27</v>
      </c>
    </row>
    <row r="920" spans="1:5" ht="12.75">
      <c r="A920" s="35" t="s">
        <v>53</v>
      </c>
      <c r="E920" s="39" t="s">
        <v>5</v>
      </c>
    </row>
    <row r="921" spans="1:5" ht="12.75">
      <c r="A921" s="35" t="s">
        <v>54</v>
      </c>
      <c r="E921" s="40" t="s">
        <v>5112</v>
      </c>
    </row>
    <row r="922" spans="1:5" ht="12.75">
      <c r="A922" t="s">
        <v>55</v>
      </c>
      <c r="E922" s="39" t="s">
        <v>5</v>
      </c>
    </row>
    <row r="923" spans="1:16" ht="25.5">
      <c r="A923" t="s">
        <v>48</v>
      </c>
      <c s="34" t="s">
        <v>5113</v>
      </c>
      <c s="34" t="s">
        <v>5114</v>
      </c>
      <c s="35" t="s">
        <v>5</v>
      </c>
      <c s="6" t="s">
        <v>5115</v>
      </c>
      <c s="36" t="s">
        <v>190</v>
      </c>
      <c s="37">
        <v>4.185</v>
      </c>
      <c s="36">
        <v>0</v>
      </c>
      <c s="36">
        <f>ROUND(G923*H923,6)</f>
      </c>
      <c r="L923" s="38">
        <v>0</v>
      </c>
      <c s="32">
        <f>ROUND(ROUND(L923,2)*ROUND(G923,3),2)</f>
      </c>
      <c s="36" t="s">
        <v>3677</v>
      </c>
      <c>
        <f>(M923*21)/100</f>
      </c>
      <c t="s">
        <v>27</v>
      </c>
    </row>
    <row r="924" spans="1:5" ht="12.75">
      <c r="A924" s="35" t="s">
        <v>53</v>
      </c>
      <c r="E924" s="39" t="s">
        <v>5</v>
      </c>
    </row>
    <row r="925" spans="1:5" ht="12.75">
      <c r="A925" s="35" t="s">
        <v>54</v>
      </c>
      <c r="E925" s="40" t="s">
        <v>5116</v>
      </c>
    </row>
    <row r="926" spans="1:5" ht="12.75">
      <c r="A926" t="s">
        <v>55</v>
      </c>
      <c r="E926" s="39" t="s">
        <v>5</v>
      </c>
    </row>
    <row r="927" spans="1:16" ht="25.5">
      <c r="A927" t="s">
        <v>48</v>
      </c>
      <c s="34" t="s">
        <v>5117</v>
      </c>
      <c s="34" t="s">
        <v>5118</v>
      </c>
      <c s="35" t="s">
        <v>5</v>
      </c>
      <c s="6" t="s">
        <v>5119</v>
      </c>
      <c s="36" t="s">
        <v>205</v>
      </c>
      <c s="37">
        <v>1.5</v>
      </c>
      <c s="36">
        <v>0</v>
      </c>
      <c s="36">
        <f>ROUND(G927*H927,6)</f>
      </c>
      <c r="L927" s="38">
        <v>0</v>
      </c>
      <c s="32">
        <f>ROUND(ROUND(L927,2)*ROUND(G927,3),2)</f>
      </c>
      <c s="36" t="s">
        <v>3677</v>
      </c>
      <c>
        <f>(M927*21)/100</f>
      </c>
      <c t="s">
        <v>27</v>
      </c>
    </row>
    <row r="928" spans="1:5" ht="12.75">
      <c r="A928" s="35" t="s">
        <v>53</v>
      </c>
      <c r="E928" s="39" t="s">
        <v>5</v>
      </c>
    </row>
    <row r="929" spans="1:5" ht="12.75">
      <c r="A929" s="35" t="s">
        <v>54</v>
      </c>
      <c r="E929" s="40" t="s">
        <v>5120</v>
      </c>
    </row>
    <row r="930" spans="1:5" ht="12.75">
      <c r="A930" t="s">
        <v>55</v>
      </c>
      <c r="E930" s="39" t="s">
        <v>5</v>
      </c>
    </row>
    <row r="931" spans="1:16" ht="25.5">
      <c r="A931" t="s">
        <v>48</v>
      </c>
      <c s="34" t="s">
        <v>5121</v>
      </c>
      <c s="34" t="s">
        <v>5122</v>
      </c>
      <c s="35" t="s">
        <v>5</v>
      </c>
      <c s="6" t="s">
        <v>5123</v>
      </c>
      <c s="36" t="s">
        <v>205</v>
      </c>
      <c s="37">
        <v>6.897</v>
      </c>
      <c s="36">
        <v>0</v>
      </c>
      <c s="36">
        <f>ROUND(G931*H931,6)</f>
      </c>
      <c r="L931" s="38">
        <v>0</v>
      </c>
      <c s="32">
        <f>ROUND(ROUND(L931,2)*ROUND(G931,3),2)</f>
      </c>
      <c s="36" t="s">
        <v>3677</v>
      </c>
      <c>
        <f>(M931*21)/100</f>
      </c>
      <c t="s">
        <v>27</v>
      </c>
    </row>
    <row r="932" spans="1:5" ht="12.75">
      <c r="A932" s="35" t="s">
        <v>53</v>
      </c>
      <c r="E932" s="39" t="s">
        <v>5</v>
      </c>
    </row>
    <row r="933" spans="1:5" ht="12.75">
      <c r="A933" s="35" t="s">
        <v>54</v>
      </c>
      <c r="E933" s="40" t="s">
        <v>5124</v>
      </c>
    </row>
    <row r="934" spans="1:5" ht="12.75">
      <c r="A934" t="s">
        <v>55</v>
      </c>
      <c r="E934" s="39" t="s">
        <v>5</v>
      </c>
    </row>
    <row r="935" spans="1:16" ht="25.5">
      <c r="A935" t="s">
        <v>48</v>
      </c>
      <c s="34" t="s">
        <v>5125</v>
      </c>
      <c s="34" t="s">
        <v>5126</v>
      </c>
      <c s="35" t="s">
        <v>5</v>
      </c>
      <c s="6" t="s">
        <v>5127</v>
      </c>
      <c s="36" t="s">
        <v>205</v>
      </c>
      <c s="37">
        <v>5.3</v>
      </c>
      <c s="36">
        <v>0</v>
      </c>
      <c s="36">
        <f>ROUND(G935*H935,6)</f>
      </c>
      <c r="L935" s="38">
        <v>0</v>
      </c>
      <c s="32">
        <f>ROUND(ROUND(L935,2)*ROUND(G935,3),2)</f>
      </c>
      <c s="36" t="s">
        <v>3677</v>
      </c>
      <c>
        <f>(M935*21)/100</f>
      </c>
      <c t="s">
        <v>27</v>
      </c>
    </row>
    <row r="936" spans="1:5" ht="12.75">
      <c r="A936" s="35" t="s">
        <v>53</v>
      </c>
      <c r="E936" s="39" t="s">
        <v>5</v>
      </c>
    </row>
    <row r="937" spans="1:5" ht="12.75">
      <c r="A937" s="35" t="s">
        <v>54</v>
      </c>
      <c r="E937" s="40" t="s">
        <v>5128</v>
      </c>
    </row>
    <row r="938" spans="1:5" ht="12.75">
      <c r="A938" t="s">
        <v>55</v>
      </c>
      <c r="E938" s="39" t="s">
        <v>5</v>
      </c>
    </row>
    <row r="939" spans="1:16" ht="38.25">
      <c r="A939" t="s">
        <v>48</v>
      </c>
      <c s="34" t="s">
        <v>5129</v>
      </c>
      <c s="34" t="s">
        <v>5130</v>
      </c>
      <c s="35" t="s">
        <v>5</v>
      </c>
      <c s="6" t="s">
        <v>5131</v>
      </c>
      <c s="36" t="s">
        <v>62</v>
      </c>
      <c s="37">
        <v>3</v>
      </c>
      <c s="36">
        <v>0</v>
      </c>
      <c s="36">
        <f>ROUND(G939*H939,6)</f>
      </c>
      <c r="L939" s="38">
        <v>0</v>
      </c>
      <c s="32">
        <f>ROUND(ROUND(L939,2)*ROUND(G939,3),2)</f>
      </c>
      <c s="36" t="s">
        <v>3677</v>
      </c>
      <c>
        <f>(M939*21)/100</f>
      </c>
      <c t="s">
        <v>27</v>
      </c>
    </row>
    <row r="940" spans="1:5" ht="12.75">
      <c r="A940" s="35" t="s">
        <v>53</v>
      </c>
      <c r="E940" s="39" t="s">
        <v>5</v>
      </c>
    </row>
    <row r="941" spans="1:5" ht="12.75">
      <c r="A941" s="35" t="s">
        <v>54</v>
      </c>
      <c r="E941" s="40" t="s">
        <v>3802</v>
      </c>
    </row>
    <row r="942" spans="1:5" ht="12.75">
      <c r="A942" t="s">
        <v>55</v>
      </c>
      <c r="E942" s="39" t="s">
        <v>5</v>
      </c>
    </row>
    <row r="943" spans="1:16" ht="38.25">
      <c r="A943" t="s">
        <v>48</v>
      </c>
      <c s="34" t="s">
        <v>5132</v>
      </c>
      <c s="34" t="s">
        <v>5133</v>
      </c>
      <c s="35" t="s">
        <v>5</v>
      </c>
      <c s="6" t="s">
        <v>5134</v>
      </c>
      <c s="36" t="s">
        <v>62</v>
      </c>
      <c s="37">
        <v>2</v>
      </c>
      <c s="36">
        <v>0</v>
      </c>
      <c s="36">
        <f>ROUND(G943*H943,6)</f>
      </c>
      <c r="L943" s="38">
        <v>0</v>
      </c>
      <c s="32">
        <f>ROUND(ROUND(L943,2)*ROUND(G943,3),2)</f>
      </c>
      <c s="36" t="s">
        <v>3677</v>
      </c>
      <c>
        <f>(M943*21)/100</f>
      </c>
      <c t="s">
        <v>27</v>
      </c>
    </row>
    <row r="944" spans="1:5" ht="12.75">
      <c r="A944" s="35" t="s">
        <v>53</v>
      </c>
      <c r="E944" s="39" t="s">
        <v>5</v>
      </c>
    </row>
    <row r="945" spans="1:5" ht="12.75">
      <c r="A945" s="35" t="s">
        <v>54</v>
      </c>
      <c r="E945" s="40" t="s">
        <v>3761</v>
      </c>
    </row>
    <row r="946" spans="1:5" ht="12.75">
      <c r="A946" t="s">
        <v>55</v>
      </c>
      <c r="E946" s="39" t="s">
        <v>5</v>
      </c>
    </row>
    <row r="947" spans="1:16" ht="38.25">
      <c r="A947" t="s">
        <v>48</v>
      </c>
      <c s="34" t="s">
        <v>5135</v>
      </c>
      <c s="34" t="s">
        <v>5136</v>
      </c>
      <c s="35" t="s">
        <v>5</v>
      </c>
      <c s="6" t="s">
        <v>5137</v>
      </c>
      <c s="36" t="s">
        <v>62</v>
      </c>
      <c s="37">
        <v>1</v>
      </c>
      <c s="36">
        <v>0</v>
      </c>
      <c s="36">
        <f>ROUND(G947*H947,6)</f>
      </c>
      <c r="L947" s="38">
        <v>0</v>
      </c>
      <c s="32">
        <f>ROUND(ROUND(L947,2)*ROUND(G947,3),2)</f>
      </c>
      <c s="36" t="s">
        <v>3677</v>
      </c>
      <c>
        <f>(M947*21)/100</f>
      </c>
      <c t="s">
        <v>27</v>
      </c>
    </row>
    <row r="948" spans="1:5" ht="12.75">
      <c r="A948" s="35" t="s">
        <v>53</v>
      </c>
      <c r="E948" s="39" t="s">
        <v>5</v>
      </c>
    </row>
    <row r="949" spans="1:5" ht="12.75">
      <c r="A949" s="35" t="s">
        <v>54</v>
      </c>
      <c r="E949" s="40" t="s">
        <v>3773</v>
      </c>
    </row>
    <row r="950" spans="1:5" ht="12.75">
      <c r="A950" t="s">
        <v>55</v>
      </c>
      <c r="E950" s="39" t="s">
        <v>5</v>
      </c>
    </row>
    <row r="951" spans="1:16" ht="38.25">
      <c r="A951" t="s">
        <v>48</v>
      </c>
      <c s="34" t="s">
        <v>5138</v>
      </c>
      <c s="34" t="s">
        <v>5139</v>
      </c>
      <c s="35" t="s">
        <v>5</v>
      </c>
      <c s="6" t="s">
        <v>5140</v>
      </c>
      <c s="36" t="s">
        <v>62</v>
      </c>
      <c s="37">
        <v>2</v>
      </c>
      <c s="36">
        <v>0</v>
      </c>
      <c s="36">
        <f>ROUND(G951*H951,6)</f>
      </c>
      <c r="L951" s="38">
        <v>0</v>
      </c>
      <c s="32">
        <f>ROUND(ROUND(L951,2)*ROUND(G951,3),2)</f>
      </c>
      <c s="36" t="s">
        <v>3677</v>
      </c>
      <c>
        <f>(M951*21)/100</f>
      </c>
      <c t="s">
        <v>27</v>
      </c>
    </row>
    <row r="952" spans="1:5" ht="12.75">
      <c r="A952" s="35" t="s">
        <v>53</v>
      </c>
      <c r="E952" s="39" t="s">
        <v>5</v>
      </c>
    </row>
    <row r="953" spans="1:5" ht="12.75">
      <c r="A953" s="35" t="s">
        <v>54</v>
      </c>
      <c r="E953" s="40" t="s">
        <v>3761</v>
      </c>
    </row>
    <row r="954" spans="1:5" ht="12.75">
      <c r="A954" t="s">
        <v>55</v>
      </c>
      <c r="E954" s="39" t="s">
        <v>5</v>
      </c>
    </row>
    <row r="955" spans="1:16" ht="38.25">
      <c r="A955" t="s">
        <v>48</v>
      </c>
      <c s="34" t="s">
        <v>5141</v>
      </c>
      <c s="34" t="s">
        <v>5142</v>
      </c>
      <c s="35" t="s">
        <v>5</v>
      </c>
      <c s="6" t="s">
        <v>5143</v>
      </c>
      <c s="36" t="s">
        <v>62</v>
      </c>
      <c s="37">
        <v>5</v>
      </c>
      <c s="36">
        <v>0</v>
      </c>
      <c s="36">
        <f>ROUND(G955*H955,6)</f>
      </c>
      <c r="L955" s="38">
        <v>0</v>
      </c>
      <c s="32">
        <f>ROUND(ROUND(L955,2)*ROUND(G955,3),2)</f>
      </c>
      <c s="36" t="s">
        <v>3677</v>
      </c>
      <c>
        <f>(M955*21)/100</f>
      </c>
      <c t="s">
        <v>27</v>
      </c>
    </row>
    <row r="956" spans="1:5" ht="12.75">
      <c r="A956" s="35" t="s">
        <v>53</v>
      </c>
      <c r="E956" s="39" t="s">
        <v>5</v>
      </c>
    </row>
    <row r="957" spans="1:5" ht="12.75">
      <c r="A957" s="35" t="s">
        <v>54</v>
      </c>
      <c r="E957" s="40" t="s">
        <v>4850</v>
      </c>
    </row>
    <row r="958" spans="1:5" ht="12.75">
      <c r="A958" t="s">
        <v>55</v>
      </c>
      <c r="E958" s="39" t="s">
        <v>5</v>
      </c>
    </row>
    <row r="959" spans="1:16" ht="38.25">
      <c r="A959" t="s">
        <v>48</v>
      </c>
      <c s="34" t="s">
        <v>5144</v>
      </c>
      <c s="34" t="s">
        <v>5145</v>
      </c>
      <c s="35" t="s">
        <v>5</v>
      </c>
      <c s="6" t="s">
        <v>5146</v>
      </c>
      <c s="36" t="s">
        <v>190</v>
      </c>
      <c s="37">
        <v>0.368</v>
      </c>
      <c s="36">
        <v>0</v>
      </c>
      <c s="36">
        <f>ROUND(G959*H959,6)</f>
      </c>
      <c r="L959" s="38">
        <v>0</v>
      </c>
      <c s="32">
        <f>ROUND(ROUND(L959,2)*ROUND(G959,3),2)</f>
      </c>
      <c s="36" t="s">
        <v>3677</v>
      </c>
      <c>
        <f>(M959*21)/100</f>
      </c>
      <c t="s">
        <v>27</v>
      </c>
    </row>
    <row r="960" spans="1:5" ht="12.75">
      <c r="A960" s="35" t="s">
        <v>53</v>
      </c>
      <c r="E960" s="39" t="s">
        <v>5</v>
      </c>
    </row>
    <row r="961" spans="1:5" ht="12.75">
      <c r="A961" s="35" t="s">
        <v>54</v>
      </c>
      <c r="E961" s="40" t="s">
        <v>5147</v>
      </c>
    </row>
    <row r="962" spans="1:5" ht="12.75">
      <c r="A962" t="s">
        <v>55</v>
      </c>
      <c r="E962" s="39" t="s">
        <v>5</v>
      </c>
    </row>
    <row r="963" spans="1:16" ht="25.5">
      <c r="A963" t="s">
        <v>48</v>
      </c>
      <c s="34" t="s">
        <v>5148</v>
      </c>
      <c s="34" t="s">
        <v>5149</v>
      </c>
      <c s="35" t="s">
        <v>5</v>
      </c>
      <c s="6" t="s">
        <v>5150</v>
      </c>
      <c s="36" t="s">
        <v>62</v>
      </c>
      <c s="37">
        <v>1</v>
      </c>
      <c s="36">
        <v>0</v>
      </c>
      <c s="36">
        <f>ROUND(G963*H963,6)</f>
      </c>
      <c r="L963" s="38">
        <v>0</v>
      </c>
      <c s="32">
        <f>ROUND(ROUND(L963,2)*ROUND(G963,3),2)</f>
      </c>
      <c s="36" t="s">
        <v>3677</v>
      </c>
      <c>
        <f>(M963*21)/100</f>
      </c>
      <c t="s">
        <v>27</v>
      </c>
    </row>
    <row r="964" spans="1:5" ht="12.75">
      <c r="A964" s="35" t="s">
        <v>53</v>
      </c>
      <c r="E964" s="39" t="s">
        <v>5</v>
      </c>
    </row>
    <row r="965" spans="1:5" ht="12.75">
      <c r="A965" s="35" t="s">
        <v>54</v>
      </c>
      <c r="E965" s="40" t="s">
        <v>3773</v>
      </c>
    </row>
    <row r="966" spans="1:5" ht="12.75">
      <c r="A966" t="s">
        <v>55</v>
      </c>
      <c r="E966" s="39" t="s">
        <v>5</v>
      </c>
    </row>
    <row r="967" spans="1:16" ht="25.5">
      <c r="A967" t="s">
        <v>48</v>
      </c>
      <c s="34" t="s">
        <v>5151</v>
      </c>
      <c s="34" t="s">
        <v>5152</v>
      </c>
      <c s="35" t="s">
        <v>5</v>
      </c>
      <c s="6" t="s">
        <v>5153</v>
      </c>
      <c s="36" t="s">
        <v>62</v>
      </c>
      <c s="37">
        <v>6</v>
      </c>
      <c s="36">
        <v>0</v>
      </c>
      <c s="36">
        <f>ROUND(G967*H967,6)</f>
      </c>
      <c r="L967" s="38">
        <v>0</v>
      </c>
      <c s="32">
        <f>ROUND(ROUND(L967,2)*ROUND(G967,3),2)</f>
      </c>
      <c s="36" t="s">
        <v>3677</v>
      </c>
      <c>
        <f>(M967*21)/100</f>
      </c>
      <c t="s">
        <v>27</v>
      </c>
    </row>
    <row r="968" spans="1:5" ht="12.75">
      <c r="A968" s="35" t="s">
        <v>53</v>
      </c>
      <c r="E968" s="39" t="s">
        <v>5</v>
      </c>
    </row>
    <row r="969" spans="1:5" ht="12.75">
      <c r="A969" s="35" t="s">
        <v>54</v>
      </c>
      <c r="E969" s="40" t="s">
        <v>3831</v>
      </c>
    </row>
    <row r="970" spans="1:5" ht="12.75">
      <c r="A970" t="s">
        <v>55</v>
      </c>
      <c r="E970" s="39" t="s">
        <v>5</v>
      </c>
    </row>
    <row r="971" spans="1:16" ht="25.5">
      <c r="A971" t="s">
        <v>48</v>
      </c>
      <c s="34" t="s">
        <v>5154</v>
      </c>
      <c s="34" t="s">
        <v>5155</v>
      </c>
      <c s="35" t="s">
        <v>5</v>
      </c>
      <c s="6" t="s">
        <v>5156</v>
      </c>
      <c s="36" t="s">
        <v>205</v>
      </c>
      <c s="37">
        <v>129.481</v>
      </c>
      <c s="36">
        <v>0</v>
      </c>
      <c s="36">
        <f>ROUND(G971*H971,6)</f>
      </c>
      <c r="L971" s="38">
        <v>0</v>
      </c>
      <c s="32">
        <f>ROUND(ROUND(L971,2)*ROUND(G971,3),2)</f>
      </c>
      <c s="36" t="s">
        <v>3677</v>
      </c>
      <c>
        <f>(M971*21)/100</f>
      </c>
      <c t="s">
        <v>27</v>
      </c>
    </row>
    <row r="972" spans="1:5" ht="12.75">
      <c r="A972" s="35" t="s">
        <v>53</v>
      </c>
      <c r="E972" s="39" t="s">
        <v>5</v>
      </c>
    </row>
    <row r="973" spans="1:5" ht="76.5">
      <c r="A973" s="35" t="s">
        <v>54</v>
      </c>
      <c r="E973" s="40" t="s">
        <v>5157</v>
      </c>
    </row>
    <row r="974" spans="1:5" ht="12.75">
      <c r="A974" t="s">
        <v>55</v>
      </c>
      <c r="E974" s="39" t="s">
        <v>5</v>
      </c>
    </row>
    <row r="975" spans="1:16" ht="25.5">
      <c r="A975" t="s">
        <v>48</v>
      </c>
      <c s="34" t="s">
        <v>5158</v>
      </c>
      <c s="34" t="s">
        <v>5159</v>
      </c>
      <c s="35" t="s">
        <v>5</v>
      </c>
      <c s="6" t="s">
        <v>5160</v>
      </c>
      <c s="36" t="s">
        <v>205</v>
      </c>
      <c s="37">
        <v>3884.43</v>
      </c>
      <c s="36">
        <v>0</v>
      </c>
      <c s="36">
        <f>ROUND(G975*H975,6)</f>
      </c>
      <c r="L975" s="38">
        <v>0</v>
      </c>
      <c s="32">
        <f>ROUND(ROUND(L975,2)*ROUND(G975,3),2)</f>
      </c>
      <c s="36" t="s">
        <v>3677</v>
      </c>
      <c>
        <f>(M975*21)/100</f>
      </c>
      <c t="s">
        <v>27</v>
      </c>
    </row>
    <row r="976" spans="1:5" ht="12.75">
      <c r="A976" s="35" t="s">
        <v>53</v>
      </c>
      <c r="E976" s="39" t="s">
        <v>5</v>
      </c>
    </row>
    <row r="977" spans="1:5" ht="12.75">
      <c r="A977" s="35" t="s">
        <v>54</v>
      </c>
      <c r="E977" s="40" t="s">
        <v>5161</v>
      </c>
    </row>
    <row r="978" spans="1:5" ht="12.75">
      <c r="A978" t="s">
        <v>55</v>
      </c>
      <c r="E978" s="39" t="s">
        <v>5</v>
      </c>
    </row>
    <row r="979" spans="1:16" ht="25.5">
      <c r="A979" t="s">
        <v>48</v>
      </c>
      <c s="34" t="s">
        <v>5162</v>
      </c>
      <c s="34" t="s">
        <v>5163</v>
      </c>
      <c s="35" t="s">
        <v>5</v>
      </c>
      <c s="6" t="s">
        <v>5164</v>
      </c>
      <c s="36" t="s">
        <v>205</v>
      </c>
      <c s="37">
        <v>129.481</v>
      </c>
      <c s="36">
        <v>0</v>
      </c>
      <c s="36">
        <f>ROUND(G979*H979,6)</f>
      </c>
      <c r="L979" s="38">
        <v>0</v>
      </c>
      <c s="32">
        <f>ROUND(ROUND(L979,2)*ROUND(G979,3),2)</f>
      </c>
      <c s="36" t="s">
        <v>3677</v>
      </c>
      <c>
        <f>(M979*21)/100</f>
      </c>
      <c t="s">
        <v>27</v>
      </c>
    </row>
    <row r="980" spans="1:5" ht="12.75">
      <c r="A980" s="35" t="s">
        <v>53</v>
      </c>
      <c r="E980" s="39" t="s">
        <v>5</v>
      </c>
    </row>
    <row r="981" spans="1:5" ht="12.75">
      <c r="A981" s="35" t="s">
        <v>54</v>
      </c>
      <c r="E981" s="40" t="s">
        <v>5165</v>
      </c>
    </row>
    <row r="982" spans="1:5" ht="12.75">
      <c r="A982" t="s">
        <v>55</v>
      </c>
      <c r="E982" s="39" t="s">
        <v>5</v>
      </c>
    </row>
    <row r="983" spans="1:16" ht="25.5">
      <c r="A983" t="s">
        <v>48</v>
      </c>
      <c s="34" t="s">
        <v>5166</v>
      </c>
      <c s="34" t="s">
        <v>5167</v>
      </c>
      <c s="35" t="s">
        <v>5</v>
      </c>
      <c s="6" t="s">
        <v>5168</v>
      </c>
      <c s="36" t="s">
        <v>51</v>
      </c>
      <c s="37">
        <v>2.92</v>
      </c>
      <c s="36">
        <v>0</v>
      </c>
      <c s="36">
        <f>ROUND(G983*H983,6)</f>
      </c>
      <c r="L983" s="38">
        <v>0</v>
      </c>
      <c s="32">
        <f>ROUND(ROUND(L983,2)*ROUND(G983,3),2)</f>
      </c>
      <c s="36" t="s">
        <v>3677</v>
      </c>
      <c>
        <f>(M983*21)/100</f>
      </c>
      <c t="s">
        <v>27</v>
      </c>
    </row>
    <row r="984" spans="1:5" ht="12.75">
      <c r="A984" s="35" t="s">
        <v>53</v>
      </c>
      <c r="E984" s="39" t="s">
        <v>5</v>
      </c>
    </row>
    <row r="985" spans="1:5" ht="25.5">
      <c r="A985" s="35" t="s">
        <v>54</v>
      </c>
      <c r="E985" s="40" t="s">
        <v>5169</v>
      </c>
    </row>
    <row r="986" spans="1:5" ht="12.75">
      <c r="A986" t="s">
        <v>55</v>
      </c>
      <c r="E986" s="39" t="s">
        <v>5</v>
      </c>
    </row>
    <row r="987" spans="1:16" ht="38.25">
      <c r="A987" t="s">
        <v>48</v>
      </c>
      <c s="34" t="s">
        <v>5170</v>
      </c>
      <c s="34" t="s">
        <v>5171</v>
      </c>
      <c s="35" t="s">
        <v>5</v>
      </c>
      <c s="6" t="s">
        <v>5172</v>
      </c>
      <c s="36" t="s">
        <v>51</v>
      </c>
      <c s="37">
        <v>1.8</v>
      </c>
      <c s="36">
        <v>0.00311</v>
      </c>
      <c s="36">
        <f>ROUND(G987*H987,6)</f>
      </c>
      <c r="L987" s="38">
        <v>0</v>
      </c>
      <c s="32">
        <f>ROUND(ROUND(L987,2)*ROUND(G987,3),2)</f>
      </c>
      <c s="36" t="s">
        <v>3677</v>
      </c>
      <c>
        <f>(M987*21)/100</f>
      </c>
      <c t="s">
        <v>27</v>
      </c>
    </row>
    <row r="988" spans="1:5" ht="12.75">
      <c r="A988" s="35" t="s">
        <v>53</v>
      </c>
      <c r="E988" s="39" t="s">
        <v>5</v>
      </c>
    </row>
    <row r="989" spans="1:5" ht="25.5">
      <c r="A989" s="35" t="s">
        <v>54</v>
      </c>
      <c r="E989" s="40" t="s">
        <v>5173</v>
      </c>
    </row>
    <row r="990" spans="1:5" ht="12.75">
      <c r="A990" t="s">
        <v>55</v>
      </c>
      <c r="E990" s="39" t="s">
        <v>5</v>
      </c>
    </row>
    <row r="991" spans="1:16" ht="25.5">
      <c r="A991" t="s">
        <v>48</v>
      </c>
      <c s="34" t="s">
        <v>5174</v>
      </c>
      <c s="34" t="s">
        <v>5175</v>
      </c>
      <c s="35" t="s">
        <v>5</v>
      </c>
      <c s="6" t="s">
        <v>5176</v>
      </c>
      <c s="36" t="s">
        <v>205</v>
      </c>
      <c s="37">
        <v>55.325</v>
      </c>
      <c s="36">
        <v>0</v>
      </c>
      <c s="36">
        <f>ROUND(G991*H991,6)</f>
      </c>
      <c r="L991" s="38">
        <v>0</v>
      </c>
      <c s="32">
        <f>ROUND(ROUND(L991,2)*ROUND(G991,3),2)</f>
      </c>
      <c s="36" t="s">
        <v>3677</v>
      </c>
      <c>
        <f>(M991*21)/100</f>
      </c>
      <c t="s">
        <v>27</v>
      </c>
    </row>
    <row r="992" spans="1:5" ht="12.75">
      <c r="A992" s="35" t="s">
        <v>53</v>
      </c>
      <c r="E992" s="39" t="s">
        <v>5</v>
      </c>
    </row>
    <row r="993" spans="1:5" ht="25.5">
      <c r="A993" s="35" t="s">
        <v>54</v>
      </c>
      <c r="E993" s="40" t="s">
        <v>5177</v>
      </c>
    </row>
    <row r="994" spans="1:5" ht="12.75">
      <c r="A994" t="s">
        <v>55</v>
      </c>
      <c r="E994" s="39" t="s">
        <v>5</v>
      </c>
    </row>
    <row r="995" spans="1:16" ht="25.5">
      <c r="A995" t="s">
        <v>48</v>
      </c>
      <c s="34" t="s">
        <v>5178</v>
      </c>
      <c s="34" t="s">
        <v>5179</v>
      </c>
      <c s="35" t="s">
        <v>5</v>
      </c>
      <c s="6" t="s">
        <v>5180</v>
      </c>
      <c s="36" t="s">
        <v>205</v>
      </c>
      <c s="37">
        <v>198.957</v>
      </c>
      <c s="36">
        <v>0</v>
      </c>
      <c s="36">
        <f>ROUND(G995*H995,6)</f>
      </c>
      <c r="L995" s="38">
        <v>0</v>
      </c>
      <c s="32">
        <f>ROUND(ROUND(L995,2)*ROUND(G995,3),2)</f>
      </c>
      <c s="36" t="s">
        <v>3677</v>
      </c>
      <c>
        <f>(M995*21)/100</f>
      </c>
      <c t="s">
        <v>27</v>
      </c>
    </row>
    <row r="996" spans="1:5" ht="12.75">
      <c r="A996" s="35" t="s">
        <v>53</v>
      </c>
      <c r="E996" s="39" t="s">
        <v>5</v>
      </c>
    </row>
    <row r="997" spans="1:5" ht="63.75">
      <c r="A997" s="35" t="s">
        <v>54</v>
      </c>
      <c r="E997" s="40" t="s">
        <v>5181</v>
      </c>
    </row>
    <row r="998" spans="1:5" ht="12.75">
      <c r="A998" t="s">
        <v>55</v>
      </c>
      <c r="E998" s="39" t="s">
        <v>5</v>
      </c>
    </row>
    <row r="999" spans="1:16" ht="25.5">
      <c r="A999" t="s">
        <v>48</v>
      </c>
      <c s="34" t="s">
        <v>5182</v>
      </c>
      <c s="34" t="s">
        <v>5183</v>
      </c>
      <c s="35" t="s">
        <v>5</v>
      </c>
      <c s="6" t="s">
        <v>5184</v>
      </c>
      <c s="36" t="s">
        <v>205</v>
      </c>
      <c s="37">
        <v>18.129</v>
      </c>
      <c s="36">
        <v>0</v>
      </c>
      <c s="36">
        <f>ROUND(G999*H999,6)</f>
      </c>
      <c r="L999" s="38">
        <v>0</v>
      </c>
      <c s="32">
        <f>ROUND(ROUND(L999,2)*ROUND(G999,3),2)</f>
      </c>
      <c s="36" t="s">
        <v>3677</v>
      </c>
      <c>
        <f>(M999*21)/100</f>
      </c>
      <c t="s">
        <v>27</v>
      </c>
    </row>
    <row r="1000" spans="1:5" ht="12.75">
      <c r="A1000" s="35" t="s">
        <v>53</v>
      </c>
      <c r="E1000" s="39" t="s">
        <v>5</v>
      </c>
    </row>
    <row r="1001" spans="1:5" ht="25.5">
      <c r="A1001" s="35" t="s">
        <v>54</v>
      </c>
      <c r="E1001" s="40" t="s">
        <v>5185</v>
      </c>
    </row>
    <row r="1002" spans="1:5" ht="12.75">
      <c r="A1002" t="s">
        <v>55</v>
      </c>
      <c r="E1002" s="39" t="s">
        <v>5</v>
      </c>
    </row>
    <row r="1003" spans="1:16" ht="12.75">
      <c r="A1003" t="s">
        <v>48</v>
      </c>
      <c s="34" t="s">
        <v>5186</v>
      </c>
      <c s="34" t="s">
        <v>5187</v>
      </c>
      <c s="35" t="s">
        <v>5</v>
      </c>
      <c s="6" t="s">
        <v>5188</v>
      </c>
      <c s="36" t="s">
        <v>205</v>
      </c>
      <c s="37">
        <v>67.448</v>
      </c>
      <c s="36">
        <v>0</v>
      </c>
      <c s="36">
        <f>ROUND(G1003*H1003,6)</f>
      </c>
      <c r="L1003" s="38">
        <v>0</v>
      </c>
      <c s="32">
        <f>ROUND(ROUND(L1003,2)*ROUND(G1003,3),2)</f>
      </c>
      <c s="36" t="s">
        <v>3677</v>
      </c>
      <c>
        <f>(M1003*21)/100</f>
      </c>
      <c t="s">
        <v>27</v>
      </c>
    </row>
    <row r="1004" spans="1:5" ht="12.75">
      <c r="A1004" s="35" t="s">
        <v>53</v>
      </c>
      <c r="E1004" s="39" t="s">
        <v>5</v>
      </c>
    </row>
    <row r="1005" spans="1:5" ht="25.5">
      <c r="A1005" s="35" t="s">
        <v>54</v>
      </c>
      <c r="E1005" s="40" t="s">
        <v>4513</v>
      </c>
    </row>
    <row r="1006" spans="1:5" ht="12.75">
      <c r="A1006" t="s">
        <v>55</v>
      </c>
      <c r="E1006" s="39" t="s">
        <v>5</v>
      </c>
    </row>
    <row r="1007" spans="1:16" ht="12.75">
      <c r="A1007" t="s">
        <v>48</v>
      </c>
      <c s="34" t="s">
        <v>5189</v>
      </c>
      <c s="34" t="s">
        <v>5190</v>
      </c>
      <c s="35" t="s">
        <v>5</v>
      </c>
      <c s="6" t="s">
        <v>5191</v>
      </c>
      <c s="36" t="s">
        <v>205</v>
      </c>
      <c s="37">
        <v>15.953</v>
      </c>
      <c s="36">
        <v>0</v>
      </c>
      <c s="36">
        <f>ROUND(G1007*H1007,6)</f>
      </c>
      <c r="L1007" s="38">
        <v>0</v>
      </c>
      <c s="32">
        <f>ROUND(ROUND(L1007,2)*ROUND(G1007,3),2)</f>
      </c>
      <c s="36" t="s">
        <v>3677</v>
      </c>
      <c>
        <f>(M1007*21)/100</f>
      </c>
      <c t="s">
        <v>27</v>
      </c>
    </row>
    <row r="1008" spans="1:5" ht="12.75">
      <c r="A1008" s="35" t="s">
        <v>53</v>
      </c>
      <c r="E1008" s="39" t="s">
        <v>5</v>
      </c>
    </row>
    <row r="1009" spans="1:5" ht="25.5">
      <c r="A1009" s="35" t="s">
        <v>54</v>
      </c>
      <c r="E1009" s="40" t="s">
        <v>4506</v>
      </c>
    </row>
    <row r="1010" spans="1:5" ht="12.75">
      <c r="A1010" t="s">
        <v>55</v>
      </c>
      <c r="E1010" s="39" t="s">
        <v>5</v>
      </c>
    </row>
    <row r="1011" spans="1:16" ht="12.75">
      <c r="A1011" t="s">
        <v>48</v>
      </c>
      <c s="34" t="s">
        <v>5192</v>
      </c>
      <c s="34" t="s">
        <v>5193</v>
      </c>
      <c s="35" t="s">
        <v>5</v>
      </c>
      <c s="6" t="s">
        <v>5194</v>
      </c>
      <c s="36" t="s">
        <v>205</v>
      </c>
      <c s="37">
        <v>83.401</v>
      </c>
      <c s="36">
        <v>0</v>
      </c>
      <c s="36">
        <f>ROUND(G1011*H1011,6)</f>
      </c>
      <c r="L1011" s="38">
        <v>0</v>
      </c>
      <c s="32">
        <f>ROUND(ROUND(L1011,2)*ROUND(G1011,3),2)</f>
      </c>
      <c s="36" t="s">
        <v>3677</v>
      </c>
      <c>
        <f>(M1011*21)/100</f>
      </c>
      <c t="s">
        <v>27</v>
      </c>
    </row>
    <row r="1012" spans="1:5" ht="12.75">
      <c r="A1012" s="35" t="s">
        <v>53</v>
      </c>
      <c r="E1012" s="39" t="s">
        <v>5</v>
      </c>
    </row>
    <row r="1013" spans="1:5" ht="38.25">
      <c r="A1013" s="35" t="s">
        <v>54</v>
      </c>
      <c r="E1013" s="40" t="s">
        <v>5195</v>
      </c>
    </row>
    <row r="1014" spans="1:5" ht="12.75">
      <c r="A1014" t="s">
        <v>55</v>
      </c>
      <c r="E1014" s="39" t="s">
        <v>5</v>
      </c>
    </row>
    <row r="1015" spans="1:16" ht="25.5">
      <c r="A1015" t="s">
        <v>48</v>
      </c>
      <c s="34" t="s">
        <v>5196</v>
      </c>
      <c s="34" t="s">
        <v>5197</v>
      </c>
      <c s="35" t="s">
        <v>5</v>
      </c>
      <c s="6" t="s">
        <v>5198</v>
      </c>
      <c s="36" t="s">
        <v>205</v>
      </c>
      <c s="37">
        <v>10.2</v>
      </c>
      <c s="36">
        <v>0</v>
      </c>
      <c s="36">
        <f>ROUND(G1015*H1015,6)</f>
      </c>
      <c r="L1015" s="38">
        <v>0</v>
      </c>
      <c s="32">
        <f>ROUND(ROUND(L1015,2)*ROUND(G1015,3),2)</f>
      </c>
      <c s="36" t="s">
        <v>3677</v>
      </c>
      <c>
        <f>(M1015*21)/100</f>
      </c>
      <c t="s">
        <v>27</v>
      </c>
    </row>
    <row r="1016" spans="1:5" ht="12.75">
      <c r="A1016" s="35" t="s">
        <v>53</v>
      </c>
      <c r="E1016" s="39" t="s">
        <v>5</v>
      </c>
    </row>
    <row r="1017" spans="1:5" ht="25.5">
      <c r="A1017" s="35" t="s">
        <v>54</v>
      </c>
      <c r="E1017" s="40" t="s">
        <v>5199</v>
      </c>
    </row>
    <row r="1018" spans="1:5" ht="12.75">
      <c r="A1018" t="s">
        <v>55</v>
      </c>
      <c r="E1018" s="39" t="s">
        <v>5</v>
      </c>
    </row>
    <row r="1019" spans="1:16" ht="12.75">
      <c r="A1019" t="s">
        <v>48</v>
      </c>
      <c s="34" t="s">
        <v>5200</v>
      </c>
      <c s="34" t="s">
        <v>5201</v>
      </c>
      <c s="35" t="s">
        <v>5</v>
      </c>
      <c s="6" t="s">
        <v>5202</v>
      </c>
      <c s="36" t="s">
        <v>62</v>
      </c>
      <c s="37">
        <v>5</v>
      </c>
      <c s="36">
        <v>0</v>
      </c>
      <c s="36">
        <f>ROUND(G1019*H1019,6)</f>
      </c>
      <c r="L1019" s="38">
        <v>0</v>
      </c>
      <c s="32">
        <f>ROUND(ROUND(L1019,2)*ROUND(G1019,3),2)</f>
      </c>
      <c s="36" t="s">
        <v>3022</v>
      </c>
      <c>
        <f>(M1019*21)/100</f>
      </c>
      <c t="s">
        <v>27</v>
      </c>
    </row>
    <row r="1020" spans="1:5" ht="12.75">
      <c r="A1020" s="35" t="s">
        <v>53</v>
      </c>
      <c r="E1020" s="39" t="s">
        <v>5</v>
      </c>
    </row>
    <row r="1021" spans="1:5" ht="12.75">
      <c r="A1021" s="35" t="s">
        <v>54</v>
      </c>
      <c r="E1021" s="40" t="s">
        <v>4850</v>
      </c>
    </row>
    <row r="1022" spans="1:5" ht="38.25">
      <c r="A1022" t="s">
        <v>55</v>
      </c>
      <c r="E1022" s="39" t="s">
        <v>4581</v>
      </c>
    </row>
    <row r="1023" spans="1:16" ht="12.75">
      <c r="A1023" t="s">
        <v>48</v>
      </c>
      <c s="34" t="s">
        <v>5203</v>
      </c>
      <c s="34" t="s">
        <v>5204</v>
      </c>
      <c s="35" t="s">
        <v>5</v>
      </c>
      <c s="6" t="s">
        <v>5205</v>
      </c>
      <c s="36" t="s">
        <v>62</v>
      </c>
      <c s="37">
        <v>5</v>
      </c>
      <c s="36">
        <v>0</v>
      </c>
      <c s="36">
        <f>ROUND(G1023*H1023,6)</f>
      </c>
      <c r="L1023" s="38">
        <v>0</v>
      </c>
      <c s="32">
        <f>ROUND(ROUND(L1023,2)*ROUND(G1023,3),2)</f>
      </c>
      <c s="36" t="s">
        <v>3022</v>
      </c>
      <c>
        <f>(M1023*21)/100</f>
      </c>
      <c t="s">
        <v>27</v>
      </c>
    </row>
    <row r="1024" spans="1:5" ht="12.75">
      <c r="A1024" s="35" t="s">
        <v>53</v>
      </c>
      <c r="E1024" s="39" t="s">
        <v>5</v>
      </c>
    </row>
    <row r="1025" spans="1:5" ht="12.75">
      <c r="A1025" s="35" t="s">
        <v>54</v>
      </c>
      <c r="E1025" s="40" t="s">
        <v>4850</v>
      </c>
    </row>
    <row r="1026" spans="1:5" ht="38.25">
      <c r="A1026" t="s">
        <v>55</v>
      </c>
      <c r="E1026" s="39" t="s">
        <v>4581</v>
      </c>
    </row>
    <row r="1027" spans="1:16" ht="25.5">
      <c r="A1027" t="s">
        <v>48</v>
      </c>
      <c s="34" t="s">
        <v>5206</v>
      </c>
      <c s="34" t="s">
        <v>5207</v>
      </c>
      <c s="35" t="s">
        <v>5</v>
      </c>
      <c s="6" t="s">
        <v>5208</v>
      </c>
      <c s="36" t="s">
        <v>190</v>
      </c>
      <c s="37">
        <v>0.023</v>
      </c>
      <c s="36">
        <v>1.63721</v>
      </c>
      <c s="36">
        <f>ROUND(G1027*H1027,6)</f>
      </c>
      <c r="L1027" s="38">
        <v>0</v>
      </c>
      <c s="32">
        <f>ROUND(ROUND(L1027,2)*ROUND(G1027,3),2)</f>
      </c>
      <c s="36" t="s">
        <v>3022</v>
      </c>
      <c>
        <f>(M1027*21)/100</f>
      </c>
      <c t="s">
        <v>27</v>
      </c>
    </row>
    <row r="1028" spans="1:5" ht="12.75">
      <c r="A1028" s="35" t="s">
        <v>53</v>
      </c>
      <c r="E1028" s="39" t="s">
        <v>5</v>
      </c>
    </row>
    <row r="1029" spans="1:5" ht="25.5">
      <c r="A1029" s="35" t="s">
        <v>54</v>
      </c>
      <c r="E1029" s="40" t="s">
        <v>5209</v>
      </c>
    </row>
    <row r="1030" spans="1:5" ht="12.75">
      <c r="A1030" t="s">
        <v>55</v>
      </c>
      <c r="E1030" s="39" t="s">
        <v>5</v>
      </c>
    </row>
    <row r="1031" spans="1:13" ht="12.75">
      <c r="A1031" t="s">
        <v>46</v>
      </c>
      <c r="C1031" s="31" t="s">
        <v>3897</v>
      </c>
      <c r="E1031" s="33" t="s">
        <v>3898</v>
      </c>
      <c r="J1031" s="32">
        <f>0</f>
      </c>
      <c s="32">
        <f>0</f>
      </c>
      <c s="32">
        <f>0+L1032</f>
      </c>
      <c s="32">
        <f>0+M1032</f>
      </c>
    </row>
    <row r="1032" spans="1:16" ht="25.5">
      <c r="A1032" t="s">
        <v>48</v>
      </c>
      <c s="34" t="s">
        <v>5210</v>
      </c>
      <c s="34" t="s">
        <v>5211</v>
      </c>
      <c s="35" t="s">
        <v>5</v>
      </c>
      <c s="6" t="s">
        <v>5212</v>
      </c>
      <c s="36" t="s">
        <v>450</v>
      </c>
      <c s="37">
        <v>54.563</v>
      </c>
      <c s="36">
        <v>0</v>
      </c>
      <c s="36">
        <f>ROUND(G1032*H1032,6)</f>
      </c>
      <c r="L1032" s="38">
        <v>0</v>
      </c>
      <c s="32">
        <f>ROUND(ROUND(L1032,2)*ROUND(G1032,3),2)</f>
      </c>
      <c s="36" t="s">
        <v>3677</v>
      </c>
      <c>
        <f>(M1032*21)/100</f>
      </c>
      <c t="s">
        <v>27</v>
      </c>
    </row>
    <row r="1033" spans="1:5" ht="12.75">
      <c r="A1033" s="35" t="s">
        <v>53</v>
      </c>
      <c r="E1033" s="39" t="s">
        <v>5</v>
      </c>
    </row>
    <row r="1034" spans="1:5" ht="12.75">
      <c r="A1034" s="35" t="s">
        <v>54</v>
      </c>
      <c r="E1034" s="40" t="s">
        <v>5213</v>
      </c>
    </row>
    <row r="1035" spans="1:5" ht="12.75">
      <c r="A1035" t="s">
        <v>55</v>
      </c>
      <c r="E1035" s="39" t="s">
        <v>5</v>
      </c>
    </row>
    <row r="1036" spans="1:13" ht="12.75">
      <c r="A1036" t="s">
        <v>46</v>
      </c>
      <c r="C1036" s="31" t="s">
        <v>3908</v>
      </c>
      <c r="E1036" s="33" t="s">
        <v>3909</v>
      </c>
      <c r="J1036" s="32">
        <f>0</f>
      </c>
      <c s="32">
        <f>0</f>
      </c>
      <c s="32">
        <f>0+L1037+L1041</f>
      </c>
      <c s="32">
        <f>0+M1037+M1041</f>
      </c>
    </row>
    <row r="1037" spans="1:16" ht="25.5">
      <c r="A1037" t="s">
        <v>48</v>
      </c>
      <c s="34" t="s">
        <v>5214</v>
      </c>
      <c s="34" t="s">
        <v>5215</v>
      </c>
      <c s="35" t="s">
        <v>5</v>
      </c>
      <c s="6" t="s">
        <v>5216</v>
      </c>
      <c s="36" t="s">
        <v>450</v>
      </c>
      <c s="37">
        <v>113.994</v>
      </c>
      <c s="36">
        <v>0</v>
      </c>
      <c s="36">
        <f>ROUND(G1037*H1037,6)</f>
      </c>
      <c r="L1037" s="38">
        <v>0</v>
      </c>
      <c s="32">
        <f>ROUND(ROUND(L1037,2)*ROUND(G1037,3),2)</f>
      </c>
      <c s="36" t="s">
        <v>3677</v>
      </c>
      <c>
        <f>(M1037*21)/100</f>
      </c>
      <c t="s">
        <v>27</v>
      </c>
    </row>
    <row r="1038" spans="1:5" ht="38.25">
      <c r="A1038" s="35" t="s">
        <v>53</v>
      </c>
      <c r="E1038" s="39" t="s">
        <v>5217</v>
      </c>
    </row>
    <row r="1039" spans="1:5" ht="12.75">
      <c r="A1039" s="35" t="s">
        <v>54</v>
      </c>
      <c r="E1039" s="40" t="s">
        <v>5218</v>
      </c>
    </row>
    <row r="1040" spans="1:5" ht="12.75">
      <c r="A1040" t="s">
        <v>55</v>
      </c>
      <c r="E1040" s="39" t="s">
        <v>5</v>
      </c>
    </row>
    <row r="1041" spans="1:16" ht="25.5">
      <c r="A1041" t="s">
        <v>48</v>
      </c>
      <c s="34" t="s">
        <v>5219</v>
      </c>
      <c s="34" t="s">
        <v>5220</v>
      </c>
      <c s="35" t="s">
        <v>5</v>
      </c>
      <c s="6" t="s">
        <v>5216</v>
      </c>
      <c s="36" t="s">
        <v>450</v>
      </c>
      <c s="37">
        <v>113.994</v>
      </c>
      <c s="36">
        <v>0</v>
      </c>
      <c s="36">
        <f>ROUND(G1041*H1041,6)</f>
      </c>
      <c r="L1041" s="38">
        <v>0</v>
      </c>
      <c s="32">
        <f>ROUND(ROUND(L1041,2)*ROUND(G1041,3),2)</f>
      </c>
      <c s="36" t="s">
        <v>3677</v>
      </c>
      <c>
        <f>(M1041*21)/100</f>
      </c>
      <c t="s">
        <v>27</v>
      </c>
    </row>
    <row r="1042" spans="1:5" ht="38.25">
      <c r="A1042" s="35" t="s">
        <v>53</v>
      </c>
      <c r="E1042" s="39" t="s">
        <v>5221</v>
      </c>
    </row>
    <row r="1043" spans="1:5" ht="12.75">
      <c r="A1043" s="35" t="s">
        <v>54</v>
      </c>
      <c r="E1043" s="40" t="s">
        <v>5218</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5224</v>
      </c>
      <c r="E8" s="30" t="s">
        <v>5223</v>
      </c>
      <c r="J8" s="29">
        <f>0+J9+J138+J179</f>
      </c>
      <c s="29">
        <f>0+K9+K138+K179</f>
      </c>
      <c s="29">
        <f>0+L9+L138+L179</f>
      </c>
      <c s="29">
        <f>0+M9+M138+M179</f>
      </c>
    </row>
    <row r="9" spans="1:13" ht="12.75">
      <c r="A9" t="s">
        <v>46</v>
      </c>
      <c r="C9" s="31" t="s">
        <v>5225</v>
      </c>
      <c r="E9" s="33" t="s">
        <v>5226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5227</v>
      </c>
      <c s="35" t="s">
        <v>5</v>
      </c>
      <c s="6" t="s">
        <v>5228</v>
      </c>
      <c s="36" t="s">
        <v>62</v>
      </c>
      <c s="37">
        <v>2</v>
      </c>
      <c s="36">
        <v>0</v>
      </c>
      <c s="36">
        <f>ROUND(G10*H10,6)</f>
      </c>
      <c r="L10" s="38">
        <v>0</v>
      </c>
      <c s="32">
        <f>ROUND(ROUND(L10,2)*ROUND(G10,3),2)</f>
      </c>
      <c s="36" t="s">
        <v>5229</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5230</v>
      </c>
      <c s="35" t="s">
        <v>5</v>
      </c>
      <c s="6" t="s">
        <v>5231</v>
      </c>
      <c s="36" t="s">
        <v>62</v>
      </c>
      <c s="37">
        <v>5</v>
      </c>
      <c s="36">
        <v>0</v>
      </c>
      <c s="36">
        <f>ROUND(G14*H14,6)</f>
      </c>
      <c r="L14" s="38">
        <v>0</v>
      </c>
      <c s="32">
        <f>ROUND(ROUND(L14,2)*ROUND(G14,3),2)</f>
      </c>
      <c s="36" t="s">
        <v>5229</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5232</v>
      </c>
      <c s="35" t="s">
        <v>5</v>
      </c>
      <c s="6" t="s">
        <v>5233</v>
      </c>
      <c s="36" t="s">
        <v>62</v>
      </c>
      <c s="37">
        <v>4</v>
      </c>
      <c s="36">
        <v>0</v>
      </c>
      <c s="36">
        <f>ROUND(G18*H18,6)</f>
      </c>
      <c r="L18" s="38">
        <v>0</v>
      </c>
      <c s="32">
        <f>ROUND(ROUND(L18,2)*ROUND(G18,3),2)</f>
      </c>
      <c s="36" t="s">
        <v>5229</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5234</v>
      </c>
      <c s="35" t="s">
        <v>5</v>
      </c>
      <c s="6" t="s">
        <v>5235</v>
      </c>
      <c s="36" t="s">
        <v>62</v>
      </c>
      <c s="37">
        <v>2</v>
      </c>
      <c s="36">
        <v>0</v>
      </c>
      <c s="36">
        <f>ROUND(G22*H22,6)</f>
      </c>
      <c r="L22" s="38">
        <v>0</v>
      </c>
      <c s="32">
        <f>ROUND(ROUND(L22,2)*ROUND(G22,3),2)</f>
      </c>
      <c s="36" t="s">
        <v>5229</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5236</v>
      </c>
      <c s="35" t="s">
        <v>5</v>
      </c>
      <c s="6" t="s">
        <v>5237</v>
      </c>
      <c s="36" t="s">
        <v>62</v>
      </c>
      <c s="37">
        <v>1</v>
      </c>
      <c s="36">
        <v>0</v>
      </c>
      <c s="36">
        <f>ROUND(G26*H26,6)</f>
      </c>
      <c r="L26" s="38">
        <v>0</v>
      </c>
      <c s="32">
        <f>ROUND(ROUND(L26,2)*ROUND(G26,3),2)</f>
      </c>
      <c s="36" t="s">
        <v>5229</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5238</v>
      </c>
      <c s="35" t="s">
        <v>5</v>
      </c>
      <c s="6" t="s">
        <v>5239</v>
      </c>
      <c s="36" t="s">
        <v>62</v>
      </c>
      <c s="37">
        <v>5</v>
      </c>
      <c s="36">
        <v>0</v>
      </c>
      <c s="36">
        <f>ROUND(G30*H30,6)</f>
      </c>
      <c r="L30" s="38">
        <v>0</v>
      </c>
      <c s="32">
        <f>ROUND(ROUND(L30,2)*ROUND(G30,3),2)</f>
      </c>
      <c s="36" t="s">
        <v>5229</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123</v>
      </c>
      <c s="34" t="s">
        <v>5240</v>
      </c>
      <c s="35" t="s">
        <v>5</v>
      </c>
      <c s="6" t="s">
        <v>5241</v>
      </c>
      <c s="36" t="s">
        <v>62</v>
      </c>
      <c s="37">
        <v>2</v>
      </c>
      <c s="36">
        <v>0</v>
      </c>
      <c s="36">
        <f>ROUND(G34*H34,6)</f>
      </c>
      <c r="L34" s="38">
        <v>0</v>
      </c>
      <c s="32">
        <f>ROUND(ROUND(L34,2)*ROUND(G34,3),2)</f>
      </c>
      <c s="36" t="s">
        <v>5229</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5242</v>
      </c>
      <c s="35" t="s">
        <v>5</v>
      </c>
      <c s="6" t="s">
        <v>5243</v>
      </c>
      <c s="36" t="s">
        <v>62</v>
      </c>
      <c s="37">
        <v>1</v>
      </c>
      <c s="36">
        <v>0</v>
      </c>
      <c s="36">
        <f>ROUND(G38*H38,6)</f>
      </c>
      <c r="L38" s="38">
        <v>0</v>
      </c>
      <c s="32">
        <f>ROUND(ROUND(L38,2)*ROUND(G38,3),2)</f>
      </c>
      <c s="36" t="s">
        <v>5229</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5244</v>
      </c>
      <c s="35" t="s">
        <v>5</v>
      </c>
      <c s="6" t="s">
        <v>5245</v>
      </c>
      <c s="36" t="s">
        <v>51</v>
      </c>
      <c s="37">
        <v>2</v>
      </c>
      <c s="36">
        <v>0</v>
      </c>
      <c s="36">
        <f>ROUND(G42*H42,6)</f>
      </c>
      <c r="L42" s="38">
        <v>0</v>
      </c>
      <c s="32">
        <f>ROUND(ROUND(L42,2)*ROUND(G42,3),2)</f>
      </c>
      <c s="36" t="s">
        <v>5229</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82</v>
      </c>
      <c s="34" t="s">
        <v>5246</v>
      </c>
      <c s="35" t="s">
        <v>5</v>
      </c>
      <c s="6" t="s">
        <v>5247</v>
      </c>
      <c s="36" t="s">
        <v>62</v>
      </c>
      <c s="37">
        <v>2</v>
      </c>
      <c s="36">
        <v>0</v>
      </c>
      <c s="36">
        <f>ROUND(G46*H46,6)</f>
      </c>
      <c r="L46" s="38">
        <v>0</v>
      </c>
      <c s="32">
        <f>ROUND(ROUND(L46,2)*ROUND(G46,3),2)</f>
      </c>
      <c s="36" t="s">
        <v>5229</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5248</v>
      </c>
      <c s="35" t="s">
        <v>5</v>
      </c>
      <c s="6" t="s">
        <v>5249</v>
      </c>
      <c s="36" t="s">
        <v>62</v>
      </c>
      <c s="37">
        <v>5</v>
      </c>
      <c s="36">
        <v>0</v>
      </c>
      <c s="36">
        <f>ROUND(G50*H50,6)</f>
      </c>
      <c r="L50" s="38">
        <v>0</v>
      </c>
      <c s="32">
        <f>ROUND(ROUND(L50,2)*ROUND(G50,3),2)</f>
      </c>
      <c s="36" t="s">
        <v>5229</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5250</v>
      </c>
      <c s="35" t="s">
        <v>5</v>
      </c>
      <c s="6" t="s">
        <v>5251</v>
      </c>
      <c s="36" t="s">
        <v>62</v>
      </c>
      <c s="37">
        <v>3</v>
      </c>
      <c s="36">
        <v>0</v>
      </c>
      <c s="36">
        <f>ROUND(G54*H54,6)</f>
      </c>
      <c r="L54" s="38">
        <v>0</v>
      </c>
      <c s="32">
        <f>ROUND(ROUND(L54,2)*ROUND(G54,3),2)</f>
      </c>
      <c s="36" t="s">
        <v>5229</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94</v>
      </c>
      <c s="34" t="s">
        <v>5252</v>
      </c>
      <c s="35" t="s">
        <v>5</v>
      </c>
      <c s="6" t="s">
        <v>5253</v>
      </c>
      <c s="36" t="s">
        <v>62</v>
      </c>
      <c s="37">
        <v>1</v>
      </c>
      <c s="36">
        <v>0</v>
      </c>
      <c s="36">
        <f>ROUND(G58*H58,6)</f>
      </c>
      <c r="L58" s="38">
        <v>0</v>
      </c>
      <c s="32">
        <f>ROUND(ROUND(L58,2)*ROUND(G58,3),2)</f>
      </c>
      <c s="36" t="s">
        <v>5229</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98</v>
      </c>
      <c s="34" t="s">
        <v>5252</v>
      </c>
      <c s="35" t="s">
        <v>4</v>
      </c>
      <c s="6" t="s">
        <v>5253</v>
      </c>
      <c s="36" t="s">
        <v>62</v>
      </c>
      <c s="37">
        <v>5</v>
      </c>
      <c s="36">
        <v>0</v>
      </c>
      <c s="36">
        <f>ROUND(G62*H62,6)</f>
      </c>
      <c r="L62" s="38">
        <v>0</v>
      </c>
      <c s="32">
        <f>ROUND(ROUND(L62,2)*ROUND(G62,3),2)</f>
      </c>
      <c s="36" t="s">
        <v>5229</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102</v>
      </c>
      <c s="34" t="s">
        <v>5254</v>
      </c>
      <c s="35" t="s">
        <v>5</v>
      </c>
      <c s="6" t="s">
        <v>5255</v>
      </c>
      <c s="36" t="s">
        <v>62</v>
      </c>
      <c s="37">
        <v>4</v>
      </c>
      <c s="36">
        <v>0</v>
      </c>
      <c s="36">
        <f>ROUND(G66*H66,6)</f>
      </c>
      <c r="L66" s="38">
        <v>0</v>
      </c>
      <c s="32">
        <f>ROUND(ROUND(L66,2)*ROUND(G66,3),2)</f>
      </c>
      <c s="36" t="s">
        <v>5229</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107</v>
      </c>
      <c s="34" t="s">
        <v>5256</v>
      </c>
      <c s="35" t="s">
        <v>5</v>
      </c>
      <c s="6" t="s">
        <v>5257</v>
      </c>
      <c s="36" t="s">
        <v>62</v>
      </c>
      <c s="37">
        <v>2</v>
      </c>
      <c s="36">
        <v>0</v>
      </c>
      <c s="36">
        <f>ROUND(G70*H70,6)</f>
      </c>
      <c r="L70" s="38">
        <v>0</v>
      </c>
      <c s="32">
        <f>ROUND(ROUND(L70,2)*ROUND(G70,3),2)</f>
      </c>
      <c s="36" t="s">
        <v>5229</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111</v>
      </c>
      <c s="34" t="s">
        <v>5258</v>
      </c>
      <c s="35" t="s">
        <v>5</v>
      </c>
      <c s="6" t="s">
        <v>5259</v>
      </c>
      <c s="36" t="s">
        <v>51</v>
      </c>
      <c s="37">
        <v>2</v>
      </c>
      <c s="36">
        <v>0</v>
      </c>
      <c s="36">
        <f>ROUND(G74*H74,6)</f>
      </c>
      <c r="L74" s="38">
        <v>0</v>
      </c>
      <c s="32">
        <f>ROUND(ROUND(L74,2)*ROUND(G74,3),2)</f>
      </c>
      <c s="36" t="s">
        <v>5229</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115</v>
      </c>
      <c s="34" t="s">
        <v>5260</v>
      </c>
      <c s="35" t="s">
        <v>5</v>
      </c>
      <c s="6" t="s">
        <v>5261</v>
      </c>
      <c s="36" t="s">
        <v>51</v>
      </c>
      <c s="37">
        <v>6</v>
      </c>
      <c s="36">
        <v>0</v>
      </c>
      <c s="36">
        <f>ROUND(G78*H78,6)</f>
      </c>
      <c r="L78" s="38">
        <v>0</v>
      </c>
      <c s="32">
        <f>ROUND(ROUND(L78,2)*ROUND(G78,3),2)</f>
      </c>
      <c s="36" t="s">
        <v>5229</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119</v>
      </c>
      <c s="34" t="s">
        <v>5262</v>
      </c>
      <c s="35" t="s">
        <v>5</v>
      </c>
      <c s="6" t="s">
        <v>5263</v>
      </c>
      <c s="36" t="s">
        <v>51</v>
      </c>
      <c s="37">
        <v>45</v>
      </c>
      <c s="36">
        <v>0</v>
      </c>
      <c s="36">
        <f>ROUND(G82*H82,6)</f>
      </c>
      <c r="L82" s="38">
        <v>0</v>
      </c>
      <c s="32">
        <f>ROUND(ROUND(L82,2)*ROUND(G82,3),2)</f>
      </c>
      <c s="36" t="s">
        <v>5229</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125</v>
      </c>
      <c s="34" t="s">
        <v>5262</v>
      </c>
      <c s="35" t="s">
        <v>4</v>
      </c>
      <c s="6" t="s">
        <v>5263</v>
      </c>
      <c s="36" t="s">
        <v>51</v>
      </c>
      <c s="37">
        <v>18</v>
      </c>
      <c s="36">
        <v>0</v>
      </c>
      <c s="36">
        <f>ROUND(G86*H86,6)</f>
      </c>
      <c r="L86" s="38">
        <v>0</v>
      </c>
      <c s="32">
        <f>ROUND(ROUND(L86,2)*ROUND(G86,3),2)</f>
      </c>
      <c s="36" t="s">
        <v>5229</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129</v>
      </c>
      <c s="34" t="s">
        <v>5262</v>
      </c>
      <c s="35" t="s">
        <v>27</v>
      </c>
      <c s="6" t="s">
        <v>5263</v>
      </c>
      <c s="36" t="s">
        <v>51</v>
      </c>
      <c s="37">
        <v>9</v>
      </c>
      <c s="36">
        <v>0</v>
      </c>
      <c s="36">
        <f>ROUND(G90*H90,6)</f>
      </c>
      <c r="L90" s="38">
        <v>0</v>
      </c>
      <c s="32">
        <f>ROUND(ROUND(L90,2)*ROUND(G90,3),2)</f>
      </c>
      <c s="36" t="s">
        <v>5229</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133</v>
      </c>
      <c s="34" t="s">
        <v>5264</v>
      </c>
      <c s="35" t="s">
        <v>5</v>
      </c>
      <c s="6" t="s">
        <v>5265</v>
      </c>
      <c s="36" t="s">
        <v>62</v>
      </c>
      <c s="37">
        <v>2</v>
      </c>
      <c s="36">
        <v>0</v>
      </c>
      <c s="36">
        <f>ROUND(G94*H94,6)</f>
      </c>
      <c r="L94" s="38">
        <v>0</v>
      </c>
      <c s="32">
        <f>ROUND(ROUND(L94,2)*ROUND(G94,3),2)</f>
      </c>
      <c s="36" t="s">
        <v>5229</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138</v>
      </c>
      <c s="34" t="s">
        <v>5264</v>
      </c>
      <c s="35" t="s">
        <v>4</v>
      </c>
      <c s="6" t="s">
        <v>5265</v>
      </c>
      <c s="36" t="s">
        <v>62</v>
      </c>
      <c s="37">
        <v>1</v>
      </c>
      <c s="36">
        <v>0</v>
      </c>
      <c s="36">
        <f>ROUND(G98*H98,6)</f>
      </c>
      <c r="L98" s="38">
        <v>0</v>
      </c>
      <c s="32">
        <f>ROUND(ROUND(L98,2)*ROUND(G98,3),2)</f>
      </c>
      <c s="36" t="s">
        <v>5229</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257</v>
      </c>
      <c s="34" t="s">
        <v>5266</v>
      </c>
      <c s="35" t="s">
        <v>5</v>
      </c>
      <c s="6" t="s">
        <v>5267</v>
      </c>
      <c s="36" t="s">
        <v>62</v>
      </c>
      <c s="37">
        <v>1</v>
      </c>
      <c s="36">
        <v>0</v>
      </c>
      <c s="36">
        <f>ROUND(G102*H102,6)</f>
      </c>
      <c r="L102" s="38">
        <v>0</v>
      </c>
      <c s="32">
        <f>ROUND(ROUND(L102,2)*ROUND(G102,3),2)</f>
      </c>
      <c s="36" t="s">
        <v>5229</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261</v>
      </c>
      <c s="34" t="s">
        <v>3664</v>
      </c>
      <c s="35" t="s">
        <v>5</v>
      </c>
      <c s="6" t="s">
        <v>5268</v>
      </c>
      <c s="36" t="s">
        <v>4635</v>
      </c>
      <c s="37">
        <v>1</v>
      </c>
      <c s="36">
        <v>0</v>
      </c>
      <c s="36">
        <f>ROUND(G106*H106,6)</f>
      </c>
      <c r="L106" s="38">
        <v>0</v>
      </c>
      <c s="32">
        <f>ROUND(ROUND(L106,2)*ROUND(G106,3),2)</f>
      </c>
      <c s="36" t="s">
        <v>441</v>
      </c>
      <c>
        <f>(M106*21)/100</f>
      </c>
      <c t="s">
        <v>27</v>
      </c>
    </row>
    <row r="107" spans="1:5" ht="12.75">
      <c r="A107" s="35" t="s">
        <v>53</v>
      </c>
      <c r="E107" s="39" t="s">
        <v>79</v>
      </c>
    </row>
    <row r="108" spans="1:5" ht="25.5">
      <c r="A108" s="35" t="s">
        <v>54</v>
      </c>
      <c r="E108" s="40" t="s">
        <v>157</v>
      </c>
    </row>
    <row r="109" spans="1:5" ht="140.25">
      <c r="A109" t="s">
        <v>55</v>
      </c>
      <c r="E109" s="39" t="s">
        <v>5269</v>
      </c>
    </row>
    <row r="110" spans="1:16" ht="12.75">
      <c r="A110" t="s">
        <v>48</v>
      </c>
      <c s="34" t="s">
        <v>1030</v>
      </c>
      <c s="34" t="s">
        <v>3668</v>
      </c>
      <c s="35" t="s">
        <v>5</v>
      </c>
      <c s="6" t="s">
        <v>5270</v>
      </c>
      <c s="36" t="s">
        <v>62</v>
      </c>
      <c s="37">
        <v>2</v>
      </c>
      <c s="36">
        <v>0</v>
      </c>
      <c s="36">
        <f>ROUND(G110*H110,6)</f>
      </c>
      <c r="L110" s="38">
        <v>0</v>
      </c>
      <c s="32">
        <f>ROUND(ROUND(L110,2)*ROUND(G110,3),2)</f>
      </c>
      <c s="36" t="s">
        <v>441</v>
      </c>
      <c>
        <f>(M110*21)/100</f>
      </c>
      <c t="s">
        <v>27</v>
      </c>
    </row>
    <row r="111" spans="1:5" ht="12.75">
      <c r="A111" s="35" t="s">
        <v>53</v>
      </c>
      <c r="E111" s="39" t="s">
        <v>5</v>
      </c>
    </row>
    <row r="112" spans="1:5" ht="12.75">
      <c r="A112" s="35" t="s">
        <v>54</v>
      </c>
      <c r="E112" s="40" t="s">
        <v>5</v>
      </c>
    </row>
    <row r="113" spans="1:5" ht="51">
      <c r="A113" t="s">
        <v>55</v>
      </c>
      <c r="E113" s="39" t="s">
        <v>5271</v>
      </c>
    </row>
    <row r="114" spans="1:16" ht="12.75">
      <c r="A114" t="s">
        <v>48</v>
      </c>
      <c s="34" t="s">
        <v>264</v>
      </c>
      <c s="34" t="s">
        <v>5272</v>
      </c>
      <c s="35" t="s">
        <v>5</v>
      </c>
      <c s="6" t="s">
        <v>5273</v>
      </c>
      <c s="36" t="s">
        <v>62</v>
      </c>
      <c s="37">
        <v>1</v>
      </c>
      <c s="36">
        <v>0</v>
      </c>
      <c s="36">
        <f>ROUND(G114*H114,6)</f>
      </c>
      <c r="L114" s="38">
        <v>0</v>
      </c>
      <c s="32">
        <f>ROUND(ROUND(L114,2)*ROUND(G114,3),2)</f>
      </c>
      <c s="36" t="s">
        <v>441</v>
      </c>
      <c>
        <f>(M114*21)/100</f>
      </c>
      <c t="s">
        <v>27</v>
      </c>
    </row>
    <row r="115" spans="1:5" ht="12.75">
      <c r="A115" s="35" t="s">
        <v>53</v>
      </c>
      <c r="E115" s="39" t="s">
        <v>5</v>
      </c>
    </row>
    <row r="116" spans="1:5" ht="12.75">
      <c r="A116" s="35" t="s">
        <v>54</v>
      </c>
      <c r="E116" s="40" t="s">
        <v>5</v>
      </c>
    </row>
    <row r="117" spans="1:5" ht="51">
      <c r="A117" t="s">
        <v>55</v>
      </c>
      <c r="E117" s="39" t="s">
        <v>5271</v>
      </c>
    </row>
    <row r="118" spans="1:16" ht="12.75">
      <c r="A118" t="s">
        <v>48</v>
      </c>
      <c s="34" t="s">
        <v>268</v>
      </c>
      <c s="34" t="s">
        <v>5274</v>
      </c>
      <c s="35" t="s">
        <v>5</v>
      </c>
      <c s="6" t="s">
        <v>5275</v>
      </c>
      <c s="36" t="s">
        <v>51</v>
      </c>
      <c s="37">
        <v>45</v>
      </c>
      <c s="36">
        <v>0</v>
      </c>
      <c s="36">
        <f>ROUND(G118*H118,6)</f>
      </c>
      <c r="L118" s="38">
        <v>0</v>
      </c>
      <c s="32">
        <f>ROUND(ROUND(L118,2)*ROUND(G118,3),2)</f>
      </c>
      <c s="36" t="s">
        <v>441</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272</v>
      </c>
      <c s="34" t="s">
        <v>5276</v>
      </c>
      <c s="35" t="s">
        <v>5</v>
      </c>
      <c s="6" t="s">
        <v>5277</v>
      </c>
      <c s="36" t="s">
        <v>51</v>
      </c>
      <c s="37">
        <v>18</v>
      </c>
      <c s="36">
        <v>0</v>
      </c>
      <c s="36">
        <f>ROUND(G122*H122,6)</f>
      </c>
      <c r="L122" s="38">
        <v>0</v>
      </c>
      <c s="32">
        <f>ROUND(ROUND(L122,2)*ROUND(G122,3),2)</f>
      </c>
      <c s="36" t="s">
        <v>441</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291</v>
      </c>
      <c s="34" t="s">
        <v>5278</v>
      </c>
      <c s="35" t="s">
        <v>5</v>
      </c>
      <c s="6" t="s">
        <v>5279</v>
      </c>
      <c s="36" t="s">
        <v>51</v>
      </c>
      <c s="37">
        <v>6</v>
      </c>
      <c s="36">
        <v>0</v>
      </c>
      <c s="36">
        <f>ROUND(G126*H126,6)</f>
      </c>
      <c r="L126" s="38">
        <v>0</v>
      </c>
      <c s="32">
        <f>ROUND(ROUND(L126,2)*ROUND(G126,3),2)</f>
      </c>
      <c s="36" t="s">
        <v>441</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295</v>
      </c>
      <c s="34" t="s">
        <v>5278</v>
      </c>
      <c s="35" t="s">
        <v>4</v>
      </c>
      <c s="6" t="s">
        <v>5280</v>
      </c>
      <c s="36" t="s">
        <v>51</v>
      </c>
      <c s="37">
        <v>9</v>
      </c>
      <c s="36">
        <v>0</v>
      </c>
      <c s="36">
        <f>ROUND(G130*H130,6)</f>
      </c>
      <c r="L130" s="38">
        <v>0</v>
      </c>
      <c s="32">
        <f>ROUND(ROUND(L130,2)*ROUND(G130,3),2)</f>
      </c>
      <c s="36" t="s">
        <v>441</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299</v>
      </c>
      <c s="34" t="s">
        <v>5281</v>
      </c>
      <c s="35" t="s">
        <v>5</v>
      </c>
      <c s="6" t="s">
        <v>5282</v>
      </c>
      <c s="36" t="s">
        <v>205</v>
      </c>
      <c s="37">
        <v>15</v>
      </c>
      <c s="36">
        <v>0</v>
      </c>
      <c s="36">
        <f>ROUND(G134*H134,6)</f>
      </c>
      <c r="L134" s="38">
        <v>0</v>
      </c>
      <c s="32">
        <f>ROUND(ROUND(L134,2)*ROUND(G134,3),2)</f>
      </c>
      <c s="36" t="s">
        <v>441</v>
      </c>
      <c>
        <f>(M134*21)/100</f>
      </c>
      <c t="s">
        <v>27</v>
      </c>
    </row>
    <row r="135" spans="1:5" ht="12.75">
      <c r="A135" s="35" t="s">
        <v>53</v>
      </c>
      <c r="E135" s="39" t="s">
        <v>5</v>
      </c>
    </row>
    <row r="136" spans="1:5" ht="12.75">
      <c r="A136" s="35" t="s">
        <v>54</v>
      </c>
      <c r="E136" s="40" t="s">
        <v>5</v>
      </c>
    </row>
    <row r="137" spans="1:5" ht="25.5">
      <c r="A137" t="s">
        <v>55</v>
      </c>
      <c r="E137" s="39" t="s">
        <v>5283</v>
      </c>
    </row>
    <row r="138" spans="1:13" ht="12.75">
      <c r="A138" t="s">
        <v>46</v>
      </c>
      <c r="C138" s="31" t="s">
        <v>5284</v>
      </c>
      <c r="E138" s="33" t="s">
        <v>5285</v>
      </c>
      <c r="J138" s="32">
        <f>0</f>
      </c>
      <c s="32">
        <f>0</f>
      </c>
      <c s="32">
        <f>0+L139+L143+L147+L151+L155+L159+L163+L167+L171+L175</f>
      </c>
      <c s="32">
        <f>0+M139+M143+M147+M151+M155+M159+M163+M167+M171+M175</f>
      </c>
    </row>
    <row r="139" spans="1:16" ht="12.75">
      <c r="A139" t="s">
        <v>48</v>
      </c>
      <c s="34" t="s">
        <v>303</v>
      </c>
      <c s="34" t="s">
        <v>5286</v>
      </c>
      <c s="35" t="s">
        <v>5</v>
      </c>
      <c s="6" t="s">
        <v>5287</v>
      </c>
      <c s="36" t="s">
        <v>51</v>
      </c>
      <c s="37">
        <v>40</v>
      </c>
      <c s="36">
        <v>0</v>
      </c>
      <c s="36">
        <f>ROUND(G139*H139,6)</f>
      </c>
      <c r="L139" s="38">
        <v>0</v>
      </c>
      <c s="32">
        <f>ROUND(ROUND(L139,2)*ROUND(G139,3),2)</f>
      </c>
      <c s="36" t="s">
        <v>5229</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545</v>
      </c>
      <c s="34" t="s">
        <v>5288</v>
      </c>
      <c s="35" t="s">
        <v>5</v>
      </c>
      <c s="6" t="s">
        <v>5289</v>
      </c>
      <c s="36" t="s">
        <v>62</v>
      </c>
      <c s="37">
        <v>2</v>
      </c>
      <c s="36">
        <v>0</v>
      </c>
      <c s="36">
        <f>ROUND(G143*H143,6)</f>
      </c>
      <c r="L143" s="38">
        <v>0</v>
      </c>
      <c s="32">
        <f>ROUND(ROUND(L143,2)*ROUND(G143,3),2)</f>
      </c>
      <c s="36" t="s">
        <v>5229</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307</v>
      </c>
      <c s="34" t="s">
        <v>5290</v>
      </c>
      <c s="35" t="s">
        <v>5</v>
      </c>
      <c s="6" t="s">
        <v>5291</v>
      </c>
      <c s="36" t="s">
        <v>62</v>
      </c>
      <c s="37">
        <v>2</v>
      </c>
      <c s="36">
        <v>0</v>
      </c>
      <c s="36">
        <f>ROUND(G147*H147,6)</f>
      </c>
      <c r="L147" s="38">
        <v>0</v>
      </c>
      <c s="32">
        <f>ROUND(ROUND(L147,2)*ROUND(G147,3),2)</f>
      </c>
      <c s="36" t="s">
        <v>5229</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552</v>
      </c>
      <c s="34" t="s">
        <v>5292</v>
      </c>
      <c s="35" t="s">
        <v>5</v>
      </c>
      <c s="6" t="s">
        <v>5293</v>
      </c>
      <c s="36" t="s">
        <v>51</v>
      </c>
      <c s="37">
        <v>40</v>
      </c>
      <c s="36">
        <v>0</v>
      </c>
      <c s="36">
        <f>ROUND(G151*H151,6)</f>
      </c>
      <c r="L151" s="38">
        <v>0</v>
      </c>
      <c s="32">
        <f>ROUND(ROUND(L151,2)*ROUND(G151,3),2)</f>
      </c>
      <c s="36" t="s">
        <v>5229</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312</v>
      </c>
      <c s="34" t="s">
        <v>5294</v>
      </c>
      <c s="35" t="s">
        <v>5</v>
      </c>
      <c s="6" t="s">
        <v>5295</v>
      </c>
      <c s="36" t="s">
        <v>51</v>
      </c>
      <c s="37">
        <v>40</v>
      </c>
      <c s="36">
        <v>0</v>
      </c>
      <c s="36">
        <f>ROUND(G155*H155,6)</f>
      </c>
      <c r="L155" s="38">
        <v>0</v>
      </c>
      <c s="32">
        <f>ROUND(ROUND(L155,2)*ROUND(G155,3),2)</f>
      </c>
      <c s="36" t="s">
        <v>441</v>
      </c>
      <c>
        <f>(M155*21)/100</f>
      </c>
      <c t="s">
        <v>27</v>
      </c>
    </row>
    <row r="156" spans="1:5" ht="12.75">
      <c r="A156" s="35" t="s">
        <v>53</v>
      </c>
      <c r="E156" s="39" t="s">
        <v>5</v>
      </c>
    </row>
    <row r="157" spans="1:5" ht="12.75">
      <c r="A157" s="35" t="s">
        <v>54</v>
      </c>
      <c r="E157" s="40" t="s">
        <v>5</v>
      </c>
    </row>
    <row r="158" spans="1:5" ht="25.5">
      <c r="A158" t="s">
        <v>55</v>
      </c>
      <c r="E158" s="39" t="s">
        <v>5296</v>
      </c>
    </row>
    <row r="159" spans="1:16" ht="12.75">
      <c r="A159" t="s">
        <v>48</v>
      </c>
      <c s="34" t="s">
        <v>318</v>
      </c>
      <c s="34" t="s">
        <v>5297</v>
      </c>
      <c s="35" t="s">
        <v>5</v>
      </c>
      <c s="6" t="s">
        <v>5298</v>
      </c>
      <c s="36" t="s">
        <v>2877</v>
      </c>
      <c s="37">
        <v>3</v>
      </c>
      <c s="36">
        <v>0</v>
      </c>
      <c s="36">
        <f>ROUND(G159*H159,6)</f>
      </c>
      <c r="L159" s="38">
        <v>0</v>
      </c>
      <c s="32">
        <f>ROUND(ROUND(L159,2)*ROUND(G159,3),2)</f>
      </c>
      <c s="36" t="s">
        <v>441</v>
      </c>
      <c>
        <f>(M159*21)/100</f>
      </c>
      <c t="s">
        <v>27</v>
      </c>
    </row>
    <row r="160" spans="1:5" ht="12.75">
      <c r="A160" s="35" t="s">
        <v>53</v>
      </c>
      <c r="E160" s="39" t="s">
        <v>5</v>
      </c>
    </row>
    <row r="161" spans="1:5" ht="12.75">
      <c r="A161" s="35" t="s">
        <v>54</v>
      </c>
      <c r="E161" s="40" t="s">
        <v>5</v>
      </c>
    </row>
    <row r="162" spans="1:5" ht="25.5">
      <c r="A162" t="s">
        <v>55</v>
      </c>
      <c r="E162" s="39" t="s">
        <v>5299</v>
      </c>
    </row>
    <row r="163" spans="1:16" ht="25.5">
      <c r="A163" t="s">
        <v>48</v>
      </c>
      <c s="34" t="s">
        <v>319</v>
      </c>
      <c s="34" t="s">
        <v>5300</v>
      </c>
      <c s="35" t="s">
        <v>5</v>
      </c>
      <c s="6" t="s">
        <v>5301</v>
      </c>
      <c s="36" t="s">
        <v>4635</v>
      </c>
      <c s="37">
        <v>2</v>
      </c>
      <c s="36">
        <v>0</v>
      </c>
      <c s="36">
        <f>ROUND(G163*H163,6)</f>
      </c>
      <c r="L163" s="38">
        <v>0</v>
      </c>
      <c s="32">
        <f>ROUND(ROUND(L163,2)*ROUND(G163,3),2)</f>
      </c>
      <c s="36" t="s">
        <v>441</v>
      </c>
      <c>
        <f>(M163*21)/100</f>
      </c>
      <c t="s">
        <v>27</v>
      </c>
    </row>
    <row r="164" spans="1:5" ht="12.75">
      <c r="A164" s="35" t="s">
        <v>53</v>
      </c>
      <c r="E164" s="39" t="s">
        <v>5</v>
      </c>
    </row>
    <row r="165" spans="1:5" ht="12.75">
      <c r="A165" s="35" t="s">
        <v>54</v>
      </c>
      <c r="E165" s="40" t="s">
        <v>5</v>
      </c>
    </row>
    <row r="166" spans="1:5" ht="153">
      <c r="A166" t="s">
        <v>55</v>
      </c>
      <c r="E166" s="39" t="s">
        <v>5302</v>
      </c>
    </row>
    <row r="167" spans="1:16" ht="12.75">
      <c r="A167" t="s">
        <v>48</v>
      </c>
      <c s="34" t="s">
        <v>321</v>
      </c>
      <c s="34" t="s">
        <v>5303</v>
      </c>
      <c s="35" t="s">
        <v>5</v>
      </c>
      <c s="6" t="s">
        <v>5304</v>
      </c>
      <c s="36" t="s">
        <v>51</v>
      </c>
      <c s="37">
        <v>40</v>
      </c>
      <c s="36">
        <v>0</v>
      </c>
      <c s="36">
        <f>ROUND(G167*H167,6)</f>
      </c>
      <c r="L167" s="38">
        <v>0</v>
      </c>
      <c s="32">
        <f>ROUND(ROUND(L167,2)*ROUND(G167,3),2)</f>
      </c>
      <c s="36" t="s">
        <v>441</v>
      </c>
      <c>
        <f>(M167*21)/100</f>
      </c>
      <c t="s">
        <v>27</v>
      </c>
    </row>
    <row r="168" spans="1:5" ht="12.75">
      <c r="A168" s="35" t="s">
        <v>53</v>
      </c>
      <c r="E168" s="39" t="s">
        <v>5</v>
      </c>
    </row>
    <row r="169" spans="1:5" ht="12.75">
      <c r="A169" s="35" t="s">
        <v>54</v>
      </c>
      <c r="E169" s="40" t="s">
        <v>5</v>
      </c>
    </row>
    <row r="170" spans="1:5" ht="12.75">
      <c r="A170" t="s">
        <v>55</v>
      </c>
      <c r="E170" s="39" t="s">
        <v>5305</v>
      </c>
    </row>
    <row r="171" spans="1:16" ht="12.75">
      <c r="A171" t="s">
        <v>48</v>
      </c>
      <c s="34" t="s">
        <v>326</v>
      </c>
      <c s="34" t="s">
        <v>5306</v>
      </c>
      <c s="35" t="s">
        <v>5</v>
      </c>
      <c s="6" t="s">
        <v>5307</v>
      </c>
      <c s="36" t="s">
        <v>51</v>
      </c>
      <c s="37">
        <v>40</v>
      </c>
      <c s="36">
        <v>0</v>
      </c>
      <c s="36">
        <f>ROUND(G171*H171,6)</f>
      </c>
      <c r="L171" s="38">
        <v>0</v>
      </c>
      <c s="32">
        <f>ROUND(ROUND(L171,2)*ROUND(G171,3),2)</f>
      </c>
      <c s="36" t="s">
        <v>441</v>
      </c>
      <c>
        <f>(M171*21)/100</f>
      </c>
      <c t="s">
        <v>27</v>
      </c>
    </row>
    <row r="172" spans="1:5" ht="12.75">
      <c r="A172" s="35" t="s">
        <v>53</v>
      </c>
      <c r="E172" s="39" t="s">
        <v>5</v>
      </c>
    </row>
    <row r="173" spans="1:5" ht="12.75">
      <c r="A173" s="35" t="s">
        <v>54</v>
      </c>
      <c r="E173" s="40" t="s">
        <v>5</v>
      </c>
    </row>
    <row r="174" spans="1:5" ht="25.5">
      <c r="A174" t="s">
        <v>55</v>
      </c>
      <c r="E174" s="39" t="s">
        <v>5308</v>
      </c>
    </row>
    <row r="175" spans="1:16" ht="12.75">
      <c r="A175" t="s">
        <v>48</v>
      </c>
      <c s="34" t="s">
        <v>330</v>
      </c>
      <c s="34" t="s">
        <v>5309</v>
      </c>
      <c s="35" t="s">
        <v>5</v>
      </c>
      <c s="6" t="s">
        <v>5310</v>
      </c>
      <c s="36" t="s">
        <v>51</v>
      </c>
      <c s="37">
        <v>20</v>
      </c>
      <c s="36">
        <v>0</v>
      </c>
      <c s="36">
        <f>ROUND(G175*H175,6)</f>
      </c>
      <c r="L175" s="38">
        <v>0</v>
      </c>
      <c s="32">
        <f>ROUND(ROUND(L175,2)*ROUND(G175,3),2)</f>
      </c>
      <c s="36" t="s">
        <v>441</v>
      </c>
      <c>
        <f>(M175*21)/100</f>
      </c>
      <c t="s">
        <v>27</v>
      </c>
    </row>
    <row r="176" spans="1:5" ht="12.75">
      <c r="A176" s="35" t="s">
        <v>53</v>
      </c>
      <c r="E176" s="39" t="s">
        <v>5</v>
      </c>
    </row>
    <row r="177" spans="1:5" ht="12.75">
      <c r="A177" s="35" t="s">
        <v>54</v>
      </c>
      <c r="E177" s="40" t="s">
        <v>5</v>
      </c>
    </row>
    <row r="178" spans="1:5" ht="25.5">
      <c r="A178" t="s">
        <v>55</v>
      </c>
      <c r="E178" s="39" t="s">
        <v>5311</v>
      </c>
    </row>
    <row r="179" spans="1:13" ht="12.75">
      <c r="A179" t="s">
        <v>46</v>
      </c>
      <c r="C179" s="31" t="s">
        <v>5312</v>
      </c>
      <c r="E179" s="33" t="s">
        <v>5313</v>
      </c>
      <c r="J179" s="32">
        <f>0</f>
      </c>
      <c s="32">
        <f>0</f>
      </c>
      <c s="32">
        <f>0+L180+L184+L188+L192+L196+L200</f>
      </c>
      <c s="32">
        <f>0+M180+M184+M188+M192+M196+M200</f>
      </c>
    </row>
    <row r="180" spans="1:16" ht="12.75">
      <c r="A180" t="s">
        <v>48</v>
      </c>
      <c s="34" t="s">
        <v>334</v>
      </c>
      <c s="34" t="s">
        <v>5314</v>
      </c>
      <c s="35" t="s">
        <v>5</v>
      </c>
      <c s="6" t="s">
        <v>5315</v>
      </c>
      <c s="36" t="s">
        <v>4635</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5297</v>
      </c>
      <c s="35" t="s">
        <v>4</v>
      </c>
      <c s="6" t="s">
        <v>5316</v>
      </c>
      <c s="36" t="s">
        <v>105</v>
      </c>
      <c s="37">
        <v>10</v>
      </c>
      <c s="36">
        <v>0</v>
      </c>
      <c s="36">
        <f>ROUND(G184*H184,6)</f>
      </c>
      <c r="L184" s="38">
        <v>0</v>
      </c>
      <c s="32">
        <f>ROUND(ROUND(L184,2)*ROUND(G184,3),2)</f>
      </c>
      <c s="36" t="s">
        <v>441</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5317</v>
      </c>
      <c s="35" t="s">
        <v>5</v>
      </c>
      <c s="6" t="s">
        <v>5318</v>
      </c>
      <c s="36" t="s">
        <v>105</v>
      </c>
      <c s="37">
        <v>10</v>
      </c>
      <c s="36">
        <v>0</v>
      </c>
      <c s="36">
        <f>ROUND(G188*H188,6)</f>
      </c>
      <c r="L188" s="38">
        <v>0</v>
      </c>
      <c s="32">
        <f>ROUND(ROUND(L188,2)*ROUND(G188,3),2)</f>
      </c>
      <c s="36" t="s">
        <v>441</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5319</v>
      </c>
      <c s="35" t="s">
        <v>5</v>
      </c>
      <c s="6" t="s">
        <v>5320</v>
      </c>
      <c s="36" t="s">
        <v>4635</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5321</v>
      </c>
      <c s="35" t="s">
        <v>5</v>
      </c>
      <c s="6" t="s">
        <v>5322</v>
      </c>
      <c s="36" t="s">
        <v>2877</v>
      </c>
      <c s="37">
        <v>30</v>
      </c>
      <c s="36">
        <v>0</v>
      </c>
      <c s="36">
        <f>ROUND(G196*H196,6)</f>
      </c>
      <c r="L196" s="38">
        <v>0</v>
      </c>
      <c s="32">
        <f>ROUND(ROUND(L196,2)*ROUND(G196,3),2)</f>
      </c>
      <c s="36" t="s">
        <v>441</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345</v>
      </c>
      <c s="34" t="s">
        <v>5323</v>
      </c>
      <c s="35" t="s">
        <v>5</v>
      </c>
      <c s="6" t="s">
        <v>5324</v>
      </c>
      <c s="36" t="s">
        <v>4635</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5327</v>
      </c>
      <c r="E8" s="30" t="s">
        <v>5326</v>
      </c>
      <c r="J8" s="29">
        <f>0+J9+J66+J135</f>
      </c>
      <c s="29">
        <f>0+K9+K66+K135</f>
      </c>
      <c s="29">
        <f>0+L9+L66+L135</f>
      </c>
      <c s="29">
        <f>0+M9+M66+M135</f>
      </c>
    </row>
    <row r="9" spans="1:13" ht="12.75">
      <c r="A9" t="s">
        <v>46</v>
      </c>
      <c r="C9" s="31" t="s">
        <v>5328</v>
      </c>
      <c r="E9" s="33" t="s">
        <v>5329</v>
      </c>
      <c r="J9" s="32">
        <f>0</f>
      </c>
      <c s="32">
        <f>0</f>
      </c>
      <c s="32">
        <f>0+L10+L14+L18+L22+L26+L30+L34+L38+L42+L46+L50+L54+L58+L62</f>
      </c>
      <c s="32">
        <f>0+M10+M14+M18+M22+M26+M30+M34+M38+M42+M46+M50+M54+M58+M62</f>
      </c>
    </row>
    <row r="10" spans="1:16" ht="12.75">
      <c r="A10" t="s">
        <v>48</v>
      </c>
      <c s="34" t="s">
        <v>4</v>
      </c>
      <c s="34" t="s">
        <v>5330</v>
      </c>
      <c s="35" t="s">
        <v>5</v>
      </c>
      <c s="6" t="s">
        <v>5331</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5332</v>
      </c>
    </row>
    <row r="14" spans="1:16" ht="12.75">
      <c r="A14" t="s">
        <v>48</v>
      </c>
      <c s="34" t="s">
        <v>27</v>
      </c>
      <c s="34" t="s">
        <v>5333</v>
      </c>
      <c s="35" t="s">
        <v>5</v>
      </c>
      <c s="6" t="s">
        <v>5334</v>
      </c>
      <c s="36" t="s">
        <v>62</v>
      </c>
      <c s="37">
        <v>2</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5335</v>
      </c>
    </row>
    <row r="18" spans="1:16" ht="12.75">
      <c r="A18" t="s">
        <v>48</v>
      </c>
      <c s="34" t="s">
        <v>26</v>
      </c>
      <c s="34" t="s">
        <v>5336</v>
      </c>
      <c s="35" t="s">
        <v>5</v>
      </c>
      <c s="6" t="s">
        <v>5337</v>
      </c>
      <c s="36" t="s">
        <v>51</v>
      </c>
      <c s="37">
        <v>3</v>
      </c>
      <c s="36">
        <v>0</v>
      </c>
      <c s="36">
        <f>ROUND(G18*H18,6)</f>
      </c>
      <c r="L18" s="38">
        <v>0</v>
      </c>
      <c s="32">
        <f>ROUND(ROUND(L18,2)*ROUND(G18,3),2)</f>
      </c>
      <c s="36" t="s">
        <v>5338</v>
      </c>
      <c>
        <f>(M18*21)/100</f>
      </c>
      <c t="s">
        <v>27</v>
      </c>
    </row>
    <row r="19" spans="1:5" ht="12.75">
      <c r="A19" s="35" t="s">
        <v>53</v>
      </c>
      <c r="E19" s="39" t="s">
        <v>5</v>
      </c>
    </row>
    <row r="20" spans="1:5" ht="12.75">
      <c r="A20" s="35" t="s">
        <v>54</v>
      </c>
      <c r="E20" s="40" t="s">
        <v>5</v>
      </c>
    </row>
    <row r="21" spans="1:5" ht="12.75">
      <c r="A21" t="s">
        <v>55</v>
      </c>
      <c r="E21" s="39" t="s">
        <v>5339</v>
      </c>
    </row>
    <row r="22" spans="1:16" ht="12.75">
      <c r="A22" t="s">
        <v>48</v>
      </c>
      <c s="34" t="s">
        <v>63</v>
      </c>
      <c s="34" t="s">
        <v>5340</v>
      </c>
      <c s="35" t="s">
        <v>5</v>
      </c>
      <c s="6" t="s">
        <v>5341</v>
      </c>
      <c s="36" t="s">
        <v>51</v>
      </c>
      <c s="37">
        <v>12</v>
      </c>
      <c s="36">
        <v>0</v>
      </c>
      <c s="36">
        <f>ROUND(G22*H22,6)</f>
      </c>
      <c r="L22" s="38">
        <v>0</v>
      </c>
      <c s="32">
        <f>ROUND(ROUND(L22,2)*ROUND(G22,3),2)</f>
      </c>
      <c s="36" t="s">
        <v>5338</v>
      </c>
      <c>
        <f>(M22*21)/100</f>
      </c>
      <c t="s">
        <v>27</v>
      </c>
    </row>
    <row r="23" spans="1:5" ht="12.75">
      <c r="A23" s="35" t="s">
        <v>53</v>
      </c>
      <c r="E23" s="39" t="s">
        <v>5</v>
      </c>
    </row>
    <row r="24" spans="1:5" ht="12.75">
      <c r="A24" s="35" t="s">
        <v>54</v>
      </c>
      <c r="E24" s="40" t="s">
        <v>5</v>
      </c>
    </row>
    <row r="25" spans="1:5" ht="25.5">
      <c r="A25" t="s">
        <v>55</v>
      </c>
      <c r="E25" s="39" t="s">
        <v>5342</v>
      </c>
    </row>
    <row r="26" spans="1:16" ht="12.75">
      <c r="A26" t="s">
        <v>48</v>
      </c>
      <c s="34" t="s">
        <v>67</v>
      </c>
      <c s="34" t="s">
        <v>5343</v>
      </c>
      <c s="35" t="s">
        <v>5</v>
      </c>
      <c s="6" t="s">
        <v>5344</v>
      </c>
      <c s="36" t="s">
        <v>51</v>
      </c>
      <c s="37">
        <v>10</v>
      </c>
      <c s="36">
        <v>0</v>
      </c>
      <c s="36">
        <f>ROUND(G26*H26,6)</f>
      </c>
      <c r="L26" s="38">
        <v>0</v>
      </c>
      <c s="32">
        <f>ROUND(ROUND(L26,2)*ROUND(G26,3),2)</f>
      </c>
      <c s="36" t="s">
        <v>5338</v>
      </c>
      <c>
        <f>(M26*21)/100</f>
      </c>
      <c t="s">
        <v>27</v>
      </c>
    </row>
    <row r="27" spans="1:5" ht="12.75">
      <c r="A27" s="35" t="s">
        <v>53</v>
      </c>
      <c r="E27" s="39" t="s">
        <v>5</v>
      </c>
    </row>
    <row r="28" spans="1:5" ht="12.75">
      <c r="A28" s="35" t="s">
        <v>54</v>
      </c>
      <c r="E28" s="40" t="s">
        <v>5</v>
      </c>
    </row>
    <row r="29" spans="1:5" ht="25.5">
      <c r="A29" t="s">
        <v>55</v>
      </c>
      <c r="E29" s="39" t="s">
        <v>5345</v>
      </c>
    </row>
    <row r="30" spans="1:16" ht="12.75">
      <c r="A30" t="s">
        <v>48</v>
      </c>
      <c s="34" t="s">
        <v>72</v>
      </c>
      <c s="34" t="s">
        <v>5346</v>
      </c>
      <c s="35" t="s">
        <v>5</v>
      </c>
      <c s="6" t="s">
        <v>5347</v>
      </c>
      <c s="36" t="s">
        <v>51</v>
      </c>
      <c s="37">
        <v>10</v>
      </c>
      <c s="36">
        <v>0</v>
      </c>
      <c s="36">
        <f>ROUND(G30*H30,6)</f>
      </c>
      <c r="L30" s="38">
        <v>0</v>
      </c>
      <c s="32">
        <f>ROUND(ROUND(L30,2)*ROUND(G30,3),2)</f>
      </c>
      <c s="36" t="s">
        <v>5338</v>
      </c>
      <c>
        <f>(M30*21)/100</f>
      </c>
      <c t="s">
        <v>27</v>
      </c>
    </row>
    <row r="31" spans="1:5" ht="12.75">
      <c r="A31" s="35" t="s">
        <v>53</v>
      </c>
      <c r="E31" s="39" t="s">
        <v>5</v>
      </c>
    </row>
    <row r="32" spans="1:5" ht="12.75">
      <c r="A32" s="35" t="s">
        <v>54</v>
      </c>
      <c r="E32" s="40" t="s">
        <v>5</v>
      </c>
    </row>
    <row r="33" spans="1:5" ht="25.5">
      <c r="A33" t="s">
        <v>55</v>
      </c>
      <c r="E33" s="39" t="s">
        <v>5348</v>
      </c>
    </row>
    <row r="34" spans="1:16" ht="12.75">
      <c r="A34" t="s">
        <v>48</v>
      </c>
      <c s="34" t="s">
        <v>123</v>
      </c>
      <c s="34" t="s">
        <v>5349</v>
      </c>
      <c s="35" t="s">
        <v>4</v>
      </c>
      <c s="6" t="s">
        <v>5350</v>
      </c>
      <c s="36" t="s">
        <v>51</v>
      </c>
      <c s="37">
        <v>5</v>
      </c>
      <c s="36">
        <v>0</v>
      </c>
      <c s="36">
        <f>ROUND(G34*H34,6)</f>
      </c>
      <c r="L34" s="38">
        <v>0</v>
      </c>
      <c s="32">
        <f>ROUND(ROUND(L34,2)*ROUND(G34,3),2)</f>
      </c>
      <c s="36" t="s">
        <v>5338</v>
      </c>
      <c>
        <f>(M34*21)/100</f>
      </c>
      <c t="s">
        <v>27</v>
      </c>
    </row>
    <row r="35" spans="1:5" ht="12.75">
      <c r="A35" s="35" t="s">
        <v>53</v>
      </c>
      <c r="E35" s="39" t="s">
        <v>5</v>
      </c>
    </row>
    <row r="36" spans="1:5" ht="12.75">
      <c r="A36" s="35" t="s">
        <v>54</v>
      </c>
      <c r="E36" s="40" t="s">
        <v>5</v>
      </c>
    </row>
    <row r="37" spans="1:5" ht="25.5">
      <c r="A37" t="s">
        <v>55</v>
      </c>
      <c r="E37" s="39" t="s">
        <v>5351</v>
      </c>
    </row>
    <row r="38" spans="1:16" ht="12.75">
      <c r="A38" t="s">
        <v>48</v>
      </c>
      <c s="34" t="s">
        <v>163</v>
      </c>
      <c s="34" t="s">
        <v>5349</v>
      </c>
      <c s="35" t="s">
        <v>27</v>
      </c>
      <c s="6" t="s">
        <v>5350</v>
      </c>
      <c s="36" t="s">
        <v>51</v>
      </c>
      <c s="37">
        <v>10</v>
      </c>
      <c s="36">
        <v>0</v>
      </c>
      <c s="36">
        <f>ROUND(G38*H38,6)</f>
      </c>
      <c r="L38" s="38">
        <v>0</v>
      </c>
      <c s="32">
        <f>ROUND(ROUND(L38,2)*ROUND(G38,3),2)</f>
      </c>
      <c s="36" t="s">
        <v>5338</v>
      </c>
      <c>
        <f>(M38*21)/100</f>
      </c>
      <c t="s">
        <v>27</v>
      </c>
    </row>
    <row r="39" spans="1:5" ht="12.75">
      <c r="A39" s="35" t="s">
        <v>53</v>
      </c>
      <c r="E39" s="39" t="s">
        <v>5</v>
      </c>
    </row>
    <row r="40" spans="1:5" ht="12.75">
      <c r="A40" s="35" t="s">
        <v>54</v>
      </c>
      <c r="E40" s="40" t="s">
        <v>5</v>
      </c>
    </row>
    <row r="41" spans="1:5" ht="25.5">
      <c r="A41" t="s">
        <v>55</v>
      </c>
      <c r="E41" s="39" t="s">
        <v>5352</v>
      </c>
    </row>
    <row r="42" spans="1:16" ht="12.75">
      <c r="A42" t="s">
        <v>48</v>
      </c>
      <c s="34" t="s">
        <v>76</v>
      </c>
      <c s="34" t="s">
        <v>5353</v>
      </c>
      <c s="35" t="s">
        <v>5</v>
      </c>
      <c s="6" t="s">
        <v>5354</v>
      </c>
      <c s="36" t="s">
        <v>51</v>
      </c>
      <c s="37">
        <v>2</v>
      </c>
      <c s="36">
        <v>0</v>
      </c>
      <c s="36">
        <f>ROUND(G42*H42,6)</f>
      </c>
      <c r="L42" s="38">
        <v>0</v>
      </c>
      <c s="32">
        <f>ROUND(ROUND(L42,2)*ROUND(G42,3),2)</f>
      </c>
      <c s="36" t="s">
        <v>5338</v>
      </c>
      <c>
        <f>(M42*21)/100</f>
      </c>
      <c t="s">
        <v>27</v>
      </c>
    </row>
    <row r="43" spans="1:5" ht="12.75">
      <c r="A43" s="35" t="s">
        <v>53</v>
      </c>
      <c r="E43" s="39" t="s">
        <v>5</v>
      </c>
    </row>
    <row r="44" spans="1:5" ht="12.75">
      <c r="A44" s="35" t="s">
        <v>54</v>
      </c>
      <c r="E44" s="40" t="s">
        <v>5</v>
      </c>
    </row>
    <row r="45" spans="1:5" ht="25.5">
      <c r="A45" t="s">
        <v>55</v>
      </c>
      <c r="E45" s="39" t="s">
        <v>5352</v>
      </c>
    </row>
    <row r="46" spans="1:16" ht="12.75">
      <c r="A46" t="s">
        <v>48</v>
      </c>
      <c s="34" t="s">
        <v>82</v>
      </c>
      <c s="34" t="s">
        <v>5355</v>
      </c>
      <c s="35" t="s">
        <v>5</v>
      </c>
      <c s="6" t="s">
        <v>5356</v>
      </c>
      <c s="36" t="s">
        <v>62</v>
      </c>
      <c s="37">
        <v>2</v>
      </c>
      <c s="36">
        <v>0</v>
      </c>
      <c s="36">
        <f>ROUND(G46*H46,6)</f>
      </c>
      <c r="L46" s="38">
        <v>0</v>
      </c>
      <c s="32">
        <f>ROUND(ROUND(L46,2)*ROUND(G46,3),2)</f>
      </c>
      <c s="36" t="s">
        <v>5338</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5357</v>
      </c>
      <c s="35" t="s">
        <v>5</v>
      </c>
      <c s="6" t="s">
        <v>5358</v>
      </c>
      <c s="36" t="s">
        <v>62</v>
      </c>
      <c s="37">
        <v>1</v>
      </c>
      <c s="36">
        <v>0</v>
      </c>
      <c s="36">
        <f>ROUND(G50*H50,6)</f>
      </c>
      <c r="L50" s="38">
        <v>0</v>
      </c>
      <c s="32">
        <f>ROUND(ROUND(L50,2)*ROUND(G50,3),2)</f>
      </c>
      <c s="36" t="s">
        <v>5338</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5359</v>
      </c>
      <c s="35" t="s">
        <v>5</v>
      </c>
      <c s="6" t="s">
        <v>5360</v>
      </c>
      <c s="36" t="s">
        <v>51</v>
      </c>
      <c s="37">
        <v>52</v>
      </c>
      <c s="36">
        <v>0</v>
      </c>
      <c s="36">
        <f>ROUND(G54*H54,6)</f>
      </c>
      <c r="L54" s="38">
        <v>0</v>
      </c>
      <c s="32">
        <f>ROUND(ROUND(L54,2)*ROUND(G54,3),2)</f>
      </c>
      <c s="36" t="s">
        <v>5338</v>
      </c>
      <c>
        <f>(M54*21)/100</f>
      </c>
      <c t="s">
        <v>27</v>
      </c>
    </row>
    <row r="55" spans="1:5" ht="12.75">
      <c r="A55" s="35" t="s">
        <v>53</v>
      </c>
      <c r="E55" s="39" t="s">
        <v>5</v>
      </c>
    </row>
    <row r="56" spans="1:5" ht="12.75">
      <c r="A56" s="35" t="s">
        <v>54</v>
      </c>
      <c r="E56" s="40" t="s">
        <v>5</v>
      </c>
    </row>
    <row r="57" spans="1:5" ht="12.75">
      <c r="A57" t="s">
        <v>55</v>
      </c>
      <c r="E57" s="39" t="s">
        <v>5361</v>
      </c>
    </row>
    <row r="58" spans="1:16" ht="12.75">
      <c r="A58" t="s">
        <v>48</v>
      </c>
      <c s="34" t="s">
        <v>94</v>
      </c>
      <c s="34" t="s">
        <v>5362</v>
      </c>
      <c s="35" t="s">
        <v>5</v>
      </c>
      <c s="6" t="s">
        <v>5363</v>
      </c>
      <c s="36" t="s">
        <v>62</v>
      </c>
      <c s="37">
        <v>3</v>
      </c>
      <c s="36">
        <v>0</v>
      </c>
      <c s="36">
        <f>ROUND(G58*H58,6)</f>
      </c>
      <c r="L58" s="38">
        <v>0</v>
      </c>
      <c s="32">
        <f>ROUND(ROUND(L58,2)*ROUND(G58,3),2)</f>
      </c>
      <c s="36" t="s">
        <v>5338</v>
      </c>
      <c>
        <f>(M58*21)/100</f>
      </c>
      <c t="s">
        <v>27</v>
      </c>
    </row>
    <row r="59" spans="1:5" ht="12.75">
      <c r="A59" s="35" t="s">
        <v>53</v>
      </c>
      <c r="E59" s="39" t="s">
        <v>5</v>
      </c>
    </row>
    <row r="60" spans="1:5" ht="12.75">
      <c r="A60" s="35" t="s">
        <v>54</v>
      </c>
      <c r="E60" s="40" t="s">
        <v>5</v>
      </c>
    </row>
    <row r="61" spans="1:5" ht="12.75">
      <c r="A61" t="s">
        <v>55</v>
      </c>
      <c r="E61" s="39" t="s">
        <v>5364</v>
      </c>
    </row>
    <row r="62" spans="1:16" ht="12.75">
      <c r="A62" t="s">
        <v>48</v>
      </c>
      <c s="34" t="s">
        <v>98</v>
      </c>
      <c s="34" t="s">
        <v>5365</v>
      </c>
      <c s="35" t="s">
        <v>5</v>
      </c>
      <c s="6" t="s">
        <v>5366</v>
      </c>
      <c s="36" t="s">
        <v>5367</v>
      </c>
      <c s="37">
        <v>35389</v>
      </c>
      <c s="36">
        <v>0</v>
      </c>
      <c s="36">
        <f>ROUND(G62*H62,6)</f>
      </c>
      <c r="L62" s="38">
        <v>0</v>
      </c>
      <c s="32">
        <f>ROUND(ROUND(L62,2)*ROUND(G62,3),2)</f>
      </c>
      <c s="36" t="s">
        <v>5338</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5368</v>
      </c>
      <c r="E66" s="33" t="s">
        <v>5369</v>
      </c>
      <c r="J66" s="32">
        <f>0</f>
      </c>
      <c s="32">
        <f>0</f>
      </c>
      <c s="32">
        <f>0+L67+L71+L75+L79+L83+L87+L91+L95+L99+L103+L107+L111+L115+L119+L123+L127+L131</f>
      </c>
      <c s="32">
        <f>0+M67+M71+M75+M79+M83+M87+M91+M95+M99+M103+M107+M111+M115+M119+M123+M127+M131</f>
      </c>
    </row>
    <row r="67" spans="1:16" ht="12.75">
      <c r="A67" t="s">
        <v>48</v>
      </c>
      <c s="34" t="s">
        <v>102</v>
      </c>
      <c s="34" t="s">
        <v>5370</v>
      </c>
      <c s="35" t="s">
        <v>5</v>
      </c>
      <c s="6" t="s">
        <v>5371</v>
      </c>
      <c s="36" t="s">
        <v>62</v>
      </c>
      <c s="37">
        <v>3</v>
      </c>
      <c s="36">
        <v>0</v>
      </c>
      <c s="36">
        <f>ROUND(G67*H67,6)</f>
      </c>
      <c r="L67" s="38">
        <v>0</v>
      </c>
      <c s="32">
        <f>ROUND(ROUND(L67,2)*ROUND(G67,3),2)</f>
      </c>
      <c s="36" t="s">
        <v>441</v>
      </c>
      <c>
        <f>(M67*21)/100</f>
      </c>
      <c t="s">
        <v>27</v>
      </c>
    </row>
    <row r="68" spans="1:5" ht="12.75">
      <c r="A68" s="35" t="s">
        <v>53</v>
      </c>
      <c r="E68" s="39" t="s">
        <v>5</v>
      </c>
    </row>
    <row r="69" spans="1:5" ht="12.75">
      <c r="A69" s="35" t="s">
        <v>54</v>
      </c>
      <c r="E69" s="40" t="s">
        <v>5</v>
      </c>
    </row>
    <row r="70" spans="1:5" ht="38.25">
      <c r="A70" t="s">
        <v>55</v>
      </c>
      <c r="E70" s="39" t="s">
        <v>5372</v>
      </c>
    </row>
    <row r="71" spans="1:16" ht="12.75">
      <c r="A71" t="s">
        <v>48</v>
      </c>
      <c s="34" t="s">
        <v>107</v>
      </c>
      <c s="34" t="s">
        <v>5373</v>
      </c>
      <c s="35" t="s">
        <v>5</v>
      </c>
      <c s="6" t="s">
        <v>5374</v>
      </c>
      <c s="36" t="s">
        <v>62</v>
      </c>
      <c s="37">
        <v>1</v>
      </c>
      <c s="36">
        <v>0</v>
      </c>
      <c s="36">
        <f>ROUND(G71*H71,6)</f>
      </c>
      <c r="L71" s="38">
        <v>0</v>
      </c>
      <c s="32">
        <f>ROUND(ROUND(L71,2)*ROUND(G71,3),2)</f>
      </c>
      <c s="36" t="s">
        <v>441</v>
      </c>
      <c>
        <f>(M71*21)/100</f>
      </c>
      <c t="s">
        <v>27</v>
      </c>
    </row>
    <row r="72" spans="1:5" ht="12.75">
      <c r="A72" s="35" t="s">
        <v>53</v>
      </c>
      <c r="E72" s="39" t="s">
        <v>5</v>
      </c>
    </row>
    <row r="73" spans="1:5" ht="12.75">
      <c r="A73" s="35" t="s">
        <v>54</v>
      </c>
      <c r="E73" s="40" t="s">
        <v>5</v>
      </c>
    </row>
    <row r="74" spans="1:5" ht="38.25">
      <c r="A74" t="s">
        <v>55</v>
      </c>
      <c r="E74" s="39" t="s">
        <v>5372</v>
      </c>
    </row>
    <row r="75" spans="1:16" ht="12.75">
      <c r="A75" t="s">
        <v>48</v>
      </c>
      <c s="34" t="s">
        <v>111</v>
      </c>
      <c s="34" t="s">
        <v>5375</v>
      </c>
      <c s="35" t="s">
        <v>5</v>
      </c>
      <c s="6" t="s">
        <v>5376</v>
      </c>
      <c s="36" t="s">
        <v>62</v>
      </c>
      <c s="37">
        <v>1</v>
      </c>
      <c s="36">
        <v>0</v>
      </c>
      <c s="36">
        <f>ROUND(G75*H75,6)</f>
      </c>
      <c r="L75" s="38">
        <v>0</v>
      </c>
      <c s="32">
        <f>ROUND(ROUND(L75,2)*ROUND(G75,3),2)</f>
      </c>
      <c s="36" t="s">
        <v>441</v>
      </c>
      <c>
        <f>(M75*21)/100</f>
      </c>
      <c t="s">
        <v>27</v>
      </c>
    </row>
    <row r="76" spans="1:5" ht="12.75">
      <c r="A76" s="35" t="s">
        <v>53</v>
      </c>
      <c r="E76" s="39" t="s">
        <v>5</v>
      </c>
    </row>
    <row r="77" spans="1:5" ht="12.75">
      <c r="A77" s="35" t="s">
        <v>54</v>
      </c>
      <c r="E77" s="40" t="s">
        <v>5</v>
      </c>
    </row>
    <row r="78" spans="1:5" ht="38.25">
      <c r="A78" t="s">
        <v>55</v>
      </c>
      <c r="E78" s="39" t="s">
        <v>5377</v>
      </c>
    </row>
    <row r="79" spans="1:16" ht="12.75">
      <c r="A79" t="s">
        <v>48</v>
      </c>
      <c s="34" t="s">
        <v>115</v>
      </c>
      <c s="34" t="s">
        <v>5378</v>
      </c>
      <c s="35" t="s">
        <v>5</v>
      </c>
      <c s="6" t="s">
        <v>5379</v>
      </c>
      <c s="36" t="s">
        <v>51</v>
      </c>
      <c s="37">
        <v>35</v>
      </c>
      <c s="36">
        <v>0</v>
      </c>
      <c s="36">
        <f>ROUND(G79*H79,6)</f>
      </c>
      <c r="L79" s="38">
        <v>0</v>
      </c>
      <c s="32">
        <f>ROUND(ROUND(L79,2)*ROUND(G79,3),2)</f>
      </c>
      <c s="36" t="s">
        <v>5338</v>
      </c>
      <c>
        <f>(M79*21)/100</f>
      </c>
      <c t="s">
        <v>27</v>
      </c>
    </row>
    <row r="80" spans="1:5" ht="12.75">
      <c r="A80" s="35" t="s">
        <v>53</v>
      </c>
      <c r="E80" s="39" t="s">
        <v>5</v>
      </c>
    </row>
    <row r="81" spans="1:5" ht="12.75">
      <c r="A81" s="35" t="s">
        <v>54</v>
      </c>
      <c r="E81" s="40" t="s">
        <v>5</v>
      </c>
    </row>
    <row r="82" spans="1:5" ht="12.75">
      <c r="A82" t="s">
        <v>55</v>
      </c>
      <c r="E82" s="39" t="s">
        <v>5380</v>
      </c>
    </row>
    <row r="83" spans="1:16" ht="12.75">
      <c r="A83" t="s">
        <v>48</v>
      </c>
      <c s="34" t="s">
        <v>119</v>
      </c>
      <c s="34" t="s">
        <v>5381</v>
      </c>
      <c s="35" t="s">
        <v>5</v>
      </c>
      <c s="6" t="s">
        <v>5382</v>
      </c>
      <c s="36" t="s">
        <v>51</v>
      </c>
      <c s="37">
        <v>39</v>
      </c>
      <c s="36">
        <v>0</v>
      </c>
      <c s="36">
        <f>ROUND(G83*H83,6)</f>
      </c>
      <c r="L83" s="38">
        <v>0</v>
      </c>
      <c s="32">
        <f>ROUND(ROUND(L83,2)*ROUND(G83,3),2)</f>
      </c>
      <c s="36" t="s">
        <v>5338</v>
      </c>
      <c>
        <f>(M83*21)/100</f>
      </c>
      <c t="s">
        <v>27</v>
      </c>
    </row>
    <row r="84" spans="1:5" ht="12.75">
      <c r="A84" s="35" t="s">
        <v>53</v>
      </c>
      <c r="E84" s="39" t="s">
        <v>5</v>
      </c>
    </row>
    <row r="85" spans="1:5" ht="12.75">
      <c r="A85" s="35" t="s">
        <v>54</v>
      </c>
      <c r="E85" s="40" t="s">
        <v>5</v>
      </c>
    </row>
    <row r="86" spans="1:5" ht="12.75">
      <c r="A86" t="s">
        <v>55</v>
      </c>
      <c r="E86" s="39" t="s">
        <v>5380</v>
      </c>
    </row>
    <row r="87" spans="1:16" ht="25.5">
      <c r="A87" t="s">
        <v>48</v>
      </c>
      <c s="34" t="s">
        <v>125</v>
      </c>
      <c s="34" t="s">
        <v>5383</v>
      </c>
      <c s="35" t="s">
        <v>5</v>
      </c>
      <c s="6" t="s">
        <v>5384</v>
      </c>
      <c s="36" t="s">
        <v>51</v>
      </c>
      <c s="37">
        <v>35</v>
      </c>
      <c s="36">
        <v>0</v>
      </c>
      <c s="36">
        <f>ROUND(G87*H87,6)</f>
      </c>
      <c r="L87" s="38">
        <v>0</v>
      </c>
      <c s="32">
        <f>ROUND(ROUND(L87,2)*ROUND(G87,3),2)</f>
      </c>
      <c s="36" t="s">
        <v>5338</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5385</v>
      </c>
      <c s="35" t="s">
        <v>5</v>
      </c>
      <c s="6" t="s">
        <v>5386</v>
      </c>
      <c s="36" t="s">
        <v>51</v>
      </c>
      <c s="37">
        <v>39</v>
      </c>
      <c s="36">
        <v>0</v>
      </c>
      <c s="36">
        <f>ROUND(G91*H91,6)</f>
      </c>
      <c r="L91" s="38">
        <v>0</v>
      </c>
      <c s="32">
        <f>ROUND(ROUND(L91,2)*ROUND(G91,3),2)</f>
      </c>
      <c s="36" t="s">
        <v>5338</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5387</v>
      </c>
      <c s="35" t="s">
        <v>5</v>
      </c>
      <c s="6" t="s">
        <v>5388</v>
      </c>
      <c s="36" t="s">
        <v>62</v>
      </c>
      <c s="37">
        <v>9</v>
      </c>
      <c s="36">
        <v>0</v>
      </c>
      <c s="36">
        <f>ROUND(G95*H95,6)</f>
      </c>
      <c r="L95" s="38">
        <v>0</v>
      </c>
      <c s="32">
        <f>ROUND(ROUND(L95,2)*ROUND(G95,3),2)</f>
      </c>
      <c s="36" t="s">
        <v>5338</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5389</v>
      </c>
      <c s="35" t="s">
        <v>5</v>
      </c>
      <c s="6" t="s">
        <v>5390</v>
      </c>
      <c s="36" t="s">
        <v>62</v>
      </c>
      <c s="37">
        <v>1</v>
      </c>
      <c s="36">
        <v>0</v>
      </c>
      <c s="36">
        <f>ROUND(G99*H99,6)</f>
      </c>
      <c r="L99" s="38">
        <v>0</v>
      </c>
      <c s="32">
        <f>ROUND(ROUND(L99,2)*ROUND(G99,3),2)</f>
      </c>
      <c s="36" t="s">
        <v>5338</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5391</v>
      </c>
      <c s="35" t="s">
        <v>5</v>
      </c>
      <c s="6" t="s">
        <v>5392</v>
      </c>
      <c s="36" t="s">
        <v>2589</v>
      </c>
      <c s="37">
        <v>3</v>
      </c>
      <c s="36">
        <v>0</v>
      </c>
      <c s="36">
        <f>ROUND(G103*H103,6)</f>
      </c>
      <c r="L103" s="38">
        <v>0</v>
      </c>
      <c s="32">
        <f>ROUND(ROUND(L103,2)*ROUND(G103,3),2)</f>
      </c>
      <c s="36" t="s">
        <v>5338</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5393</v>
      </c>
      <c s="35" t="s">
        <v>5</v>
      </c>
      <c s="6" t="s">
        <v>5394</v>
      </c>
      <c s="36" t="s">
        <v>62</v>
      </c>
      <c s="37">
        <v>3</v>
      </c>
      <c s="36">
        <v>0</v>
      </c>
      <c s="36">
        <f>ROUND(G107*H107,6)</f>
      </c>
      <c r="L107" s="38">
        <v>0</v>
      </c>
      <c s="32">
        <f>ROUND(ROUND(L107,2)*ROUND(G107,3),2)</f>
      </c>
      <c s="36" t="s">
        <v>5338</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5395</v>
      </c>
      <c s="35" t="s">
        <v>5</v>
      </c>
      <c s="6" t="s">
        <v>5396</v>
      </c>
      <c s="36" t="s">
        <v>62</v>
      </c>
      <c s="37">
        <v>1</v>
      </c>
      <c s="36">
        <v>0</v>
      </c>
      <c s="36">
        <f>ROUND(G111*H111,6)</f>
      </c>
      <c r="L111" s="38">
        <v>0</v>
      </c>
      <c s="32">
        <f>ROUND(ROUND(L111,2)*ROUND(G111,3),2)</f>
      </c>
      <c s="36" t="s">
        <v>5338</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5397</v>
      </c>
      <c s="35" t="s">
        <v>5</v>
      </c>
      <c s="6" t="s">
        <v>5398</v>
      </c>
      <c s="36" t="s">
        <v>62</v>
      </c>
      <c s="37">
        <v>5</v>
      </c>
      <c s="36">
        <v>0</v>
      </c>
      <c s="36">
        <f>ROUND(G115*H115,6)</f>
      </c>
      <c r="L115" s="38">
        <v>0</v>
      </c>
      <c s="32">
        <f>ROUND(ROUND(L115,2)*ROUND(G115,3),2)</f>
      </c>
      <c s="36" t="s">
        <v>5338</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268</v>
      </c>
      <c s="34" t="s">
        <v>5399</v>
      </c>
      <c s="35" t="s">
        <v>5</v>
      </c>
      <c s="6" t="s">
        <v>5400</v>
      </c>
      <c s="36" t="s">
        <v>62</v>
      </c>
      <c s="37">
        <v>1</v>
      </c>
      <c s="36">
        <v>0</v>
      </c>
      <c s="36">
        <f>ROUND(G119*H119,6)</f>
      </c>
      <c r="L119" s="38">
        <v>0</v>
      </c>
      <c s="32">
        <f>ROUND(ROUND(L119,2)*ROUND(G119,3),2)</f>
      </c>
      <c s="36" t="s">
        <v>5338</v>
      </c>
      <c>
        <f>(M119*21)/100</f>
      </c>
      <c t="s">
        <v>27</v>
      </c>
    </row>
    <row r="120" spans="1:5" ht="12.75">
      <c r="A120" s="35" t="s">
        <v>53</v>
      </c>
      <c r="E120" s="39" t="s">
        <v>5</v>
      </c>
    </row>
    <row r="121" spans="1:5" ht="12.75">
      <c r="A121" s="35" t="s">
        <v>54</v>
      </c>
      <c r="E121" s="40" t="s">
        <v>5</v>
      </c>
    </row>
    <row r="122" spans="1:5" ht="25.5">
      <c r="A122" t="s">
        <v>55</v>
      </c>
      <c r="E122" s="39" t="s">
        <v>5401</v>
      </c>
    </row>
    <row r="123" spans="1:16" ht="12.75">
      <c r="A123" t="s">
        <v>48</v>
      </c>
      <c s="34" t="s">
        <v>272</v>
      </c>
      <c s="34" t="s">
        <v>5402</v>
      </c>
      <c s="35" t="s">
        <v>5</v>
      </c>
      <c s="6" t="s">
        <v>5403</v>
      </c>
      <c s="36" t="s">
        <v>51</v>
      </c>
      <c s="37">
        <v>74</v>
      </c>
      <c s="36">
        <v>0</v>
      </c>
      <c s="36">
        <f>ROUND(G123*H123,6)</f>
      </c>
      <c r="L123" s="38">
        <v>0</v>
      </c>
      <c s="32">
        <f>ROUND(ROUND(L123,2)*ROUND(G123,3),2)</f>
      </c>
      <c s="36" t="s">
        <v>5338</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291</v>
      </c>
      <c s="34" t="s">
        <v>5404</v>
      </c>
      <c s="35" t="s">
        <v>5</v>
      </c>
      <c s="6" t="s">
        <v>5405</v>
      </c>
      <c s="36" t="s">
        <v>51</v>
      </c>
      <c s="37">
        <v>74</v>
      </c>
      <c s="36">
        <v>0</v>
      </c>
      <c s="36">
        <f>ROUND(G127*H127,6)</f>
      </c>
      <c r="L127" s="38">
        <v>0</v>
      </c>
      <c s="32">
        <f>ROUND(ROUND(L127,2)*ROUND(G127,3),2)</f>
      </c>
      <c s="36" t="s">
        <v>5338</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295</v>
      </c>
      <c s="34" t="s">
        <v>5406</v>
      </c>
      <c s="35" t="s">
        <v>5</v>
      </c>
      <c s="6" t="s">
        <v>5407</v>
      </c>
      <c s="36" t="s">
        <v>5367</v>
      </c>
      <c s="37">
        <v>51749.6</v>
      </c>
      <c s="36">
        <v>0</v>
      </c>
      <c s="36">
        <f>ROUND(G131*H131,6)</f>
      </c>
      <c r="L131" s="38">
        <v>0</v>
      </c>
      <c s="32">
        <f>ROUND(ROUND(L131,2)*ROUND(G131,3),2)</f>
      </c>
      <c s="36" t="s">
        <v>5338</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5408</v>
      </c>
      <c r="E135" s="33" t="s">
        <v>5409</v>
      </c>
      <c r="J135" s="32">
        <f>0</f>
      </c>
      <c s="32">
        <f>0</f>
      </c>
      <c s="32">
        <f>0+L136+L140+L144+L148+L152+L156+L160+L164+L168+L172+L176+L180+L184+L188+L192+L196+L200+L204+L208</f>
      </c>
      <c s="32">
        <f>0+M136+M140+M144+M148+M152+M156+M160+M164+M168+M172+M176+M180+M184+M188+M192+M196+M200+M204+M208</f>
      </c>
    </row>
    <row r="136" spans="1:16" ht="12.75">
      <c r="A136" t="s">
        <v>48</v>
      </c>
      <c s="34" t="s">
        <v>299</v>
      </c>
      <c s="34" t="s">
        <v>5410</v>
      </c>
      <c s="35" t="s">
        <v>5</v>
      </c>
      <c s="6" t="s">
        <v>5411</v>
      </c>
      <c s="36" t="s">
        <v>62</v>
      </c>
      <c s="37">
        <v>1</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63.75">
      <c r="A139" t="s">
        <v>55</v>
      </c>
      <c r="E139" s="39" t="s">
        <v>5412</v>
      </c>
    </row>
    <row r="140" spans="1:16" ht="12.75">
      <c r="A140" t="s">
        <v>48</v>
      </c>
      <c s="34" t="s">
        <v>303</v>
      </c>
      <c s="34" t="s">
        <v>5413</v>
      </c>
      <c s="35" t="s">
        <v>5</v>
      </c>
      <c s="6" t="s">
        <v>5414</v>
      </c>
      <c s="36" t="s">
        <v>4635</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38.25">
      <c r="A143" t="s">
        <v>55</v>
      </c>
      <c r="E143" s="39" t="s">
        <v>5415</v>
      </c>
    </row>
    <row r="144" spans="1:16" ht="12.75">
      <c r="A144" t="s">
        <v>48</v>
      </c>
      <c s="34" t="s">
        <v>545</v>
      </c>
      <c s="34" t="s">
        <v>5416</v>
      </c>
      <c s="35" t="s">
        <v>5</v>
      </c>
      <c s="6" t="s">
        <v>5417</v>
      </c>
      <c s="36" t="s">
        <v>4635</v>
      </c>
      <c s="37">
        <v>1</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5418</v>
      </c>
    </row>
    <row r="148" spans="1:16" ht="12.75">
      <c r="A148" t="s">
        <v>48</v>
      </c>
      <c s="34" t="s">
        <v>307</v>
      </c>
      <c s="34" t="s">
        <v>5419</v>
      </c>
      <c s="35" t="s">
        <v>5</v>
      </c>
      <c s="6" t="s">
        <v>5420</v>
      </c>
      <c s="36" t="s">
        <v>4635</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25.5">
      <c r="A151" t="s">
        <v>55</v>
      </c>
      <c r="E151" s="39" t="s">
        <v>5421</v>
      </c>
    </row>
    <row r="152" spans="1:16" ht="12.75">
      <c r="A152" t="s">
        <v>48</v>
      </c>
      <c s="34" t="s">
        <v>552</v>
      </c>
      <c s="34" t="s">
        <v>5422</v>
      </c>
      <c s="35" t="s">
        <v>5</v>
      </c>
      <c s="6" t="s">
        <v>5423</v>
      </c>
      <c s="36" t="s">
        <v>4635</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5424</v>
      </c>
    </row>
    <row r="156" spans="1:16" ht="12.75">
      <c r="A156" t="s">
        <v>48</v>
      </c>
      <c s="34" t="s">
        <v>312</v>
      </c>
      <c s="34" t="s">
        <v>5425</v>
      </c>
      <c s="35" t="s">
        <v>5</v>
      </c>
      <c s="6" t="s">
        <v>5426</v>
      </c>
      <c s="36" t="s">
        <v>4635</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12.75">
      <c r="A159" t="s">
        <v>55</v>
      </c>
      <c r="E159" s="39" t="s">
        <v>5427</v>
      </c>
    </row>
    <row r="160" spans="1:16" ht="12.75">
      <c r="A160" t="s">
        <v>48</v>
      </c>
      <c s="34" t="s">
        <v>318</v>
      </c>
      <c s="34" t="s">
        <v>5428</v>
      </c>
      <c s="35" t="s">
        <v>5</v>
      </c>
      <c s="6" t="s">
        <v>5429</v>
      </c>
      <c s="36" t="s">
        <v>62</v>
      </c>
      <c s="37">
        <v>1</v>
      </c>
      <c s="36">
        <v>0</v>
      </c>
      <c s="36">
        <f>ROUND(G160*H160,6)</f>
      </c>
      <c r="L160" s="38">
        <v>0</v>
      </c>
      <c s="32">
        <f>ROUND(ROUND(L160,2)*ROUND(G160,3),2)</f>
      </c>
      <c s="36" t="s">
        <v>5338</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5430</v>
      </c>
      <c s="35" t="s">
        <v>5</v>
      </c>
      <c s="6" t="s">
        <v>5431</v>
      </c>
      <c s="36" t="s">
        <v>4635</v>
      </c>
      <c s="37">
        <v>1</v>
      </c>
      <c s="36">
        <v>0</v>
      </c>
      <c s="36">
        <f>ROUND(G164*H164,6)</f>
      </c>
      <c r="L164" s="38">
        <v>0</v>
      </c>
      <c s="32">
        <f>ROUND(ROUND(L164,2)*ROUND(G164,3),2)</f>
      </c>
      <c s="36" t="s">
        <v>5338</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5432</v>
      </c>
      <c s="35" t="s">
        <v>5</v>
      </c>
      <c s="6" t="s">
        <v>5433</v>
      </c>
      <c s="36" t="s">
        <v>4635</v>
      </c>
      <c s="37">
        <v>1</v>
      </c>
      <c s="36">
        <v>0</v>
      </c>
      <c s="36">
        <f>ROUND(G168*H168,6)</f>
      </c>
      <c r="L168" s="38">
        <v>0</v>
      </c>
      <c s="32">
        <f>ROUND(ROUND(L168,2)*ROUND(G168,3),2)</f>
      </c>
      <c s="36" t="s">
        <v>5338</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5434</v>
      </c>
      <c s="35" t="s">
        <v>5</v>
      </c>
      <c s="6" t="s">
        <v>5435</v>
      </c>
      <c s="36" t="s">
        <v>4635</v>
      </c>
      <c s="37">
        <v>1</v>
      </c>
      <c s="36">
        <v>0</v>
      </c>
      <c s="36">
        <f>ROUND(G172*H172,6)</f>
      </c>
      <c r="L172" s="38">
        <v>0</v>
      </c>
      <c s="32">
        <f>ROUND(ROUND(L172,2)*ROUND(G172,3),2)</f>
      </c>
      <c s="36" t="s">
        <v>5338</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330</v>
      </c>
      <c s="34" t="s">
        <v>5436</v>
      </c>
      <c s="35" t="s">
        <v>5</v>
      </c>
      <c s="6" t="s">
        <v>5437</v>
      </c>
      <c s="36" t="s">
        <v>4635</v>
      </c>
      <c s="37">
        <v>1</v>
      </c>
      <c s="36">
        <v>0</v>
      </c>
      <c s="36">
        <f>ROUND(G176*H176,6)</f>
      </c>
      <c r="L176" s="38">
        <v>0</v>
      </c>
      <c s="32">
        <f>ROUND(ROUND(L176,2)*ROUND(G176,3),2)</f>
      </c>
      <c s="36" t="s">
        <v>5338</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334</v>
      </c>
      <c s="34" t="s">
        <v>5438</v>
      </c>
      <c s="35" t="s">
        <v>5</v>
      </c>
      <c s="6" t="s">
        <v>5439</v>
      </c>
      <c s="36" t="s">
        <v>4635</v>
      </c>
      <c s="37">
        <v>2</v>
      </c>
      <c s="36">
        <v>0</v>
      </c>
      <c s="36">
        <f>ROUND(G180*H180,6)</f>
      </c>
      <c r="L180" s="38">
        <v>0</v>
      </c>
      <c s="32">
        <f>ROUND(ROUND(L180,2)*ROUND(G180,3),2)</f>
      </c>
      <c s="36" t="s">
        <v>5338</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337</v>
      </c>
      <c s="34" t="s">
        <v>5440</v>
      </c>
      <c s="35" t="s">
        <v>5</v>
      </c>
      <c s="6" t="s">
        <v>5441</v>
      </c>
      <c s="36" t="s">
        <v>4635</v>
      </c>
      <c s="37">
        <v>1</v>
      </c>
      <c s="36">
        <v>0</v>
      </c>
      <c s="36">
        <f>ROUND(G184*H184,6)</f>
      </c>
      <c r="L184" s="38">
        <v>0</v>
      </c>
      <c s="32">
        <f>ROUND(ROUND(L184,2)*ROUND(G184,3),2)</f>
      </c>
      <c s="36" t="s">
        <v>5338</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5442</v>
      </c>
      <c s="35" t="s">
        <v>5</v>
      </c>
      <c s="6" t="s">
        <v>5443</v>
      </c>
      <c s="36" t="s">
        <v>4635</v>
      </c>
      <c s="37">
        <v>1</v>
      </c>
      <c s="36">
        <v>0</v>
      </c>
      <c s="36">
        <f>ROUND(G188*H188,6)</f>
      </c>
      <c r="L188" s="38">
        <v>0</v>
      </c>
      <c s="32">
        <f>ROUND(ROUND(L188,2)*ROUND(G188,3),2)</f>
      </c>
      <c s="36" t="s">
        <v>5338</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5444</v>
      </c>
      <c s="35" t="s">
        <v>5</v>
      </c>
      <c s="6" t="s">
        <v>5445</v>
      </c>
      <c s="36" t="s">
        <v>4635</v>
      </c>
      <c s="37">
        <v>1</v>
      </c>
      <c s="36">
        <v>0</v>
      </c>
      <c s="36">
        <f>ROUND(G192*H192,6)</f>
      </c>
      <c r="L192" s="38">
        <v>0</v>
      </c>
      <c s="32">
        <f>ROUND(ROUND(L192,2)*ROUND(G192,3),2)</f>
      </c>
      <c s="36" t="s">
        <v>5338</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5446</v>
      </c>
      <c s="35" t="s">
        <v>5</v>
      </c>
      <c s="6" t="s">
        <v>5447</v>
      </c>
      <c s="36" t="s">
        <v>62</v>
      </c>
      <c s="37">
        <v>1</v>
      </c>
      <c s="36">
        <v>0</v>
      </c>
      <c s="36">
        <f>ROUND(G196*H196,6)</f>
      </c>
      <c r="L196" s="38">
        <v>0</v>
      </c>
      <c s="32">
        <f>ROUND(ROUND(L196,2)*ROUND(G196,3),2)</f>
      </c>
      <c s="36" t="s">
        <v>5338</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345</v>
      </c>
      <c s="34" t="s">
        <v>5448</v>
      </c>
      <c s="35" t="s">
        <v>5</v>
      </c>
      <c s="6" t="s">
        <v>5449</v>
      </c>
      <c s="36" t="s">
        <v>4635</v>
      </c>
      <c s="37">
        <v>1</v>
      </c>
      <c s="36">
        <v>0</v>
      </c>
      <c s="36">
        <f>ROUND(G200*H200,6)</f>
      </c>
      <c r="L200" s="38">
        <v>0</v>
      </c>
      <c s="32">
        <f>ROUND(ROUND(L200,2)*ROUND(G200,3),2)</f>
      </c>
      <c s="36" t="s">
        <v>5338</v>
      </c>
      <c>
        <f>(M200*21)/100</f>
      </c>
      <c t="s">
        <v>27</v>
      </c>
    </row>
    <row r="201" spans="1:5" ht="12.75">
      <c r="A201" s="35" t="s">
        <v>53</v>
      </c>
      <c r="E201" s="39" t="s">
        <v>5</v>
      </c>
    </row>
    <row r="202" spans="1:5" ht="12.75">
      <c r="A202" s="35" t="s">
        <v>54</v>
      </c>
      <c r="E202" s="40" t="s">
        <v>5</v>
      </c>
    </row>
    <row r="203" spans="1:5" ht="38.25">
      <c r="A203" t="s">
        <v>55</v>
      </c>
      <c r="E203" s="39" t="s">
        <v>5450</v>
      </c>
    </row>
    <row r="204" spans="1:16" ht="12.75">
      <c r="A204" t="s">
        <v>48</v>
      </c>
      <c s="34" t="s">
        <v>349</v>
      </c>
      <c s="34" t="s">
        <v>5451</v>
      </c>
      <c s="35" t="s">
        <v>5</v>
      </c>
      <c s="6" t="s">
        <v>5452</v>
      </c>
      <c s="36" t="s">
        <v>5367</v>
      </c>
      <c s="37">
        <v>56466</v>
      </c>
      <c s="36">
        <v>0</v>
      </c>
      <c s="36">
        <f>ROUND(G204*H204,6)</f>
      </c>
      <c r="L204" s="38">
        <v>0</v>
      </c>
      <c s="32">
        <f>ROUND(ROUND(L204,2)*ROUND(G204,3),2)</f>
      </c>
      <c s="36" t="s">
        <v>5338</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592</v>
      </c>
      <c s="34" t="s">
        <v>5453</v>
      </c>
      <c s="35" t="s">
        <v>5</v>
      </c>
      <c s="6" t="s">
        <v>5454</v>
      </c>
      <c s="36" t="s">
        <v>5367</v>
      </c>
      <c s="37">
        <v>10400</v>
      </c>
      <c s="36">
        <v>0</v>
      </c>
      <c s="36">
        <f>ROUND(G208*H208,6)</f>
      </c>
      <c r="L208" s="38">
        <v>0</v>
      </c>
      <c s="32">
        <f>ROUND(ROUND(L208,2)*ROUND(G208,3),2)</f>
      </c>
      <c s="36" t="s">
        <v>5338</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5457</v>
      </c>
      <c r="E8" s="30" t="s">
        <v>5456</v>
      </c>
      <c r="J8" s="29">
        <f>0+J9+J50+J135+J160+J257+J286+J303+J308</f>
      </c>
      <c s="29">
        <f>0+K9+K50+K135+K160+K257+K286+K303+K308</f>
      </c>
      <c s="29">
        <f>0+L9+L50+L135+L160+L257+L286+L303+L308</f>
      </c>
      <c s="29">
        <f>0+M9+M50+M135+M160+M257+M286+M303+M308</f>
      </c>
    </row>
    <row r="9" spans="1:13" ht="12.75">
      <c r="A9" t="s">
        <v>46</v>
      </c>
      <c r="C9" s="31" t="s">
        <v>5458</v>
      </c>
      <c r="E9" s="33" t="s">
        <v>5459</v>
      </c>
      <c r="J9" s="32">
        <f>0</f>
      </c>
      <c s="32">
        <f>0</f>
      </c>
      <c s="32">
        <f>0+L10+L14+L18+L22+L26+L30+L34+L38+L42+L46</f>
      </c>
      <c s="32">
        <f>0+M10+M14+M18+M22+M26+M30+M34+M38+M42+M46</f>
      </c>
    </row>
    <row r="10" spans="1:16" ht="12.75">
      <c r="A10" t="s">
        <v>48</v>
      </c>
      <c s="34" t="s">
        <v>655</v>
      </c>
      <c s="34" t="s">
        <v>5460</v>
      </c>
      <c s="35" t="s">
        <v>4</v>
      </c>
      <c s="6" t="s">
        <v>5461</v>
      </c>
      <c s="36" t="s">
        <v>62</v>
      </c>
      <c s="37">
        <v>3</v>
      </c>
      <c s="36">
        <v>0</v>
      </c>
      <c s="36">
        <f>ROUND(G10*H10,6)</f>
      </c>
      <c r="L10" s="38">
        <v>0</v>
      </c>
      <c s="32">
        <f>ROUND(ROUND(L10,2)*ROUND(G10,3),2)</f>
      </c>
      <c s="36" t="s">
        <v>441</v>
      </c>
      <c>
        <f>(M10*21)/100</f>
      </c>
      <c t="s">
        <v>27</v>
      </c>
    </row>
    <row r="11" spans="1:5" ht="12.75">
      <c r="A11" s="35" t="s">
        <v>53</v>
      </c>
      <c r="E11" s="39" t="s">
        <v>5462</v>
      </c>
    </row>
    <row r="12" spans="1:5" ht="25.5">
      <c r="A12" s="35" t="s">
        <v>54</v>
      </c>
      <c r="E12" s="40" t="s">
        <v>3657</v>
      </c>
    </row>
    <row r="13" spans="1:5" ht="12.75">
      <c r="A13" t="s">
        <v>55</v>
      </c>
      <c r="E13" s="39" t="s">
        <v>2954</v>
      </c>
    </row>
    <row r="14" spans="1:16" ht="12.75">
      <c r="A14" t="s">
        <v>48</v>
      </c>
      <c s="34" t="s">
        <v>659</v>
      </c>
      <c s="34" t="s">
        <v>5463</v>
      </c>
      <c s="35" t="s">
        <v>4</v>
      </c>
      <c s="6" t="s">
        <v>5464</v>
      </c>
      <c s="36" t="s">
        <v>62</v>
      </c>
      <c s="37">
        <v>16</v>
      </c>
      <c s="36">
        <v>0</v>
      </c>
      <c s="36">
        <f>ROUND(G14*H14,6)</f>
      </c>
      <c r="L14" s="38">
        <v>0</v>
      </c>
      <c s="32">
        <f>ROUND(ROUND(L14,2)*ROUND(G14,3),2)</f>
      </c>
      <c s="36" t="s">
        <v>441</v>
      </c>
      <c>
        <f>(M14*21)/100</f>
      </c>
      <c t="s">
        <v>27</v>
      </c>
    </row>
    <row r="15" spans="1:5" ht="12.75">
      <c r="A15" s="35" t="s">
        <v>53</v>
      </c>
      <c r="E15" s="39" t="s">
        <v>5</v>
      </c>
    </row>
    <row r="16" spans="1:5" ht="25.5">
      <c r="A16" s="35" t="s">
        <v>54</v>
      </c>
      <c r="E16" s="40" t="s">
        <v>5465</v>
      </c>
    </row>
    <row r="17" spans="1:5" ht="12.75">
      <c r="A17" t="s">
        <v>55</v>
      </c>
      <c r="E17" s="39" t="s">
        <v>5466</v>
      </c>
    </row>
    <row r="18" spans="1:16" ht="12.75">
      <c r="A18" t="s">
        <v>48</v>
      </c>
      <c s="34" t="s">
        <v>663</v>
      </c>
      <c s="34" t="s">
        <v>5467</v>
      </c>
      <c s="35" t="s">
        <v>4</v>
      </c>
      <c s="6" t="s">
        <v>5468</v>
      </c>
      <c s="36" t="s">
        <v>62</v>
      </c>
      <c s="37">
        <v>4</v>
      </c>
      <c s="36">
        <v>0</v>
      </c>
      <c s="36">
        <f>ROUND(G18*H18,6)</f>
      </c>
      <c r="L18" s="38">
        <v>0</v>
      </c>
      <c s="32">
        <f>ROUND(ROUND(L18,2)*ROUND(G18,3),2)</f>
      </c>
      <c s="36" t="s">
        <v>441</v>
      </c>
      <c>
        <f>(M18*21)/100</f>
      </c>
      <c t="s">
        <v>27</v>
      </c>
    </row>
    <row r="19" spans="1:5" ht="12.75">
      <c r="A19" s="35" t="s">
        <v>53</v>
      </c>
      <c r="E19" s="39" t="s">
        <v>5</v>
      </c>
    </row>
    <row r="20" spans="1:5" ht="25.5">
      <c r="A20" s="35" t="s">
        <v>54</v>
      </c>
      <c r="E20" s="40" t="s">
        <v>5469</v>
      </c>
    </row>
    <row r="21" spans="1:5" ht="12.75">
      <c r="A21" t="s">
        <v>55</v>
      </c>
      <c r="E21" s="39" t="s">
        <v>5470</v>
      </c>
    </row>
    <row r="22" spans="1:16" ht="12.75">
      <c r="A22" t="s">
        <v>48</v>
      </c>
      <c s="34" t="s">
        <v>667</v>
      </c>
      <c s="34" t="s">
        <v>5471</v>
      </c>
      <c s="35" t="s">
        <v>4</v>
      </c>
      <c s="6" t="s">
        <v>5472</v>
      </c>
      <c s="36" t="s">
        <v>62</v>
      </c>
      <c s="37">
        <v>4</v>
      </c>
      <c s="36">
        <v>0</v>
      </c>
      <c s="36">
        <f>ROUND(G22*H22,6)</f>
      </c>
      <c r="L22" s="38">
        <v>0</v>
      </c>
      <c s="32">
        <f>ROUND(ROUND(L22,2)*ROUND(G22,3),2)</f>
      </c>
      <c s="36" t="s">
        <v>441</v>
      </c>
      <c>
        <f>(M22*21)/100</f>
      </c>
      <c t="s">
        <v>27</v>
      </c>
    </row>
    <row r="23" spans="1:5" ht="12.75">
      <c r="A23" s="35" t="s">
        <v>53</v>
      </c>
      <c r="E23" s="39" t="s">
        <v>5468</v>
      </c>
    </row>
    <row r="24" spans="1:5" ht="25.5">
      <c r="A24" s="35" t="s">
        <v>54</v>
      </c>
      <c r="E24" s="40" t="s">
        <v>5473</v>
      </c>
    </row>
    <row r="25" spans="1:5" ht="12.75">
      <c r="A25" t="s">
        <v>55</v>
      </c>
      <c r="E25" s="39" t="s">
        <v>2954</v>
      </c>
    </row>
    <row r="26" spans="1:16" ht="12.75">
      <c r="A26" t="s">
        <v>48</v>
      </c>
      <c s="34" t="s">
        <v>671</v>
      </c>
      <c s="34" t="s">
        <v>5474</v>
      </c>
      <c s="35" t="s">
        <v>4</v>
      </c>
      <c s="6" t="s">
        <v>5462</v>
      </c>
      <c s="36" t="s">
        <v>62</v>
      </c>
      <c s="37">
        <v>3</v>
      </c>
      <c s="36">
        <v>0</v>
      </c>
      <c s="36">
        <f>ROUND(G26*H26,6)</f>
      </c>
      <c r="L26" s="38">
        <v>0</v>
      </c>
      <c s="32">
        <f>ROUND(ROUND(L26,2)*ROUND(G26,3),2)</f>
      </c>
      <c s="36" t="s">
        <v>441</v>
      </c>
      <c>
        <f>(M26*21)/100</f>
      </c>
      <c t="s">
        <v>27</v>
      </c>
    </row>
    <row r="27" spans="1:5" ht="12.75">
      <c r="A27" s="35" t="s">
        <v>53</v>
      </c>
      <c r="E27" s="39" t="s">
        <v>5</v>
      </c>
    </row>
    <row r="28" spans="1:5" ht="25.5">
      <c r="A28" s="35" t="s">
        <v>54</v>
      </c>
      <c r="E28" s="40" t="s">
        <v>5475</v>
      </c>
    </row>
    <row r="29" spans="1:5" ht="25.5">
      <c r="A29" t="s">
        <v>55</v>
      </c>
      <c r="E29" s="39" t="s">
        <v>5476</v>
      </c>
    </row>
    <row r="30" spans="1:16" ht="12.75">
      <c r="A30" t="s">
        <v>48</v>
      </c>
      <c s="34" t="s">
        <v>446</v>
      </c>
      <c s="34" t="s">
        <v>5477</v>
      </c>
      <c s="35" t="s">
        <v>4</v>
      </c>
      <c s="6" t="s">
        <v>5478</v>
      </c>
      <c s="36" t="s">
        <v>62</v>
      </c>
      <c s="37">
        <v>7</v>
      </c>
      <c s="36">
        <v>0</v>
      </c>
      <c s="36">
        <f>ROUND(G30*H30,6)</f>
      </c>
      <c r="L30" s="38">
        <v>0</v>
      </c>
      <c s="32">
        <f>ROUND(ROUND(L30,2)*ROUND(G30,3),2)</f>
      </c>
      <c s="36" t="s">
        <v>441</v>
      </c>
      <c>
        <f>(M30*21)/100</f>
      </c>
      <c t="s">
        <v>27</v>
      </c>
    </row>
    <row r="31" spans="1:5" ht="12.75">
      <c r="A31" s="35" t="s">
        <v>53</v>
      </c>
      <c r="E31" s="39" t="s">
        <v>5</v>
      </c>
    </row>
    <row r="32" spans="1:5" ht="25.5">
      <c r="A32" s="35" t="s">
        <v>54</v>
      </c>
      <c r="E32" s="40" t="s">
        <v>5479</v>
      </c>
    </row>
    <row r="33" spans="1:5" ht="12.75">
      <c r="A33" t="s">
        <v>55</v>
      </c>
      <c r="E33" s="39" t="s">
        <v>5480</v>
      </c>
    </row>
    <row r="34" spans="1:16" ht="12.75">
      <c r="A34" t="s">
        <v>48</v>
      </c>
      <c s="34" t="s">
        <v>453</v>
      </c>
      <c s="34" t="s">
        <v>5481</v>
      </c>
      <c s="35" t="s">
        <v>4</v>
      </c>
      <c s="6" t="s">
        <v>5482</v>
      </c>
      <c s="36" t="s">
        <v>62</v>
      </c>
      <c s="37">
        <v>7</v>
      </c>
      <c s="36">
        <v>0</v>
      </c>
      <c s="36">
        <f>ROUND(G34*H34,6)</f>
      </c>
      <c r="L34" s="38">
        <v>0</v>
      </c>
      <c s="32">
        <f>ROUND(ROUND(L34,2)*ROUND(G34,3),2)</f>
      </c>
      <c s="36" t="s">
        <v>441</v>
      </c>
      <c>
        <f>(M34*21)/100</f>
      </c>
      <c t="s">
        <v>27</v>
      </c>
    </row>
    <row r="35" spans="1:5" ht="12.75">
      <c r="A35" s="35" t="s">
        <v>53</v>
      </c>
      <c r="E35" s="39" t="s">
        <v>5478</v>
      </c>
    </row>
    <row r="36" spans="1:5" ht="25.5">
      <c r="A36" s="35" t="s">
        <v>54</v>
      </c>
      <c r="E36" s="40" t="s">
        <v>5483</v>
      </c>
    </row>
    <row r="37" spans="1:5" ht="12.75">
      <c r="A37" t="s">
        <v>55</v>
      </c>
      <c r="E37" s="39" t="s">
        <v>2954</v>
      </c>
    </row>
    <row r="38" spans="1:16" ht="12.75">
      <c r="A38" t="s">
        <v>48</v>
      </c>
      <c s="34" t="s">
        <v>458</v>
      </c>
      <c s="34" t="s">
        <v>5484</v>
      </c>
      <c s="35" t="s">
        <v>4</v>
      </c>
      <c s="6" t="s">
        <v>5485</v>
      </c>
      <c s="36" t="s">
        <v>62</v>
      </c>
      <c s="37">
        <v>6</v>
      </c>
      <c s="36">
        <v>0</v>
      </c>
      <c s="36">
        <f>ROUND(G38*H38,6)</f>
      </c>
      <c r="L38" s="38">
        <v>0</v>
      </c>
      <c s="32">
        <f>ROUND(ROUND(L38,2)*ROUND(G38,3),2)</f>
      </c>
      <c s="36" t="s">
        <v>441</v>
      </c>
      <c>
        <f>(M38*21)/100</f>
      </c>
      <c t="s">
        <v>27</v>
      </c>
    </row>
    <row r="39" spans="1:5" ht="12.75">
      <c r="A39" s="35" t="s">
        <v>53</v>
      </c>
      <c r="E39" s="39" t="s">
        <v>5</v>
      </c>
    </row>
    <row r="40" spans="1:5" ht="25.5">
      <c r="A40" s="35" t="s">
        <v>54</v>
      </c>
      <c r="E40" s="40" t="s">
        <v>5486</v>
      </c>
    </row>
    <row r="41" spans="1:5" ht="38.25">
      <c r="A41" t="s">
        <v>55</v>
      </c>
      <c r="E41" s="39" t="s">
        <v>5487</v>
      </c>
    </row>
    <row r="42" spans="1:16" ht="12.75">
      <c r="A42" t="s">
        <v>48</v>
      </c>
      <c s="34" t="s">
        <v>481</v>
      </c>
      <c s="34" t="s">
        <v>5488</v>
      </c>
      <c s="35" t="s">
        <v>4</v>
      </c>
      <c s="6" t="s">
        <v>5489</v>
      </c>
      <c s="36" t="s">
        <v>62</v>
      </c>
      <c s="37">
        <v>16</v>
      </c>
      <c s="36">
        <v>0</v>
      </c>
      <c s="36">
        <f>ROUND(G42*H42,6)</f>
      </c>
      <c r="L42" s="38">
        <v>0</v>
      </c>
      <c s="32">
        <f>ROUND(ROUND(L42,2)*ROUND(G42,3),2)</f>
      </c>
      <c s="36" t="s">
        <v>441</v>
      </c>
      <c>
        <f>(M42*21)/100</f>
      </c>
      <c t="s">
        <v>27</v>
      </c>
    </row>
    <row r="43" spans="1:5" ht="12.75">
      <c r="A43" s="35" t="s">
        <v>53</v>
      </c>
      <c r="E43" s="39" t="s">
        <v>5464</v>
      </c>
    </row>
    <row r="44" spans="1:5" ht="25.5">
      <c r="A44" s="35" t="s">
        <v>54</v>
      </c>
      <c r="E44" s="40" t="s">
        <v>5490</v>
      </c>
    </row>
    <row r="45" spans="1:5" ht="12.75">
      <c r="A45" t="s">
        <v>55</v>
      </c>
      <c r="E45" s="39" t="s">
        <v>2954</v>
      </c>
    </row>
    <row r="46" spans="1:16" ht="12.75">
      <c r="A46" t="s">
        <v>48</v>
      </c>
      <c s="34" t="s">
        <v>426</v>
      </c>
      <c s="34" t="s">
        <v>5491</v>
      </c>
      <c s="35" t="s">
        <v>4</v>
      </c>
      <c s="6" t="s">
        <v>5492</v>
      </c>
      <c s="36" t="s">
        <v>62</v>
      </c>
      <c s="37">
        <v>6</v>
      </c>
      <c s="36">
        <v>0</v>
      </c>
      <c s="36">
        <f>ROUND(G46*H46,6)</f>
      </c>
      <c r="L46" s="38">
        <v>0</v>
      </c>
      <c s="32">
        <f>ROUND(ROUND(L46,2)*ROUND(G46,3),2)</f>
      </c>
      <c s="36" t="s">
        <v>441</v>
      </c>
      <c>
        <f>(M46*21)/100</f>
      </c>
      <c t="s">
        <v>27</v>
      </c>
    </row>
    <row r="47" spans="1:5" ht="12.75">
      <c r="A47" s="35" t="s">
        <v>53</v>
      </c>
      <c r="E47" s="39" t="s">
        <v>5493</v>
      </c>
    </row>
    <row r="48" spans="1:5" ht="25.5">
      <c r="A48" s="35" t="s">
        <v>54</v>
      </c>
      <c r="E48" s="40" t="s">
        <v>5494</v>
      </c>
    </row>
    <row r="49" spans="1:5" ht="12.75">
      <c r="A49" t="s">
        <v>55</v>
      </c>
      <c r="E49" s="39" t="s">
        <v>2954</v>
      </c>
    </row>
    <row r="50" spans="1:13" ht="12.75">
      <c r="A50" t="s">
        <v>46</v>
      </c>
      <c r="C50" s="31" t="s">
        <v>5495</v>
      </c>
      <c r="E50" s="33" t="s">
        <v>5496</v>
      </c>
      <c r="J50" s="32">
        <f>0</f>
      </c>
      <c s="32">
        <f>0</f>
      </c>
      <c s="32">
        <f>0+L51+L55+L59+L63+L67+L71+L75+L79+L83+L87+L91+L95+L99+L103+L107+L111+L115+L119+L123+L127+L131</f>
      </c>
      <c s="32">
        <f>0+M51+M55+M59+M63+M67+M71+M75+M79+M83+M87+M91+M95+M99+M103+M107+M111+M115+M119+M123+M127+M131</f>
      </c>
    </row>
    <row r="51" spans="1:16" ht="12.75">
      <c r="A51" t="s">
        <v>48</v>
      </c>
      <c s="34" t="s">
        <v>86</v>
      </c>
      <c s="34" t="s">
        <v>5497</v>
      </c>
      <c s="35" t="s">
        <v>5</v>
      </c>
      <c s="6" t="s">
        <v>5498</v>
      </c>
      <c s="36" t="s">
        <v>62</v>
      </c>
      <c s="37">
        <v>2</v>
      </c>
      <c s="36">
        <v>0</v>
      </c>
      <c s="36">
        <f>ROUND(G51*H51,6)</f>
      </c>
      <c r="L51" s="38">
        <v>0</v>
      </c>
      <c s="32">
        <f>ROUND(ROUND(L51,2)*ROUND(G51,3),2)</f>
      </c>
      <c s="36" t="s">
        <v>441</v>
      </c>
      <c>
        <f>(M51*21)/100</f>
      </c>
      <c t="s">
        <v>27</v>
      </c>
    </row>
    <row r="52" spans="1:5" ht="12.75">
      <c r="A52" s="35" t="s">
        <v>53</v>
      </c>
      <c r="E52" s="39" t="s">
        <v>5</v>
      </c>
    </row>
    <row r="53" spans="1:5" ht="25.5">
      <c r="A53" s="35" t="s">
        <v>54</v>
      </c>
      <c r="E53" s="40" t="s">
        <v>3654</v>
      </c>
    </row>
    <row r="54" spans="1:5" ht="12.75">
      <c r="A54" t="s">
        <v>55</v>
      </c>
      <c r="E54" s="39" t="s">
        <v>2954</v>
      </c>
    </row>
    <row r="55" spans="1:16" ht="12.75">
      <c r="A55" t="s">
        <v>48</v>
      </c>
      <c s="34" t="s">
        <v>90</v>
      </c>
      <c s="34" t="s">
        <v>5499</v>
      </c>
      <c s="35" t="s">
        <v>5</v>
      </c>
      <c s="6" t="s">
        <v>5500</v>
      </c>
      <c s="36" t="s">
        <v>62</v>
      </c>
      <c s="37">
        <v>1</v>
      </c>
      <c s="36">
        <v>0</v>
      </c>
      <c s="36">
        <f>ROUND(G55*H55,6)</f>
      </c>
      <c r="L55" s="38">
        <v>0</v>
      </c>
      <c s="32">
        <f>ROUND(ROUND(L55,2)*ROUND(G55,3),2)</f>
      </c>
      <c s="36" t="s">
        <v>441</v>
      </c>
      <c>
        <f>(M55*21)/100</f>
      </c>
      <c t="s">
        <v>27</v>
      </c>
    </row>
    <row r="56" spans="1:5" ht="12.75">
      <c r="A56" s="35" t="s">
        <v>53</v>
      </c>
      <c r="E56" s="39" t="s">
        <v>5</v>
      </c>
    </row>
    <row r="57" spans="1:5" ht="25.5">
      <c r="A57" s="35" t="s">
        <v>54</v>
      </c>
      <c r="E57" s="40" t="s">
        <v>5501</v>
      </c>
    </row>
    <row r="58" spans="1:5" ht="12.75">
      <c r="A58" t="s">
        <v>55</v>
      </c>
      <c r="E58" s="39" t="s">
        <v>2954</v>
      </c>
    </row>
    <row r="59" spans="1:16" ht="25.5">
      <c r="A59" t="s">
        <v>48</v>
      </c>
      <c s="34" t="s">
        <v>94</v>
      </c>
      <c s="34" t="s">
        <v>5502</v>
      </c>
      <c s="35" t="s">
        <v>5</v>
      </c>
      <c s="6" t="s">
        <v>5503</v>
      </c>
      <c s="36" t="s">
        <v>62</v>
      </c>
      <c s="37">
        <v>2</v>
      </c>
      <c s="36">
        <v>0</v>
      </c>
      <c s="36">
        <f>ROUND(G59*H59,6)</f>
      </c>
      <c r="L59" s="38">
        <v>0</v>
      </c>
      <c s="32">
        <f>ROUND(ROUND(L59,2)*ROUND(G59,3),2)</f>
      </c>
      <c s="36" t="s">
        <v>441</v>
      </c>
      <c>
        <f>(M59*21)/100</f>
      </c>
      <c t="s">
        <v>27</v>
      </c>
    </row>
    <row r="60" spans="1:5" ht="12.75">
      <c r="A60" s="35" t="s">
        <v>53</v>
      </c>
      <c r="E60" s="39" t="s">
        <v>5</v>
      </c>
    </row>
    <row r="61" spans="1:5" ht="25.5">
      <c r="A61" s="35" t="s">
        <v>54</v>
      </c>
      <c r="E61" s="40" t="s">
        <v>3654</v>
      </c>
    </row>
    <row r="62" spans="1:5" ht="12.75">
      <c r="A62" t="s">
        <v>55</v>
      </c>
      <c r="E62" s="39" t="s">
        <v>2954</v>
      </c>
    </row>
    <row r="63" spans="1:16" ht="25.5">
      <c r="A63" t="s">
        <v>48</v>
      </c>
      <c s="34" t="s">
        <v>98</v>
      </c>
      <c s="34" t="s">
        <v>5504</v>
      </c>
      <c s="35" t="s">
        <v>5</v>
      </c>
      <c s="6" t="s">
        <v>5505</v>
      </c>
      <c s="36" t="s">
        <v>62</v>
      </c>
      <c s="37">
        <v>8</v>
      </c>
      <c s="36">
        <v>0</v>
      </c>
      <c s="36">
        <f>ROUND(G63*H63,6)</f>
      </c>
      <c r="L63" s="38">
        <v>0</v>
      </c>
      <c s="32">
        <f>ROUND(ROUND(L63,2)*ROUND(G63,3),2)</f>
      </c>
      <c s="36" t="s">
        <v>441</v>
      </c>
      <c>
        <f>(M63*21)/100</f>
      </c>
      <c t="s">
        <v>27</v>
      </c>
    </row>
    <row r="64" spans="1:5" ht="12.75">
      <c r="A64" s="35" t="s">
        <v>53</v>
      </c>
      <c r="E64" s="39" t="s">
        <v>5</v>
      </c>
    </row>
    <row r="65" spans="1:5" ht="25.5">
      <c r="A65" s="35" t="s">
        <v>54</v>
      </c>
      <c r="E65" s="40" t="s">
        <v>5506</v>
      </c>
    </row>
    <row r="66" spans="1:5" ht="12.75">
      <c r="A66" t="s">
        <v>55</v>
      </c>
      <c r="E66" s="39" t="s">
        <v>2954</v>
      </c>
    </row>
    <row r="67" spans="1:16" ht="25.5">
      <c r="A67" t="s">
        <v>48</v>
      </c>
      <c s="34" t="s">
        <v>102</v>
      </c>
      <c s="34" t="s">
        <v>5507</v>
      </c>
      <c s="35" t="s">
        <v>5</v>
      </c>
      <c s="6" t="s">
        <v>5508</v>
      </c>
      <c s="36" t="s">
        <v>62</v>
      </c>
      <c s="37">
        <v>2</v>
      </c>
      <c s="36">
        <v>0</v>
      </c>
      <c s="36">
        <f>ROUND(G67*H67,6)</f>
      </c>
      <c r="L67" s="38">
        <v>0</v>
      </c>
      <c s="32">
        <f>ROUND(ROUND(L67,2)*ROUND(G67,3),2)</f>
      </c>
      <c s="36" t="s">
        <v>441</v>
      </c>
      <c>
        <f>(M67*21)/100</f>
      </c>
      <c t="s">
        <v>27</v>
      </c>
    </row>
    <row r="68" spans="1:5" ht="12.75">
      <c r="A68" s="35" t="s">
        <v>53</v>
      </c>
      <c r="E68" s="39" t="s">
        <v>5</v>
      </c>
    </row>
    <row r="69" spans="1:5" ht="25.5">
      <c r="A69" s="35" t="s">
        <v>54</v>
      </c>
      <c r="E69" s="40" t="s">
        <v>3654</v>
      </c>
    </row>
    <row r="70" spans="1:5" ht="12.75">
      <c r="A70" t="s">
        <v>55</v>
      </c>
      <c r="E70" s="39" t="s">
        <v>2954</v>
      </c>
    </row>
    <row r="71" spans="1:16" ht="12.75">
      <c r="A71" t="s">
        <v>48</v>
      </c>
      <c s="34" t="s">
        <v>107</v>
      </c>
      <c s="34" t="s">
        <v>5509</v>
      </c>
      <c s="35" t="s">
        <v>5</v>
      </c>
      <c s="6" t="s">
        <v>5510</v>
      </c>
      <c s="36" t="s">
        <v>62</v>
      </c>
      <c s="37">
        <v>2</v>
      </c>
      <c s="36">
        <v>0</v>
      </c>
      <c s="36">
        <f>ROUND(G71*H71,6)</f>
      </c>
      <c r="L71" s="38">
        <v>0</v>
      </c>
      <c s="32">
        <f>ROUND(ROUND(L71,2)*ROUND(G71,3),2)</f>
      </c>
      <c s="36" t="s">
        <v>441</v>
      </c>
      <c>
        <f>(M71*21)/100</f>
      </c>
      <c t="s">
        <v>27</v>
      </c>
    </row>
    <row r="72" spans="1:5" ht="12.75">
      <c r="A72" s="35" t="s">
        <v>53</v>
      </c>
      <c r="E72" s="39" t="s">
        <v>5</v>
      </c>
    </row>
    <row r="73" spans="1:5" ht="25.5">
      <c r="A73" s="35" t="s">
        <v>54</v>
      </c>
      <c r="E73" s="40" t="s">
        <v>3654</v>
      </c>
    </row>
    <row r="74" spans="1:5" ht="12.75">
      <c r="A74" t="s">
        <v>55</v>
      </c>
      <c r="E74" s="39" t="s">
        <v>2954</v>
      </c>
    </row>
    <row r="75" spans="1:16" ht="12.75">
      <c r="A75" t="s">
        <v>48</v>
      </c>
      <c s="34" t="s">
        <v>111</v>
      </c>
      <c s="34" t="s">
        <v>5511</v>
      </c>
      <c s="35" t="s">
        <v>5</v>
      </c>
      <c s="6" t="s">
        <v>5512</v>
      </c>
      <c s="36" t="s">
        <v>62</v>
      </c>
      <c s="37">
        <v>1</v>
      </c>
      <c s="36">
        <v>0</v>
      </c>
      <c s="36">
        <f>ROUND(G75*H75,6)</f>
      </c>
      <c r="L75" s="38">
        <v>0</v>
      </c>
      <c s="32">
        <f>ROUND(ROUND(L75,2)*ROUND(G75,3),2)</f>
      </c>
      <c s="36" t="s">
        <v>441</v>
      </c>
      <c>
        <f>(M75*21)/100</f>
      </c>
      <c t="s">
        <v>27</v>
      </c>
    </row>
    <row r="76" spans="1:5" ht="12.75">
      <c r="A76" s="35" t="s">
        <v>53</v>
      </c>
      <c r="E76" s="39" t="s">
        <v>5</v>
      </c>
    </row>
    <row r="77" spans="1:5" ht="25.5">
      <c r="A77" s="35" t="s">
        <v>54</v>
      </c>
      <c r="E77" s="40" t="s">
        <v>5501</v>
      </c>
    </row>
    <row r="78" spans="1:5" ht="12.75">
      <c r="A78" t="s">
        <v>55</v>
      </c>
      <c r="E78" s="39" t="s">
        <v>2954</v>
      </c>
    </row>
    <row r="79" spans="1:16" ht="12.75">
      <c r="A79" t="s">
        <v>48</v>
      </c>
      <c s="34" t="s">
        <v>115</v>
      </c>
      <c s="34" t="s">
        <v>5513</v>
      </c>
      <c s="35" t="s">
        <v>5</v>
      </c>
      <c s="6" t="s">
        <v>5514</v>
      </c>
      <c s="36" t="s">
        <v>62</v>
      </c>
      <c s="37">
        <v>35</v>
      </c>
      <c s="36">
        <v>0</v>
      </c>
      <c s="36">
        <f>ROUND(G79*H79,6)</f>
      </c>
      <c r="L79" s="38">
        <v>0</v>
      </c>
      <c s="32">
        <f>ROUND(ROUND(L79,2)*ROUND(G79,3),2)</f>
      </c>
      <c s="36" t="s">
        <v>441</v>
      </c>
      <c>
        <f>(M79*21)/100</f>
      </c>
      <c t="s">
        <v>27</v>
      </c>
    </row>
    <row r="80" spans="1:5" ht="12.75">
      <c r="A80" s="35" t="s">
        <v>53</v>
      </c>
      <c r="E80" s="39" t="s">
        <v>5</v>
      </c>
    </row>
    <row r="81" spans="1:5" ht="25.5">
      <c r="A81" s="35" t="s">
        <v>54</v>
      </c>
      <c r="E81" s="40" t="s">
        <v>5515</v>
      </c>
    </row>
    <row r="82" spans="1:5" ht="12.75">
      <c r="A82" t="s">
        <v>55</v>
      </c>
      <c r="E82" s="39" t="s">
        <v>2954</v>
      </c>
    </row>
    <row r="83" spans="1:16" ht="12.75">
      <c r="A83" t="s">
        <v>48</v>
      </c>
      <c s="34" t="s">
        <v>119</v>
      </c>
      <c s="34" t="s">
        <v>5516</v>
      </c>
      <c s="35" t="s">
        <v>5</v>
      </c>
      <c s="6" t="s">
        <v>5517</v>
      </c>
      <c s="36" t="s">
        <v>62</v>
      </c>
      <c s="37">
        <v>2</v>
      </c>
      <c s="36">
        <v>0</v>
      </c>
      <c s="36">
        <f>ROUND(G83*H83,6)</f>
      </c>
      <c r="L83" s="38">
        <v>0</v>
      </c>
      <c s="32">
        <f>ROUND(ROUND(L83,2)*ROUND(G83,3),2)</f>
      </c>
      <c s="36" t="s">
        <v>441</v>
      </c>
      <c>
        <f>(M83*21)/100</f>
      </c>
      <c t="s">
        <v>27</v>
      </c>
    </row>
    <row r="84" spans="1:5" ht="12.75">
      <c r="A84" s="35" t="s">
        <v>53</v>
      </c>
      <c r="E84" s="39" t="s">
        <v>5</v>
      </c>
    </row>
    <row r="85" spans="1:5" ht="25.5">
      <c r="A85" s="35" t="s">
        <v>54</v>
      </c>
      <c r="E85" s="40" t="s">
        <v>3654</v>
      </c>
    </row>
    <row r="86" spans="1:5" ht="12.75">
      <c r="A86" t="s">
        <v>55</v>
      </c>
      <c r="E86" s="39" t="s">
        <v>2954</v>
      </c>
    </row>
    <row r="87" spans="1:16" ht="12.75">
      <c r="A87" t="s">
        <v>48</v>
      </c>
      <c s="34" t="s">
        <v>125</v>
      </c>
      <c s="34" t="s">
        <v>5518</v>
      </c>
      <c s="35" t="s">
        <v>5</v>
      </c>
      <c s="6" t="s">
        <v>5519</v>
      </c>
      <c s="36" t="s">
        <v>62</v>
      </c>
      <c s="37">
        <v>100</v>
      </c>
      <c s="36">
        <v>0</v>
      </c>
      <c s="36">
        <f>ROUND(G87*H87,6)</f>
      </c>
      <c r="L87" s="38">
        <v>0</v>
      </c>
      <c s="32">
        <f>ROUND(ROUND(L87,2)*ROUND(G87,3),2)</f>
      </c>
      <c s="36" t="s">
        <v>441</v>
      </c>
      <c>
        <f>(M87*21)/100</f>
      </c>
      <c t="s">
        <v>27</v>
      </c>
    </row>
    <row r="88" spans="1:5" ht="12.75">
      <c r="A88" s="35" t="s">
        <v>53</v>
      </c>
      <c r="E88" s="39" t="s">
        <v>5</v>
      </c>
    </row>
    <row r="89" spans="1:5" ht="25.5">
      <c r="A89" s="35" t="s">
        <v>54</v>
      </c>
      <c r="E89" s="40" t="s">
        <v>5520</v>
      </c>
    </row>
    <row r="90" spans="1:5" ht="12.75">
      <c r="A90" t="s">
        <v>55</v>
      </c>
      <c r="E90" s="39" t="s">
        <v>2954</v>
      </c>
    </row>
    <row r="91" spans="1:16" ht="12.75">
      <c r="A91" t="s">
        <v>48</v>
      </c>
      <c s="34" t="s">
        <v>129</v>
      </c>
      <c s="34" t="s">
        <v>5521</v>
      </c>
      <c s="35" t="s">
        <v>5</v>
      </c>
      <c s="6" t="s">
        <v>5522</v>
      </c>
      <c s="36" t="s">
        <v>62</v>
      </c>
      <c s="37">
        <v>35</v>
      </c>
      <c s="36">
        <v>0</v>
      </c>
      <c s="36">
        <f>ROUND(G91*H91,6)</f>
      </c>
      <c r="L91" s="38">
        <v>0</v>
      </c>
      <c s="32">
        <f>ROUND(ROUND(L91,2)*ROUND(G91,3),2)</f>
      </c>
      <c s="36" t="s">
        <v>441</v>
      </c>
      <c>
        <f>(M91*21)/100</f>
      </c>
      <c t="s">
        <v>27</v>
      </c>
    </row>
    <row r="92" spans="1:5" ht="12.75">
      <c r="A92" s="35" t="s">
        <v>53</v>
      </c>
      <c r="E92" s="39" t="s">
        <v>5</v>
      </c>
    </row>
    <row r="93" spans="1:5" ht="25.5">
      <c r="A93" s="35" t="s">
        <v>54</v>
      </c>
      <c r="E93" s="40" t="s">
        <v>5515</v>
      </c>
    </row>
    <row r="94" spans="1:5" ht="12.75">
      <c r="A94" t="s">
        <v>55</v>
      </c>
      <c r="E94" s="39" t="s">
        <v>5</v>
      </c>
    </row>
    <row r="95" spans="1:16" ht="12.75">
      <c r="A95" t="s">
        <v>48</v>
      </c>
      <c s="34" t="s">
        <v>133</v>
      </c>
      <c s="34" t="s">
        <v>5523</v>
      </c>
      <c s="35" t="s">
        <v>5</v>
      </c>
      <c s="6" t="s">
        <v>5524</v>
      </c>
      <c s="36" t="s">
        <v>62</v>
      </c>
      <c s="37">
        <v>2</v>
      </c>
      <c s="36">
        <v>0</v>
      </c>
      <c s="36">
        <f>ROUND(G95*H95,6)</f>
      </c>
      <c r="L95" s="38">
        <v>0</v>
      </c>
      <c s="32">
        <f>ROUND(ROUND(L95,2)*ROUND(G95,3),2)</f>
      </c>
      <c s="36" t="s">
        <v>441</v>
      </c>
      <c>
        <f>(M95*21)/100</f>
      </c>
      <c t="s">
        <v>27</v>
      </c>
    </row>
    <row r="96" spans="1:5" ht="12.75">
      <c r="A96" s="35" t="s">
        <v>53</v>
      </c>
      <c r="E96" s="39" t="s">
        <v>5</v>
      </c>
    </row>
    <row r="97" spans="1:5" ht="25.5">
      <c r="A97" s="35" t="s">
        <v>54</v>
      </c>
      <c r="E97" s="40" t="s">
        <v>3654</v>
      </c>
    </row>
    <row r="98" spans="1:5" ht="12.75">
      <c r="A98" t="s">
        <v>55</v>
      </c>
      <c r="E98" s="39" t="s">
        <v>5</v>
      </c>
    </row>
    <row r="99" spans="1:16" ht="12.75">
      <c r="A99" t="s">
        <v>48</v>
      </c>
      <c s="34" t="s">
        <v>138</v>
      </c>
      <c s="34" t="s">
        <v>5525</v>
      </c>
      <c s="35" t="s">
        <v>5</v>
      </c>
      <c s="6" t="s">
        <v>5526</v>
      </c>
      <c s="36" t="s">
        <v>62</v>
      </c>
      <c s="37">
        <v>2</v>
      </c>
      <c s="36">
        <v>0</v>
      </c>
      <c s="36">
        <f>ROUND(G99*H99,6)</f>
      </c>
      <c r="L99" s="38">
        <v>0</v>
      </c>
      <c s="32">
        <f>ROUND(ROUND(L99,2)*ROUND(G99,3),2)</f>
      </c>
      <c s="36" t="s">
        <v>441</v>
      </c>
      <c>
        <f>(M99*21)/100</f>
      </c>
      <c t="s">
        <v>27</v>
      </c>
    </row>
    <row r="100" spans="1:5" ht="12.75">
      <c r="A100" s="35" t="s">
        <v>53</v>
      </c>
      <c r="E100" s="39" t="s">
        <v>5</v>
      </c>
    </row>
    <row r="101" spans="1:5" ht="25.5">
      <c r="A101" s="35" t="s">
        <v>54</v>
      </c>
      <c r="E101" s="40" t="s">
        <v>3654</v>
      </c>
    </row>
    <row r="102" spans="1:5" ht="12.75">
      <c r="A102" t="s">
        <v>55</v>
      </c>
      <c r="E102" s="39" t="s">
        <v>5</v>
      </c>
    </row>
    <row r="103" spans="1:16" ht="12.75">
      <c r="A103" t="s">
        <v>48</v>
      </c>
      <c s="34" t="s">
        <v>257</v>
      </c>
      <c s="34" t="s">
        <v>5527</v>
      </c>
      <c s="35" t="s">
        <v>5</v>
      </c>
      <c s="6" t="s">
        <v>5528</v>
      </c>
      <c s="36" t="s">
        <v>62</v>
      </c>
      <c s="37">
        <v>1</v>
      </c>
      <c s="36">
        <v>0</v>
      </c>
      <c s="36">
        <f>ROUND(G103*H103,6)</f>
      </c>
      <c r="L103" s="38">
        <v>0</v>
      </c>
      <c s="32">
        <f>ROUND(ROUND(L103,2)*ROUND(G103,3),2)</f>
      </c>
      <c s="36" t="s">
        <v>441</v>
      </c>
      <c>
        <f>(M103*21)/100</f>
      </c>
      <c t="s">
        <v>27</v>
      </c>
    </row>
    <row r="104" spans="1:5" ht="12.75">
      <c r="A104" s="35" t="s">
        <v>53</v>
      </c>
      <c r="E104" s="39" t="s">
        <v>5</v>
      </c>
    </row>
    <row r="105" spans="1:5" ht="25.5">
      <c r="A105" s="35" t="s">
        <v>54</v>
      </c>
      <c r="E105" s="40" t="s">
        <v>5501</v>
      </c>
    </row>
    <row r="106" spans="1:5" ht="12.75">
      <c r="A106" t="s">
        <v>55</v>
      </c>
      <c r="E106" s="39" t="s">
        <v>5</v>
      </c>
    </row>
    <row r="107" spans="1:16" ht="12.75">
      <c r="A107" t="s">
        <v>48</v>
      </c>
      <c s="34" t="s">
        <v>261</v>
      </c>
      <c s="34" t="s">
        <v>5529</v>
      </c>
      <c s="35" t="s">
        <v>5</v>
      </c>
      <c s="6" t="s">
        <v>5530</v>
      </c>
      <c s="36" t="s">
        <v>62</v>
      </c>
      <c s="37">
        <v>8</v>
      </c>
      <c s="36">
        <v>0</v>
      </c>
      <c s="36">
        <f>ROUND(G107*H107,6)</f>
      </c>
      <c r="L107" s="38">
        <v>0</v>
      </c>
      <c s="32">
        <f>ROUND(ROUND(L107,2)*ROUND(G107,3),2)</f>
      </c>
      <c s="36" t="s">
        <v>441</v>
      </c>
      <c>
        <f>(M107*21)/100</f>
      </c>
      <c t="s">
        <v>27</v>
      </c>
    </row>
    <row r="108" spans="1:5" ht="12.75">
      <c r="A108" s="35" t="s">
        <v>53</v>
      </c>
      <c r="E108" s="39" t="s">
        <v>5</v>
      </c>
    </row>
    <row r="109" spans="1:5" ht="25.5">
      <c r="A109" s="35" t="s">
        <v>54</v>
      </c>
      <c r="E109" s="40" t="s">
        <v>5506</v>
      </c>
    </row>
    <row r="110" spans="1:5" ht="12.75">
      <c r="A110" t="s">
        <v>55</v>
      </c>
      <c r="E110" s="39" t="s">
        <v>5</v>
      </c>
    </row>
    <row r="111" spans="1:16" ht="12.75">
      <c r="A111" t="s">
        <v>48</v>
      </c>
      <c s="34" t="s">
        <v>1030</v>
      </c>
      <c s="34" t="s">
        <v>5531</v>
      </c>
      <c s="35" t="s">
        <v>5</v>
      </c>
      <c s="6" t="s">
        <v>5532</v>
      </c>
      <c s="36" t="s">
        <v>62</v>
      </c>
      <c s="37">
        <v>2</v>
      </c>
      <c s="36">
        <v>0</v>
      </c>
      <c s="36">
        <f>ROUND(G111*H111,6)</f>
      </c>
      <c r="L111" s="38">
        <v>0</v>
      </c>
      <c s="32">
        <f>ROUND(ROUND(L111,2)*ROUND(G111,3),2)</f>
      </c>
      <c s="36" t="s">
        <v>441</v>
      </c>
      <c>
        <f>(M111*21)/100</f>
      </c>
      <c t="s">
        <v>27</v>
      </c>
    </row>
    <row r="112" spans="1:5" ht="12.75">
      <c r="A112" s="35" t="s">
        <v>53</v>
      </c>
      <c r="E112" s="39" t="s">
        <v>5</v>
      </c>
    </row>
    <row r="113" spans="1:5" ht="25.5">
      <c r="A113" s="35" t="s">
        <v>54</v>
      </c>
      <c r="E113" s="40" t="s">
        <v>3654</v>
      </c>
    </row>
    <row r="114" spans="1:5" ht="12.75">
      <c r="A114" t="s">
        <v>55</v>
      </c>
      <c r="E114" s="39" t="s">
        <v>5</v>
      </c>
    </row>
    <row r="115" spans="1:16" ht="25.5">
      <c r="A115" t="s">
        <v>48</v>
      </c>
      <c s="34" t="s">
        <v>264</v>
      </c>
      <c s="34" t="s">
        <v>5533</v>
      </c>
      <c s="35" t="s">
        <v>5</v>
      </c>
      <c s="6" t="s">
        <v>5534</v>
      </c>
      <c s="36" t="s">
        <v>62</v>
      </c>
      <c s="37">
        <v>1</v>
      </c>
      <c s="36">
        <v>0</v>
      </c>
      <c s="36">
        <f>ROUND(G115*H115,6)</f>
      </c>
      <c r="L115" s="38">
        <v>0</v>
      </c>
      <c s="32">
        <f>ROUND(ROUND(L115,2)*ROUND(G115,3),2)</f>
      </c>
      <c s="36" t="s">
        <v>441</v>
      </c>
      <c>
        <f>(M115*21)/100</f>
      </c>
      <c t="s">
        <v>27</v>
      </c>
    </row>
    <row r="116" spans="1:5" ht="12.75">
      <c r="A116" s="35" t="s">
        <v>53</v>
      </c>
      <c r="E116" s="39" t="s">
        <v>5</v>
      </c>
    </row>
    <row r="117" spans="1:5" ht="25.5">
      <c r="A117" s="35" t="s">
        <v>54</v>
      </c>
      <c r="E117" s="40" t="s">
        <v>5501</v>
      </c>
    </row>
    <row r="118" spans="1:5" ht="12.75">
      <c r="A118" t="s">
        <v>55</v>
      </c>
      <c r="E118" s="39" t="s">
        <v>5</v>
      </c>
    </row>
    <row r="119" spans="1:16" ht="25.5">
      <c r="A119" t="s">
        <v>48</v>
      </c>
      <c s="34" t="s">
        <v>268</v>
      </c>
      <c s="34" t="s">
        <v>5535</v>
      </c>
      <c s="35" t="s">
        <v>5</v>
      </c>
      <c s="6" t="s">
        <v>5536</v>
      </c>
      <c s="36" t="s">
        <v>62</v>
      </c>
      <c s="37">
        <v>2</v>
      </c>
      <c s="36">
        <v>0</v>
      </c>
      <c s="36">
        <f>ROUND(G119*H119,6)</f>
      </c>
      <c r="L119" s="38">
        <v>0</v>
      </c>
      <c s="32">
        <f>ROUND(ROUND(L119,2)*ROUND(G119,3),2)</f>
      </c>
      <c s="36" t="s">
        <v>441</v>
      </c>
      <c>
        <f>(M119*21)/100</f>
      </c>
      <c t="s">
        <v>27</v>
      </c>
    </row>
    <row r="120" spans="1:5" ht="12.75">
      <c r="A120" s="35" t="s">
        <v>53</v>
      </c>
      <c r="E120" s="39" t="s">
        <v>5</v>
      </c>
    </row>
    <row r="121" spans="1:5" ht="25.5">
      <c r="A121" s="35" t="s">
        <v>54</v>
      </c>
      <c r="E121" s="40" t="s">
        <v>3654</v>
      </c>
    </row>
    <row r="122" spans="1:5" ht="12.75">
      <c r="A122" t="s">
        <v>55</v>
      </c>
      <c r="E122" s="39" t="s">
        <v>5</v>
      </c>
    </row>
    <row r="123" spans="1:16" ht="12.75">
      <c r="A123" t="s">
        <v>48</v>
      </c>
      <c s="34" t="s">
        <v>272</v>
      </c>
      <c s="34" t="s">
        <v>5537</v>
      </c>
      <c s="35" t="s">
        <v>5</v>
      </c>
      <c s="6" t="s">
        <v>5538</v>
      </c>
      <c s="36" t="s">
        <v>62</v>
      </c>
      <c s="37">
        <v>2</v>
      </c>
      <c s="36">
        <v>0</v>
      </c>
      <c s="36">
        <f>ROUND(G123*H123,6)</f>
      </c>
      <c r="L123" s="38">
        <v>0</v>
      </c>
      <c s="32">
        <f>ROUND(ROUND(L123,2)*ROUND(G123,3),2)</f>
      </c>
      <c s="36" t="s">
        <v>441</v>
      </c>
      <c>
        <f>(M123*21)/100</f>
      </c>
      <c t="s">
        <v>27</v>
      </c>
    </row>
    <row r="124" spans="1:5" ht="12.75">
      <c r="A124" s="35" t="s">
        <v>53</v>
      </c>
      <c r="E124" s="39" t="s">
        <v>5</v>
      </c>
    </row>
    <row r="125" spans="1:5" ht="25.5">
      <c r="A125" s="35" t="s">
        <v>54</v>
      </c>
      <c r="E125" s="40" t="s">
        <v>3654</v>
      </c>
    </row>
    <row r="126" spans="1:5" ht="12.75">
      <c r="A126" t="s">
        <v>55</v>
      </c>
      <c r="E126" s="39" t="s">
        <v>5</v>
      </c>
    </row>
    <row r="127" spans="1:16" ht="12.75">
      <c r="A127" t="s">
        <v>48</v>
      </c>
      <c s="34" t="s">
        <v>291</v>
      </c>
      <c s="34" t="s">
        <v>5539</v>
      </c>
      <c s="35" t="s">
        <v>5</v>
      </c>
      <c s="6" t="s">
        <v>5540</v>
      </c>
      <c s="36" t="s">
        <v>62</v>
      </c>
      <c s="37">
        <v>100</v>
      </c>
      <c s="36">
        <v>0</v>
      </c>
      <c s="36">
        <f>ROUND(G127*H127,6)</f>
      </c>
      <c r="L127" s="38">
        <v>0</v>
      </c>
      <c s="32">
        <f>ROUND(ROUND(L127,2)*ROUND(G127,3),2)</f>
      </c>
      <c s="36" t="s">
        <v>441</v>
      </c>
      <c>
        <f>(M127*21)/100</f>
      </c>
      <c t="s">
        <v>27</v>
      </c>
    </row>
    <row r="128" spans="1:5" ht="12.75">
      <c r="A128" s="35" t="s">
        <v>53</v>
      </c>
      <c r="E128" s="39" t="s">
        <v>5</v>
      </c>
    </row>
    <row r="129" spans="1:5" ht="25.5">
      <c r="A129" s="35" t="s">
        <v>54</v>
      </c>
      <c r="E129" s="40" t="s">
        <v>5520</v>
      </c>
    </row>
    <row r="130" spans="1:5" ht="12.75">
      <c r="A130" t="s">
        <v>55</v>
      </c>
      <c r="E130" s="39" t="s">
        <v>5</v>
      </c>
    </row>
    <row r="131" spans="1:16" ht="12.75">
      <c r="A131" t="s">
        <v>48</v>
      </c>
      <c s="34" t="s">
        <v>295</v>
      </c>
      <c s="34" t="s">
        <v>5541</v>
      </c>
      <c s="35" t="s">
        <v>5</v>
      </c>
      <c s="6" t="s">
        <v>5542</v>
      </c>
      <c s="36" t="s">
        <v>62</v>
      </c>
      <c s="37">
        <v>47</v>
      </c>
      <c s="36">
        <v>0</v>
      </c>
      <c s="36">
        <f>ROUND(G131*H131,6)</f>
      </c>
      <c r="L131" s="38">
        <v>0</v>
      </c>
      <c s="32">
        <f>ROUND(ROUND(L131,2)*ROUND(G131,3),2)</f>
      </c>
      <c s="36" t="s">
        <v>441</v>
      </c>
      <c>
        <f>(M131*21)/100</f>
      </c>
      <c t="s">
        <v>27</v>
      </c>
    </row>
    <row r="132" spans="1:5" ht="12.75">
      <c r="A132" s="35" t="s">
        <v>53</v>
      </c>
      <c r="E132" s="39" t="s">
        <v>5</v>
      </c>
    </row>
    <row r="133" spans="1:5" ht="25.5">
      <c r="A133" s="35" t="s">
        <v>54</v>
      </c>
      <c r="E133" s="40" t="s">
        <v>5543</v>
      </c>
    </row>
    <row r="134" spans="1:5" ht="12.75">
      <c r="A134" t="s">
        <v>55</v>
      </c>
      <c r="E134" s="39" t="s">
        <v>5</v>
      </c>
    </row>
    <row r="135" spans="1:13" ht="12.75">
      <c r="A135" t="s">
        <v>46</v>
      </c>
      <c r="C135" s="31" t="s">
        <v>5544</v>
      </c>
      <c r="E135" s="33" t="s">
        <v>5545</v>
      </c>
      <c r="J135" s="32">
        <f>0</f>
      </c>
      <c s="32">
        <f>0</f>
      </c>
      <c s="32">
        <f>0+L136+L140+L144+L148+L152+L156</f>
      </c>
      <c s="32">
        <f>0+M136+M140+M144+M148+M152+M156</f>
      </c>
    </row>
    <row r="136" spans="1:16" ht="12.75">
      <c r="A136" t="s">
        <v>48</v>
      </c>
      <c s="34" t="s">
        <v>299</v>
      </c>
      <c s="34" t="s">
        <v>5546</v>
      </c>
      <c s="35" t="s">
        <v>5</v>
      </c>
      <c s="6" t="s">
        <v>5547</v>
      </c>
      <c s="36" t="s">
        <v>51</v>
      </c>
      <c s="37">
        <v>150</v>
      </c>
      <c s="36">
        <v>0</v>
      </c>
      <c s="36">
        <f>ROUND(G136*H136,6)</f>
      </c>
      <c r="L136" s="38">
        <v>0</v>
      </c>
      <c s="32">
        <f>ROUND(ROUND(L136,2)*ROUND(G136,3),2)</f>
      </c>
      <c s="36" t="s">
        <v>441</v>
      </c>
      <c>
        <f>(M136*21)/100</f>
      </c>
      <c t="s">
        <v>27</v>
      </c>
    </row>
    <row r="137" spans="1:5" ht="12.75">
      <c r="A137" s="35" t="s">
        <v>53</v>
      </c>
      <c r="E137" s="39" t="s">
        <v>5</v>
      </c>
    </row>
    <row r="138" spans="1:5" ht="25.5">
      <c r="A138" s="35" t="s">
        <v>54</v>
      </c>
      <c r="E138" s="40" t="s">
        <v>5548</v>
      </c>
    </row>
    <row r="139" spans="1:5" ht="12.75">
      <c r="A139" t="s">
        <v>55</v>
      </c>
      <c r="E139" s="39" t="s">
        <v>2954</v>
      </c>
    </row>
    <row r="140" spans="1:16" ht="25.5">
      <c r="A140" t="s">
        <v>48</v>
      </c>
      <c s="34" t="s">
        <v>303</v>
      </c>
      <c s="34" t="s">
        <v>5549</v>
      </c>
      <c s="35" t="s">
        <v>5</v>
      </c>
      <c s="6" t="s">
        <v>5550</v>
      </c>
      <c s="36" t="s">
        <v>51</v>
      </c>
      <c s="37">
        <v>150</v>
      </c>
      <c s="36">
        <v>0</v>
      </c>
      <c s="36">
        <f>ROUND(G140*H140,6)</f>
      </c>
      <c r="L140" s="38">
        <v>0</v>
      </c>
      <c s="32">
        <f>ROUND(ROUND(L140,2)*ROUND(G140,3),2)</f>
      </c>
      <c s="36" t="s">
        <v>441</v>
      </c>
      <c>
        <f>(M140*21)/100</f>
      </c>
      <c t="s">
        <v>27</v>
      </c>
    </row>
    <row r="141" spans="1:5" ht="12.75">
      <c r="A141" s="35" t="s">
        <v>53</v>
      </c>
      <c r="E141" s="39" t="s">
        <v>5</v>
      </c>
    </row>
    <row r="142" spans="1:5" ht="25.5">
      <c r="A142" s="35" t="s">
        <v>54</v>
      </c>
      <c r="E142" s="40" t="s">
        <v>5548</v>
      </c>
    </row>
    <row r="143" spans="1:5" ht="12.75">
      <c r="A143" t="s">
        <v>55</v>
      </c>
      <c r="E143" s="39" t="s">
        <v>2954</v>
      </c>
    </row>
    <row r="144" spans="1:16" ht="12.75">
      <c r="A144" t="s">
        <v>48</v>
      </c>
      <c s="34" t="s">
        <v>545</v>
      </c>
      <c s="34" t="s">
        <v>5551</v>
      </c>
      <c s="35" t="s">
        <v>5</v>
      </c>
      <c s="6" t="s">
        <v>5552</v>
      </c>
      <c s="36" t="s">
        <v>51</v>
      </c>
      <c s="37">
        <v>350</v>
      </c>
      <c s="36">
        <v>0</v>
      </c>
      <c s="36">
        <f>ROUND(G144*H144,6)</f>
      </c>
      <c r="L144" s="38">
        <v>0</v>
      </c>
      <c s="32">
        <f>ROUND(ROUND(L144,2)*ROUND(G144,3),2)</f>
      </c>
      <c s="36" t="s">
        <v>441</v>
      </c>
      <c>
        <f>(M144*21)/100</f>
      </c>
      <c t="s">
        <v>27</v>
      </c>
    </row>
    <row r="145" spans="1:5" ht="12.75">
      <c r="A145" s="35" t="s">
        <v>53</v>
      </c>
      <c r="E145" s="39" t="s">
        <v>5</v>
      </c>
    </row>
    <row r="146" spans="1:5" ht="25.5">
      <c r="A146" s="35" t="s">
        <v>54</v>
      </c>
      <c r="E146" s="40" t="s">
        <v>5553</v>
      </c>
    </row>
    <row r="147" spans="1:5" ht="12.75">
      <c r="A147" t="s">
        <v>55</v>
      </c>
      <c r="E147" s="39" t="s">
        <v>2954</v>
      </c>
    </row>
    <row r="148" spans="1:16" ht="12.75">
      <c r="A148" t="s">
        <v>48</v>
      </c>
      <c s="34" t="s">
        <v>307</v>
      </c>
      <c s="34" t="s">
        <v>5554</v>
      </c>
      <c s="35" t="s">
        <v>5</v>
      </c>
      <c s="6" t="s">
        <v>5555</v>
      </c>
      <c s="36" t="s">
        <v>51</v>
      </c>
      <c s="37">
        <v>350</v>
      </c>
      <c s="36">
        <v>0</v>
      </c>
      <c s="36">
        <f>ROUND(G148*H148,6)</f>
      </c>
      <c r="L148" s="38">
        <v>0</v>
      </c>
      <c s="32">
        <f>ROUND(ROUND(L148,2)*ROUND(G148,3),2)</f>
      </c>
      <c s="36" t="s">
        <v>441</v>
      </c>
      <c>
        <f>(M148*21)/100</f>
      </c>
      <c t="s">
        <v>27</v>
      </c>
    </row>
    <row r="149" spans="1:5" ht="12.75">
      <c r="A149" s="35" t="s">
        <v>53</v>
      </c>
      <c r="E149" s="39" t="s">
        <v>5</v>
      </c>
    </row>
    <row r="150" spans="1:5" ht="25.5">
      <c r="A150" s="35" t="s">
        <v>54</v>
      </c>
      <c r="E150" s="40" t="s">
        <v>5553</v>
      </c>
    </row>
    <row r="151" spans="1:5" ht="12.75">
      <c r="A151" t="s">
        <v>55</v>
      </c>
      <c r="E151" s="39" t="s">
        <v>5</v>
      </c>
    </row>
    <row r="152" spans="1:16" ht="12.75">
      <c r="A152" t="s">
        <v>48</v>
      </c>
      <c s="34" t="s">
        <v>552</v>
      </c>
      <c s="34" t="s">
        <v>5556</v>
      </c>
      <c s="35" t="s">
        <v>5</v>
      </c>
      <c s="6" t="s">
        <v>5557</v>
      </c>
      <c s="36" t="s">
        <v>51</v>
      </c>
      <c s="37">
        <v>150</v>
      </c>
      <c s="36">
        <v>0</v>
      </c>
      <c s="36">
        <f>ROUND(G152*H152,6)</f>
      </c>
      <c r="L152" s="38">
        <v>0</v>
      </c>
      <c s="32">
        <f>ROUND(ROUND(L152,2)*ROUND(G152,3),2)</f>
      </c>
      <c s="36" t="s">
        <v>441</v>
      </c>
      <c>
        <f>(M152*21)/100</f>
      </c>
      <c t="s">
        <v>27</v>
      </c>
    </row>
    <row r="153" spans="1:5" ht="12.75">
      <c r="A153" s="35" t="s">
        <v>53</v>
      </c>
      <c r="E153" s="39" t="s">
        <v>5</v>
      </c>
    </row>
    <row r="154" spans="1:5" ht="25.5">
      <c r="A154" s="35" t="s">
        <v>54</v>
      </c>
      <c r="E154" s="40" t="s">
        <v>5548</v>
      </c>
    </row>
    <row r="155" spans="1:5" ht="12.75">
      <c r="A155" t="s">
        <v>55</v>
      </c>
      <c r="E155" s="39" t="s">
        <v>5</v>
      </c>
    </row>
    <row r="156" spans="1:16" ht="25.5">
      <c r="A156" t="s">
        <v>48</v>
      </c>
      <c s="34" t="s">
        <v>312</v>
      </c>
      <c s="34" t="s">
        <v>5558</v>
      </c>
      <c s="35" t="s">
        <v>5</v>
      </c>
      <c s="6" t="s">
        <v>5559</v>
      </c>
      <c s="36" t="s">
        <v>51</v>
      </c>
      <c s="37">
        <v>150</v>
      </c>
      <c s="36">
        <v>0</v>
      </c>
      <c s="36">
        <f>ROUND(G156*H156,6)</f>
      </c>
      <c r="L156" s="38">
        <v>0</v>
      </c>
      <c s="32">
        <f>ROUND(ROUND(L156,2)*ROUND(G156,3),2)</f>
      </c>
      <c s="36" t="s">
        <v>441</v>
      </c>
      <c>
        <f>(M156*21)/100</f>
      </c>
      <c t="s">
        <v>27</v>
      </c>
    </row>
    <row r="157" spans="1:5" ht="12.75">
      <c r="A157" s="35" t="s">
        <v>53</v>
      </c>
      <c r="E157" s="39" t="s">
        <v>5</v>
      </c>
    </row>
    <row r="158" spans="1:5" ht="25.5">
      <c r="A158" s="35" t="s">
        <v>54</v>
      </c>
      <c r="E158" s="40" t="s">
        <v>5548</v>
      </c>
    </row>
    <row r="159" spans="1:5" ht="12.75">
      <c r="A159" t="s">
        <v>55</v>
      </c>
      <c r="E159" s="39" t="s">
        <v>5</v>
      </c>
    </row>
    <row r="160" spans="1:13" ht="12.75">
      <c r="A160" t="s">
        <v>46</v>
      </c>
      <c r="C160" s="31" t="s">
        <v>5560</v>
      </c>
      <c r="E160" s="33" t="s">
        <v>5561</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48</v>
      </c>
      <c s="34" t="s">
        <v>318</v>
      </c>
      <c s="34" t="s">
        <v>5562</v>
      </c>
      <c s="35" t="s">
        <v>5</v>
      </c>
      <c s="6" t="s">
        <v>5563</v>
      </c>
      <c s="36" t="s">
        <v>62</v>
      </c>
      <c s="37">
        <v>100</v>
      </c>
      <c s="36">
        <v>0</v>
      </c>
      <c s="36">
        <f>ROUND(G161*H161,6)</f>
      </c>
      <c r="L161" s="38">
        <v>0</v>
      </c>
      <c s="32">
        <f>ROUND(ROUND(L161,2)*ROUND(G161,3),2)</f>
      </c>
      <c s="36" t="s">
        <v>441</v>
      </c>
      <c>
        <f>(M161*21)/100</f>
      </c>
      <c t="s">
        <v>27</v>
      </c>
    </row>
    <row r="162" spans="1:5" ht="12.75">
      <c r="A162" s="35" t="s">
        <v>53</v>
      </c>
      <c r="E162" s="39" t="s">
        <v>5</v>
      </c>
    </row>
    <row r="163" spans="1:5" ht="25.5">
      <c r="A163" s="35" t="s">
        <v>54</v>
      </c>
      <c r="E163" s="40" t="s">
        <v>5520</v>
      </c>
    </row>
    <row r="164" spans="1:5" ht="12.75">
      <c r="A164" t="s">
        <v>55</v>
      </c>
      <c r="E164" s="39" t="s">
        <v>5</v>
      </c>
    </row>
    <row r="165" spans="1:16" ht="12.75">
      <c r="A165" t="s">
        <v>48</v>
      </c>
      <c s="34" t="s">
        <v>319</v>
      </c>
      <c s="34" t="s">
        <v>5564</v>
      </c>
      <c s="35" t="s">
        <v>5</v>
      </c>
      <c s="6" t="s">
        <v>5565</v>
      </c>
      <c s="36" t="s">
        <v>62</v>
      </c>
      <c s="37">
        <v>30</v>
      </c>
      <c s="36">
        <v>0</v>
      </c>
      <c s="36">
        <f>ROUND(G165*H165,6)</f>
      </c>
      <c r="L165" s="38">
        <v>0</v>
      </c>
      <c s="32">
        <f>ROUND(ROUND(L165,2)*ROUND(G165,3),2)</f>
      </c>
      <c s="36" t="s">
        <v>441</v>
      </c>
      <c>
        <f>(M165*21)/100</f>
      </c>
      <c t="s">
        <v>27</v>
      </c>
    </row>
    <row r="166" spans="1:5" ht="12.75">
      <c r="A166" s="35" t="s">
        <v>53</v>
      </c>
      <c r="E166" s="39" t="s">
        <v>5</v>
      </c>
    </row>
    <row r="167" spans="1:5" ht="25.5">
      <c r="A167" s="35" t="s">
        <v>54</v>
      </c>
      <c r="E167" s="40" t="s">
        <v>5566</v>
      </c>
    </row>
    <row r="168" spans="1:5" ht="12.75">
      <c r="A168" t="s">
        <v>55</v>
      </c>
      <c r="E168" s="39" t="s">
        <v>5</v>
      </c>
    </row>
    <row r="169" spans="1:16" ht="12.75">
      <c r="A169" t="s">
        <v>48</v>
      </c>
      <c s="34" t="s">
        <v>321</v>
      </c>
      <c s="34" t="s">
        <v>5567</v>
      </c>
      <c s="35" t="s">
        <v>5</v>
      </c>
      <c s="6" t="s">
        <v>5568</v>
      </c>
      <c s="36" t="s">
        <v>62</v>
      </c>
      <c s="37">
        <v>10</v>
      </c>
      <c s="36">
        <v>0</v>
      </c>
      <c s="36">
        <f>ROUND(G169*H169,6)</f>
      </c>
      <c r="L169" s="38">
        <v>0</v>
      </c>
      <c s="32">
        <f>ROUND(ROUND(L169,2)*ROUND(G169,3),2)</f>
      </c>
      <c s="36" t="s">
        <v>441</v>
      </c>
      <c>
        <f>(M169*21)/100</f>
      </c>
      <c t="s">
        <v>27</v>
      </c>
    </row>
    <row r="170" spans="1:5" ht="12.75">
      <c r="A170" s="35" t="s">
        <v>53</v>
      </c>
      <c r="E170" s="39" t="s">
        <v>5</v>
      </c>
    </row>
    <row r="171" spans="1:5" ht="25.5">
      <c r="A171" s="35" t="s">
        <v>54</v>
      </c>
      <c r="E171" s="40" t="s">
        <v>5569</v>
      </c>
    </row>
    <row r="172" spans="1:5" ht="12.75">
      <c r="A172" t="s">
        <v>55</v>
      </c>
      <c r="E172" s="39" t="s">
        <v>5</v>
      </c>
    </row>
    <row r="173" spans="1:16" ht="12.75">
      <c r="A173" t="s">
        <v>48</v>
      </c>
      <c s="34" t="s">
        <v>326</v>
      </c>
      <c s="34" t="s">
        <v>5570</v>
      </c>
      <c s="35" t="s">
        <v>5</v>
      </c>
      <c s="6" t="s">
        <v>5571</v>
      </c>
      <c s="36" t="s">
        <v>62</v>
      </c>
      <c s="37">
        <v>10</v>
      </c>
      <c s="36">
        <v>0</v>
      </c>
      <c s="36">
        <f>ROUND(G173*H173,6)</f>
      </c>
      <c r="L173" s="38">
        <v>0</v>
      </c>
      <c s="32">
        <f>ROUND(ROUND(L173,2)*ROUND(G173,3),2)</f>
      </c>
      <c s="36" t="s">
        <v>441</v>
      </c>
      <c>
        <f>(M173*21)/100</f>
      </c>
      <c t="s">
        <v>27</v>
      </c>
    </row>
    <row r="174" spans="1:5" ht="12.75">
      <c r="A174" s="35" t="s">
        <v>53</v>
      </c>
      <c r="E174" s="39" t="s">
        <v>5</v>
      </c>
    </row>
    <row r="175" spans="1:5" ht="25.5">
      <c r="A175" s="35" t="s">
        <v>54</v>
      </c>
      <c r="E175" s="40" t="s">
        <v>5569</v>
      </c>
    </row>
    <row r="176" spans="1:5" ht="12.75">
      <c r="A176" t="s">
        <v>55</v>
      </c>
      <c r="E176" s="39" t="s">
        <v>5</v>
      </c>
    </row>
    <row r="177" spans="1:16" ht="12.75">
      <c r="A177" t="s">
        <v>48</v>
      </c>
      <c s="34" t="s">
        <v>330</v>
      </c>
      <c s="34" t="s">
        <v>5572</v>
      </c>
      <c s="35" t="s">
        <v>5</v>
      </c>
      <c s="6" t="s">
        <v>5573</v>
      </c>
      <c s="36" t="s">
        <v>62</v>
      </c>
      <c s="37">
        <v>10</v>
      </c>
      <c s="36">
        <v>0</v>
      </c>
      <c s="36">
        <f>ROUND(G177*H177,6)</f>
      </c>
      <c r="L177" s="38">
        <v>0</v>
      </c>
      <c s="32">
        <f>ROUND(ROUND(L177,2)*ROUND(G177,3),2)</f>
      </c>
      <c s="36" t="s">
        <v>441</v>
      </c>
      <c>
        <f>(M177*21)/100</f>
      </c>
      <c t="s">
        <v>27</v>
      </c>
    </row>
    <row r="178" spans="1:5" ht="12.75">
      <c r="A178" s="35" t="s">
        <v>53</v>
      </c>
      <c r="E178" s="39" t="s">
        <v>5</v>
      </c>
    </row>
    <row r="179" spans="1:5" ht="25.5">
      <c r="A179" s="35" t="s">
        <v>54</v>
      </c>
      <c r="E179" s="40" t="s">
        <v>5569</v>
      </c>
    </row>
    <row r="180" spans="1:5" ht="12.75">
      <c r="A180" t="s">
        <v>55</v>
      </c>
      <c r="E180" s="39" t="s">
        <v>5</v>
      </c>
    </row>
    <row r="181" spans="1:16" ht="25.5">
      <c r="A181" t="s">
        <v>48</v>
      </c>
      <c s="34" t="s">
        <v>334</v>
      </c>
      <c s="34" t="s">
        <v>5574</v>
      </c>
      <c s="35" t="s">
        <v>5</v>
      </c>
      <c s="6" t="s">
        <v>5575</v>
      </c>
      <c s="36" t="s">
        <v>51</v>
      </c>
      <c s="37">
        <v>230</v>
      </c>
      <c s="36">
        <v>0</v>
      </c>
      <c s="36">
        <f>ROUND(G181*H181,6)</f>
      </c>
      <c r="L181" s="38">
        <v>0</v>
      </c>
      <c s="32">
        <f>ROUND(ROUND(L181,2)*ROUND(G181,3),2)</f>
      </c>
      <c s="36" t="s">
        <v>441</v>
      </c>
      <c>
        <f>(M181*21)/100</f>
      </c>
      <c t="s">
        <v>27</v>
      </c>
    </row>
    <row r="182" spans="1:5" ht="12.75">
      <c r="A182" s="35" t="s">
        <v>53</v>
      </c>
      <c r="E182" s="39" t="s">
        <v>5</v>
      </c>
    </row>
    <row r="183" spans="1:5" ht="25.5">
      <c r="A183" s="35" t="s">
        <v>54</v>
      </c>
      <c r="E183" s="40" t="s">
        <v>5576</v>
      </c>
    </row>
    <row r="184" spans="1:5" ht="12.75">
      <c r="A184" t="s">
        <v>55</v>
      </c>
      <c r="E184" s="39" t="s">
        <v>5</v>
      </c>
    </row>
    <row r="185" spans="1:16" ht="12.75">
      <c r="A185" t="s">
        <v>48</v>
      </c>
      <c s="34" t="s">
        <v>337</v>
      </c>
      <c s="34" t="s">
        <v>5577</v>
      </c>
      <c s="35" t="s">
        <v>5</v>
      </c>
      <c s="6" t="s">
        <v>5578</v>
      </c>
      <c s="36" t="s">
        <v>51</v>
      </c>
      <c s="37">
        <v>5</v>
      </c>
      <c s="36">
        <v>0</v>
      </c>
      <c s="36">
        <f>ROUND(G185*H185,6)</f>
      </c>
      <c r="L185" s="38">
        <v>0</v>
      </c>
      <c s="32">
        <f>ROUND(ROUND(L185,2)*ROUND(G185,3),2)</f>
      </c>
      <c s="36" t="s">
        <v>441</v>
      </c>
      <c>
        <f>(M185*21)/100</f>
      </c>
      <c t="s">
        <v>27</v>
      </c>
    </row>
    <row r="186" spans="1:5" ht="12.75">
      <c r="A186" s="35" t="s">
        <v>53</v>
      </c>
      <c r="E186" s="39" t="s">
        <v>5</v>
      </c>
    </row>
    <row r="187" spans="1:5" ht="25.5">
      <c r="A187" s="35" t="s">
        <v>54</v>
      </c>
      <c r="E187" s="40" t="s">
        <v>5579</v>
      </c>
    </row>
    <row r="188" spans="1:5" ht="12.75">
      <c r="A188" t="s">
        <v>55</v>
      </c>
      <c r="E188" s="39" t="s">
        <v>5</v>
      </c>
    </row>
    <row r="189" spans="1:16" ht="12.75">
      <c r="A189" t="s">
        <v>48</v>
      </c>
      <c s="34" t="s">
        <v>341</v>
      </c>
      <c s="34" t="s">
        <v>5580</v>
      </c>
      <c s="35" t="s">
        <v>5</v>
      </c>
      <c s="6" t="s">
        <v>5581</v>
      </c>
      <c s="36" t="s">
        <v>51</v>
      </c>
      <c s="37">
        <v>5</v>
      </c>
      <c s="36">
        <v>0</v>
      </c>
      <c s="36">
        <f>ROUND(G189*H189,6)</f>
      </c>
      <c r="L189" s="38">
        <v>0</v>
      </c>
      <c s="32">
        <f>ROUND(ROUND(L189,2)*ROUND(G189,3),2)</f>
      </c>
      <c s="36" t="s">
        <v>441</v>
      </c>
      <c>
        <f>(M189*21)/100</f>
      </c>
      <c t="s">
        <v>27</v>
      </c>
    </row>
    <row r="190" spans="1:5" ht="12.75">
      <c r="A190" s="35" t="s">
        <v>53</v>
      </c>
      <c r="E190" s="39" t="s">
        <v>5</v>
      </c>
    </row>
    <row r="191" spans="1:5" ht="25.5">
      <c r="A191" s="35" t="s">
        <v>54</v>
      </c>
      <c r="E191" s="40" t="s">
        <v>5579</v>
      </c>
    </row>
    <row r="192" spans="1:5" ht="12.75">
      <c r="A192" t="s">
        <v>55</v>
      </c>
      <c r="E192" s="39" t="s">
        <v>5</v>
      </c>
    </row>
    <row r="193" spans="1:16" ht="25.5">
      <c r="A193" t="s">
        <v>48</v>
      </c>
      <c s="34" t="s">
        <v>577</v>
      </c>
      <c s="34" t="s">
        <v>5582</v>
      </c>
      <c s="35" t="s">
        <v>4</v>
      </c>
      <c s="6" t="s">
        <v>5583</v>
      </c>
      <c s="36" t="s">
        <v>51</v>
      </c>
      <c s="37">
        <v>100</v>
      </c>
      <c s="36">
        <v>0</v>
      </c>
      <c s="36">
        <f>ROUND(G193*H193,6)</f>
      </c>
      <c r="L193" s="38">
        <v>0</v>
      </c>
      <c s="32">
        <f>ROUND(ROUND(L193,2)*ROUND(G193,3),2)</f>
      </c>
      <c s="36" t="s">
        <v>441</v>
      </c>
      <c>
        <f>(M193*21)/100</f>
      </c>
      <c t="s">
        <v>27</v>
      </c>
    </row>
    <row r="194" spans="1:5" ht="12.75">
      <c r="A194" s="35" t="s">
        <v>53</v>
      </c>
      <c r="E194" s="39" t="s">
        <v>5</v>
      </c>
    </row>
    <row r="195" spans="1:5" ht="25.5">
      <c r="A195" s="35" t="s">
        <v>54</v>
      </c>
      <c r="E195" s="40" t="s">
        <v>5520</v>
      </c>
    </row>
    <row r="196" spans="1:5" ht="12.75">
      <c r="A196" t="s">
        <v>55</v>
      </c>
      <c r="E196" s="39" t="s">
        <v>5</v>
      </c>
    </row>
    <row r="197" spans="1:16" ht="25.5">
      <c r="A197" t="s">
        <v>48</v>
      </c>
      <c s="34" t="s">
        <v>581</v>
      </c>
      <c s="34" t="s">
        <v>5582</v>
      </c>
      <c s="35" t="s">
        <v>27</v>
      </c>
      <c s="6" t="s">
        <v>5583</v>
      </c>
      <c s="36" t="s">
        <v>51</v>
      </c>
      <c s="37">
        <v>25</v>
      </c>
      <c s="36">
        <v>0</v>
      </c>
      <c s="36">
        <f>ROUND(G197*H197,6)</f>
      </c>
      <c r="L197" s="38">
        <v>0</v>
      </c>
      <c s="32">
        <f>ROUND(ROUND(L197,2)*ROUND(G197,3),2)</f>
      </c>
      <c s="36" t="s">
        <v>441</v>
      </c>
      <c>
        <f>(M197*21)/100</f>
      </c>
      <c t="s">
        <v>27</v>
      </c>
    </row>
    <row r="198" spans="1:5" ht="12.75">
      <c r="A198" s="35" t="s">
        <v>53</v>
      </c>
      <c r="E198" s="39" t="s">
        <v>5</v>
      </c>
    </row>
    <row r="199" spans="1:5" ht="25.5">
      <c r="A199" s="35" t="s">
        <v>54</v>
      </c>
      <c r="E199" s="40" t="s">
        <v>5584</v>
      </c>
    </row>
    <row r="200" spans="1:5" ht="12.75">
      <c r="A200" t="s">
        <v>55</v>
      </c>
      <c r="E200" s="39" t="s">
        <v>5</v>
      </c>
    </row>
    <row r="201" spans="1:16" ht="25.5">
      <c r="A201" t="s">
        <v>48</v>
      </c>
      <c s="34" t="s">
        <v>345</v>
      </c>
      <c s="34" t="s">
        <v>5585</v>
      </c>
      <c s="35" t="s">
        <v>5</v>
      </c>
      <c s="6" t="s">
        <v>5586</v>
      </c>
      <c s="36" t="s">
        <v>51</v>
      </c>
      <c s="37">
        <v>135</v>
      </c>
      <c s="36">
        <v>0</v>
      </c>
      <c s="36">
        <f>ROUND(G201*H201,6)</f>
      </c>
      <c r="L201" s="38">
        <v>0</v>
      </c>
      <c s="32">
        <f>ROUND(ROUND(L201,2)*ROUND(G201,3),2)</f>
      </c>
      <c s="36" t="s">
        <v>441</v>
      </c>
      <c>
        <f>(M201*21)/100</f>
      </c>
      <c t="s">
        <v>27</v>
      </c>
    </row>
    <row r="202" spans="1:5" ht="12.75">
      <c r="A202" s="35" t="s">
        <v>53</v>
      </c>
      <c r="E202" s="39" t="s">
        <v>5</v>
      </c>
    </row>
    <row r="203" spans="1:5" ht="25.5">
      <c r="A203" s="35" t="s">
        <v>54</v>
      </c>
      <c r="E203" s="40" t="s">
        <v>5587</v>
      </c>
    </row>
    <row r="204" spans="1:5" ht="12.75">
      <c r="A204" t="s">
        <v>55</v>
      </c>
      <c r="E204" s="39" t="s">
        <v>5</v>
      </c>
    </row>
    <row r="205" spans="1:16" ht="25.5">
      <c r="A205" t="s">
        <v>48</v>
      </c>
      <c s="34" t="s">
        <v>349</v>
      </c>
      <c s="34" t="s">
        <v>5588</v>
      </c>
      <c s="35" t="s">
        <v>5</v>
      </c>
      <c s="6" t="s">
        <v>5589</v>
      </c>
      <c s="36" t="s">
        <v>51</v>
      </c>
      <c s="37">
        <v>10</v>
      </c>
      <c s="36">
        <v>0</v>
      </c>
      <c s="36">
        <f>ROUND(G205*H205,6)</f>
      </c>
      <c r="L205" s="38">
        <v>0</v>
      </c>
      <c s="32">
        <f>ROUND(ROUND(L205,2)*ROUND(G205,3),2)</f>
      </c>
      <c s="36" t="s">
        <v>441</v>
      </c>
      <c>
        <f>(M205*21)/100</f>
      </c>
      <c t="s">
        <v>27</v>
      </c>
    </row>
    <row r="206" spans="1:5" ht="12.75">
      <c r="A206" s="35" t="s">
        <v>53</v>
      </c>
      <c r="E206" s="39" t="s">
        <v>5</v>
      </c>
    </row>
    <row r="207" spans="1:5" ht="25.5">
      <c r="A207" s="35" t="s">
        <v>54</v>
      </c>
      <c r="E207" s="40" t="s">
        <v>5569</v>
      </c>
    </row>
    <row r="208" spans="1:5" ht="12.75">
      <c r="A208" t="s">
        <v>55</v>
      </c>
      <c r="E208" s="39" t="s">
        <v>5</v>
      </c>
    </row>
    <row r="209" spans="1:16" ht="25.5">
      <c r="A209" t="s">
        <v>48</v>
      </c>
      <c s="34" t="s">
        <v>592</v>
      </c>
      <c s="34" t="s">
        <v>5590</v>
      </c>
      <c s="35" t="s">
        <v>5</v>
      </c>
      <c s="6" t="s">
        <v>5591</v>
      </c>
      <c s="36" t="s">
        <v>51</v>
      </c>
      <c s="37">
        <v>20</v>
      </c>
      <c s="36">
        <v>0</v>
      </c>
      <c s="36">
        <f>ROUND(G209*H209,6)</f>
      </c>
      <c r="L209" s="38">
        <v>0</v>
      </c>
      <c s="32">
        <f>ROUND(ROUND(L209,2)*ROUND(G209,3),2)</f>
      </c>
      <c s="36" t="s">
        <v>441</v>
      </c>
      <c>
        <f>(M209*21)/100</f>
      </c>
      <c t="s">
        <v>27</v>
      </c>
    </row>
    <row r="210" spans="1:5" ht="12.75">
      <c r="A210" s="35" t="s">
        <v>53</v>
      </c>
      <c r="E210" s="39" t="s">
        <v>5</v>
      </c>
    </row>
    <row r="211" spans="1:5" ht="25.5">
      <c r="A211" s="35" t="s">
        <v>54</v>
      </c>
      <c r="E211" s="40" t="s">
        <v>5592</v>
      </c>
    </row>
    <row r="212" spans="1:5" ht="12.75">
      <c r="A212" t="s">
        <v>55</v>
      </c>
      <c r="E212" s="39" t="s">
        <v>5</v>
      </c>
    </row>
    <row r="213" spans="1:16" ht="12.75">
      <c r="A213" t="s">
        <v>48</v>
      </c>
      <c s="34" t="s">
        <v>596</v>
      </c>
      <c s="34" t="s">
        <v>5593</v>
      </c>
      <c s="35" t="s">
        <v>5</v>
      </c>
      <c s="6" t="s">
        <v>5594</v>
      </c>
      <c s="36" t="s">
        <v>51</v>
      </c>
      <c s="37">
        <v>170</v>
      </c>
      <c s="36">
        <v>0</v>
      </c>
      <c s="36">
        <f>ROUND(G213*H213,6)</f>
      </c>
      <c r="L213" s="38">
        <v>0</v>
      </c>
      <c s="32">
        <f>ROUND(ROUND(L213,2)*ROUND(G213,3),2)</f>
      </c>
      <c s="36" t="s">
        <v>441</v>
      </c>
      <c>
        <f>(M213*21)/100</f>
      </c>
      <c t="s">
        <v>27</v>
      </c>
    </row>
    <row r="214" spans="1:5" ht="12.75">
      <c r="A214" s="35" t="s">
        <v>53</v>
      </c>
      <c r="E214" s="39" t="s">
        <v>5</v>
      </c>
    </row>
    <row r="215" spans="1:5" ht="25.5">
      <c r="A215" s="35" t="s">
        <v>54</v>
      </c>
      <c r="E215" s="40" t="s">
        <v>5595</v>
      </c>
    </row>
    <row r="216" spans="1:5" ht="12.75">
      <c r="A216" t="s">
        <v>55</v>
      </c>
      <c r="E216" s="39" t="s">
        <v>5</v>
      </c>
    </row>
    <row r="217" spans="1:16" ht="25.5">
      <c r="A217" t="s">
        <v>48</v>
      </c>
      <c s="34" t="s">
        <v>353</v>
      </c>
      <c s="34" t="s">
        <v>5596</v>
      </c>
      <c s="35" t="s">
        <v>5</v>
      </c>
      <c s="6" t="s">
        <v>5597</v>
      </c>
      <c s="36" t="s">
        <v>51</v>
      </c>
      <c s="37">
        <v>165</v>
      </c>
      <c s="36">
        <v>0</v>
      </c>
      <c s="36">
        <f>ROUND(G217*H217,6)</f>
      </c>
      <c r="L217" s="38">
        <v>0</v>
      </c>
      <c s="32">
        <f>ROUND(ROUND(L217,2)*ROUND(G217,3),2)</f>
      </c>
      <c s="36" t="s">
        <v>441</v>
      </c>
      <c>
        <f>(M217*21)/100</f>
      </c>
      <c t="s">
        <v>27</v>
      </c>
    </row>
    <row r="218" spans="1:5" ht="12.75">
      <c r="A218" s="35" t="s">
        <v>53</v>
      </c>
      <c r="E218" s="39" t="s">
        <v>5</v>
      </c>
    </row>
    <row r="219" spans="1:5" ht="25.5">
      <c r="A219" s="35" t="s">
        <v>54</v>
      </c>
      <c r="E219" s="40" t="s">
        <v>5598</v>
      </c>
    </row>
    <row r="220" spans="1:5" ht="12.75">
      <c r="A220" t="s">
        <v>55</v>
      </c>
      <c r="E220" s="39" t="s">
        <v>5</v>
      </c>
    </row>
    <row r="221" spans="1:16" ht="25.5">
      <c r="A221" t="s">
        <v>48</v>
      </c>
      <c s="34" t="s">
        <v>357</v>
      </c>
      <c s="34" t="s">
        <v>5599</v>
      </c>
      <c s="35" t="s">
        <v>5</v>
      </c>
      <c s="6" t="s">
        <v>5600</v>
      </c>
      <c s="36" t="s">
        <v>51</v>
      </c>
      <c s="37">
        <v>270</v>
      </c>
      <c s="36">
        <v>0</v>
      </c>
      <c s="36">
        <f>ROUND(G221*H221,6)</f>
      </c>
      <c r="L221" s="38">
        <v>0</v>
      </c>
      <c s="32">
        <f>ROUND(ROUND(L221,2)*ROUND(G221,3),2)</f>
      </c>
      <c s="36" t="s">
        <v>441</v>
      </c>
      <c>
        <f>(M221*21)/100</f>
      </c>
      <c t="s">
        <v>27</v>
      </c>
    </row>
    <row r="222" spans="1:5" ht="12.75">
      <c r="A222" s="35" t="s">
        <v>53</v>
      </c>
      <c r="E222" s="39" t="s">
        <v>5</v>
      </c>
    </row>
    <row r="223" spans="1:5" ht="25.5">
      <c r="A223" s="35" t="s">
        <v>54</v>
      </c>
      <c r="E223" s="40" t="s">
        <v>5601</v>
      </c>
    </row>
    <row r="224" spans="1:5" ht="12.75">
      <c r="A224" t="s">
        <v>55</v>
      </c>
      <c r="E224" s="39" t="s">
        <v>5</v>
      </c>
    </row>
    <row r="225" spans="1:16" ht="25.5">
      <c r="A225" t="s">
        <v>48</v>
      </c>
      <c s="34" t="s">
        <v>600</v>
      </c>
      <c s="34" t="s">
        <v>5602</v>
      </c>
      <c s="35" t="s">
        <v>5</v>
      </c>
      <c s="6" t="s">
        <v>5603</v>
      </c>
      <c s="36" t="s">
        <v>51</v>
      </c>
      <c s="37">
        <v>25</v>
      </c>
      <c s="36">
        <v>0</v>
      </c>
      <c s="36">
        <f>ROUND(G225*H225,6)</f>
      </c>
      <c r="L225" s="38">
        <v>0</v>
      </c>
      <c s="32">
        <f>ROUND(ROUND(L225,2)*ROUND(G225,3),2)</f>
      </c>
      <c s="36" t="s">
        <v>441</v>
      </c>
      <c>
        <f>(M225*21)/100</f>
      </c>
      <c t="s">
        <v>27</v>
      </c>
    </row>
    <row r="226" spans="1:5" ht="12.75">
      <c r="A226" s="35" t="s">
        <v>53</v>
      </c>
      <c r="E226" s="39" t="s">
        <v>5</v>
      </c>
    </row>
    <row r="227" spans="1:5" ht="25.5">
      <c r="A227" s="35" t="s">
        <v>54</v>
      </c>
      <c r="E227" s="40" t="s">
        <v>5584</v>
      </c>
    </row>
    <row r="228" spans="1:5" ht="12.75">
      <c r="A228" t="s">
        <v>55</v>
      </c>
      <c r="E228" s="39" t="s">
        <v>5</v>
      </c>
    </row>
    <row r="229" spans="1:16" ht="12.75">
      <c r="A229" t="s">
        <v>48</v>
      </c>
      <c s="34" t="s">
        <v>604</v>
      </c>
      <c s="34" t="s">
        <v>5604</v>
      </c>
      <c s="35" t="s">
        <v>5</v>
      </c>
      <c s="6" t="s">
        <v>5605</v>
      </c>
      <c s="36" t="s">
        <v>51</v>
      </c>
      <c s="37">
        <v>10</v>
      </c>
      <c s="36">
        <v>0</v>
      </c>
      <c s="36">
        <f>ROUND(G229*H229,6)</f>
      </c>
      <c r="L229" s="38">
        <v>0</v>
      </c>
      <c s="32">
        <f>ROUND(ROUND(L229,2)*ROUND(G229,3),2)</f>
      </c>
      <c s="36" t="s">
        <v>441</v>
      </c>
      <c>
        <f>(M229*21)/100</f>
      </c>
      <c t="s">
        <v>27</v>
      </c>
    </row>
    <row r="230" spans="1:5" ht="12.75">
      <c r="A230" s="35" t="s">
        <v>53</v>
      </c>
      <c r="E230" s="39" t="s">
        <v>5</v>
      </c>
    </row>
    <row r="231" spans="1:5" ht="25.5">
      <c r="A231" s="35" t="s">
        <v>54</v>
      </c>
      <c r="E231" s="40" t="s">
        <v>5569</v>
      </c>
    </row>
    <row r="232" spans="1:5" ht="12.75">
      <c r="A232" t="s">
        <v>55</v>
      </c>
      <c r="E232" s="39" t="s">
        <v>5</v>
      </c>
    </row>
    <row r="233" spans="1:16" ht="25.5">
      <c r="A233" t="s">
        <v>48</v>
      </c>
      <c s="34" t="s">
        <v>362</v>
      </c>
      <c s="34" t="s">
        <v>5606</v>
      </c>
      <c s="35" t="s">
        <v>5</v>
      </c>
      <c s="6" t="s">
        <v>5607</v>
      </c>
      <c s="36" t="s">
        <v>51</v>
      </c>
      <c s="37">
        <v>365</v>
      </c>
      <c s="36">
        <v>0</v>
      </c>
      <c s="36">
        <f>ROUND(G233*H233,6)</f>
      </c>
      <c r="L233" s="38">
        <v>0</v>
      </c>
      <c s="32">
        <f>ROUND(ROUND(L233,2)*ROUND(G233,3),2)</f>
      </c>
      <c s="36" t="s">
        <v>441</v>
      </c>
      <c>
        <f>(M233*21)/100</f>
      </c>
      <c t="s">
        <v>27</v>
      </c>
    </row>
    <row r="234" spans="1:5" ht="12.75">
      <c r="A234" s="35" t="s">
        <v>53</v>
      </c>
      <c r="E234" s="39" t="s">
        <v>5</v>
      </c>
    </row>
    <row r="235" spans="1:5" ht="25.5">
      <c r="A235" s="35" t="s">
        <v>54</v>
      </c>
      <c r="E235" s="40" t="s">
        <v>5608</v>
      </c>
    </row>
    <row r="236" spans="1:5" ht="12.75">
      <c r="A236" t="s">
        <v>55</v>
      </c>
      <c r="E236" s="39" t="s">
        <v>5</v>
      </c>
    </row>
    <row r="237" spans="1:16" ht="25.5">
      <c r="A237" t="s">
        <v>48</v>
      </c>
      <c s="34" t="s">
        <v>366</v>
      </c>
      <c s="34" t="s">
        <v>5609</v>
      </c>
      <c s="35" t="s">
        <v>5</v>
      </c>
      <c s="6" t="s">
        <v>5610</v>
      </c>
      <c s="36" t="s">
        <v>51</v>
      </c>
      <c s="37">
        <v>200</v>
      </c>
      <c s="36">
        <v>0</v>
      </c>
      <c s="36">
        <f>ROUND(G237*H237,6)</f>
      </c>
      <c r="L237" s="38">
        <v>0</v>
      </c>
      <c s="32">
        <f>ROUND(ROUND(L237,2)*ROUND(G237,3),2)</f>
      </c>
      <c s="36" t="s">
        <v>441</v>
      </c>
      <c>
        <f>(M237*21)/100</f>
      </c>
      <c t="s">
        <v>27</v>
      </c>
    </row>
    <row r="238" spans="1:5" ht="12.75">
      <c r="A238" s="35" t="s">
        <v>53</v>
      </c>
      <c r="E238" s="39" t="s">
        <v>5</v>
      </c>
    </row>
    <row r="239" spans="1:5" ht="25.5">
      <c r="A239" s="35" t="s">
        <v>54</v>
      </c>
      <c r="E239" s="40" t="s">
        <v>5611</v>
      </c>
    </row>
    <row r="240" spans="1:5" ht="12.75">
      <c r="A240" t="s">
        <v>55</v>
      </c>
      <c r="E240" s="39" t="s">
        <v>5</v>
      </c>
    </row>
    <row r="241" spans="1:16" ht="12.75">
      <c r="A241" t="s">
        <v>48</v>
      </c>
      <c s="34" t="s">
        <v>370</v>
      </c>
      <c s="34" t="s">
        <v>5612</v>
      </c>
      <c s="35" t="s">
        <v>5</v>
      </c>
      <c s="6" t="s">
        <v>5613</v>
      </c>
      <c s="36" t="s">
        <v>51</v>
      </c>
      <c s="37">
        <v>20</v>
      </c>
      <c s="36">
        <v>0</v>
      </c>
      <c s="36">
        <f>ROUND(G241*H241,6)</f>
      </c>
      <c r="L241" s="38">
        <v>0</v>
      </c>
      <c s="32">
        <f>ROUND(ROUND(L241,2)*ROUND(G241,3),2)</f>
      </c>
      <c s="36" t="s">
        <v>441</v>
      </c>
      <c>
        <f>(M241*21)/100</f>
      </c>
      <c t="s">
        <v>27</v>
      </c>
    </row>
    <row r="242" spans="1:5" ht="12.75">
      <c r="A242" s="35" t="s">
        <v>53</v>
      </c>
      <c r="E242" s="39" t="s">
        <v>5</v>
      </c>
    </row>
    <row r="243" spans="1:5" ht="25.5">
      <c r="A243" s="35" t="s">
        <v>54</v>
      </c>
      <c r="E243" s="40" t="s">
        <v>5592</v>
      </c>
    </row>
    <row r="244" spans="1:5" ht="12.75">
      <c r="A244" t="s">
        <v>55</v>
      </c>
      <c r="E244" s="39" t="s">
        <v>5</v>
      </c>
    </row>
    <row r="245" spans="1:16" ht="12.75">
      <c r="A245" t="s">
        <v>48</v>
      </c>
      <c s="34" t="s">
        <v>375</v>
      </c>
      <c s="34" t="s">
        <v>5614</v>
      </c>
      <c s="35" t="s">
        <v>5</v>
      </c>
      <c s="6" t="s">
        <v>5615</v>
      </c>
      <c s="36" t="s">
        <v>51</v>
      </c>
      <c s="37">
        <v>5</v>
      </c>
      <c s="36">
        <v>0</v>
      </c>
      <c s="36">
        <f>ROUND(G245*H245,6)</f>
      </c>
      <c r="L245" s="38">
        <v>0</v>
      </c>
      <c s="32">
        <f>ROUND(ROUND(L245,2)*ROUND(G245,3),2)</f>
      </c>
      <c s="36" t="s">
        <v>441</v>
      </c>
      <c>
        <f>(M245*21)/100</f>
      </c>
      <c t="s">
        <v>27</v>
      </c>
    </row>
    <row r="246" spans="1:5" ht="12.75">
      <c r="A246" s="35" t="s">
        <v>53</v>
      </c>
      <c r="E246" s="39" t="s">
        <v>5</v>
      </c>
    </row>
    <row r="247" spans="1:5" ht="25.5">
      <c r="A247" s="35" t="s">
        <v>54</v>
      </c>
      <c r="E247" s="40" t="s">
        <v>5579</v>
      </c>
    </row>
    <row r="248" spans="1:5" ht="12.75">
      <c r="A248" t="s">
        <v>55</v>
      </c>
      <c r="E248" s="39" t="s">
        <v>5</v>
      </c>
    </row>
    <row r="249" spans="1:16" ht="12.75">
      <c r="A249" t="s">
        <v>48</v>
      </c>
      <c s="34" t="s">
        <v>379</v>
      </c>
      <c s="34" t="s">
        <v>5616</v>
      </c>
      <c s="35" t="s">
        <v>5</v>
      </c>
      <c s="6" t="s">
        <v>5617</v>
      </c>
      <c s="36" t="s">
        <v>51</v>
      </c>
      <c s="37">
        <v>165</v>
      </c>
      <c s="36">
        <v>0</v>
      </c>
      <c s="36">
        <f>ROUND(G249*H249,6)</f>
      </c>
      <c r="L249" s="38">
        <v>0</v>
      </c>
      <c s="32">
        <f>ROUND(ROUND(L249,2)*ROUND(G249,3),2)</f>
      </c>
      <c s="36" t="s">
        <v>441</v>
      </c>
      <c>
        <f>(M249*21)/100</f>
      </c>
      <c t="s">
        <v>27</v>
      </c>
    </row>
    <row r="250" spans="1:5" ht="12.75">
      <c r="A250" s="35" t="s">
        <v>53</v>
      </c>
      <c r="E250" s="39" t="s">
        <v>5</v>
      </c>
    </row>
    <row r="251" spans="1:5" ht="25.5">
      <c r="A251" s="35" t="s">
        <v>54</v>
      </c>
      <c r="E251" s="40" t="s">
        <v>5598</v>
      </c>
    </row>
    <row r="252" spans="1:5" ht="12.75">
      <c r="A252" t="s">
        <v>55</v>
      </c>
      <c r="E252" s="39" t="s">
        <v>5</v>
      </c>
    </row>
    <row r="253" spans="1:16" ht="12.75">
      <c r="A253" t="s">
        <v>48</v>
      </c>
      <c s="34" t="s">
        <v>383</v>
      </c>
      <c s="34" t="s">
        <v>5618</v>
      </c>
      <c s="35" t="s">
        <v>5</v>
      </c>
      <c s="6" t="s">
        <v>5619</v>
      </c>
      <c s="36" t="s">
        <v>2877</v>
      </c>
      <c s="37">
        <v>5</v>
      </c>
      <c s="36">
        <v>0</v>
      </c>
      <c s="36">
        <f>ROUND(G253*H253,6)</f>
      </c>
      <c r="L253" s="38">
        <v>0</v>
      </c>
      <c s="32">
        <f>ROUND(ROUND(L253,2)*ROUND(G253,3),2)</f>
      </c>
      <c s="36" t="s">
        <v>441</v>
      </c>
      <c>
        <f>(M253*21)/100</f>
      </c>
      <c t="s">
        <v>27</v>
      </c>
    </row>
    <row r="254" spans="1:5" ht="12.75">
      <c r="A254" s="35" t="s">
        <v>53</v>
      </c>
      <c r="E254" s="39" t="s">
        <v>5</v>
      </c>
    </row>
    <row r="255" spans="1:5" ht="25.5">
      <c r="A255" s="35" t="s">
        <v>54</v>
      </c>
      <c r="E255" s="40" t="s">
        <v>5579</v>
      </c>
    </row>
    <row r="256" spans="1:5" ht="12.75">
      <c r="A256" t="s">
        <v>55</v>
      </c>
      <c r="E256" s="39" t="s">
        <v>5</v>
      </c>
    </row>
    <row r="257" spans="1:13" ht="12.75">
      <c r="A257" t="s">
        <v>46</v>
      </c>
      <c r="C257" s="31" t="s">
        <v>5620</v>
      </c>
      <c r="E257" s="33" t="s">
        <v>5621</v>
      </c>
      <c r="J257" s="32">
        <f>0</f>
      </c>
      <c s="32">
        <f>0</f>
      </c>
      <c s="32">
        <f>0+L258+L262+L266+L270+L274+L278+L282</f>
      </c>
      <c s="32">
        <f>0+M258+M262+M266+M270+M274+M278+M282</f>
      </c>
    </row>
    <row r="258" spans="1:16" ht="12.75">
      <c r="A258" t="s">
        <v>48</v>
      </c>
      <c s="34" t="s">
        <v>391</v>
      </c>
      <c s="34" t="s">
        <v>5622</v>
      </c>
      <c s="35" t="s">
        <v>4</v>
      </c>
      <c s="6" t="s">
        <v>5623</v>
      </c>
      <c s="36" t="s">
        <v>62</v>
      </c>
      <c s="37">
        <v>1</v>
      </c>
      <c s="36">
        <v>0</v>
      </c>
      <c s="36">
        <f>ROUND(G258*H258,6)</f>
      </c>
      <c r="L258" s="38">
        <v>0</v>
      </c>
      <c s="32">
        <f>ROUND(ROUND(L258,2)*ROUND(G258,3),2)</f>
      </c>
      <c s="36" t="s">
        <v>441</v>
      </c>
      <c>
        <f>(M258*21)/100</f>
      </c>
      <c t="s">
        <v>27</v>
      </c>
    </row>
    <row r="259" spans="1:5" ht="12.75">
      <c r="A259" s="35" t="s">
        <v>53</v>
      </c>
      <c r="E259" s="39" t="s">
        <v>5624</v>
      </c>
    </row>
    <row r="260" spans="1:5" ht="25.5">
      <c r="A260" s="35" t="s">
        <v>54</v>
      </c>
      <c r="E260" s="40" t="s">
        <v>5501</v>
      </c>
    </row>
    <row r="261" spans="1:5" ht="12.75">
      <c r="A261" t="s">
        <v>55</v>
      </c>
      <c r="E261" s="39" t="s">
        <v>2954</v>
      </c>
    </row>
    <row r="262" spans="1:16" ht="12.75">
      <c r="A262" t="s">
        <v>48</v>
      </c>
      <c s="34" t="s">
        <v>396</v>
      </c>
      <c s="34" t="s">
        <v>5622</v>
      </c>
      <c s="35" t="s">
        <v>27</v>
      </c>
      <c s="6" t="s">
        <v>5623</v>
      </c>
      <c s="36" t="s">
        <v>62</v>
      </c>
      <c s="37">
        <v>1</v>
      </c>
      <c s="36">
        <v>0</v>
      </c>
      <c s="36">
        <f>ROUND(G262*H262,6)</f>
      </c>
      <c r="L262" s="38">
        <v>0</v>
      </c>
      <c s="32">
        <f>ROUND(ROUND(L262,2)*ROUND(G262,3),2)</f>
      </c>
      <c s="36" t="s">
        <v>441</v>
      </c>
      <c>
        <f>(M262*21)/100</f>
      </c>
      <c t="s">
        <v>27</v>
      </c>
    </row>
    <row r="263" spans="1:5" ht="12.75">
      <c r="A263" s="35" t="s">
        <v>53</v>
      </c>
      <c r="E263" s="39" t="s">
        <v>5625</v>
      </c>
    </row>
    <row r="264" spans="1:5" ht="25.5">
      <c r="A264" s="35" t="s">
        <v>54</v>
      </c>
      <c r="E264" s="40" t="s">
        <v>5501</v>
      </c>
    </row>
    <row r="265" spans="1:5" ht="12.75">
      <c r="A265" t="s">
        <v>55</v>
      </c>
      <c r="E265" s="39" t="s">
        <v>2954</v>
      </c>
    </row>
    <row r="266" spans="1:16" ht="12.75">
      <c r="A266" t="s">
        <v>48</v>
      </c>
      <c s="34" t="s">
        <v>400</v>
      </c>
      <c s="34" t="s">
        <v>5626</v>
      </c>
      <c s="35" t="s">
        <v>5</v>
      </c>
      <c s="6" t="s">
        <v>5627</v>
      </c>
      <c s="36" t="s">
        <v>62</v>
      </c>
      <c s="37">
        <v>1</v>
      </c>
      <c s="36">
        <v>0</v>
      </c>
      <c s="36">
        <f>ROUND(G266*H266,6)</f>
      </c>
      <c r="L266" s="38">
        <v>0</v>
      </c>
      <c s="32">
        <f>ROUND(ROUND(L266,2)*ROUND(G266,3),2)</f>
      </c>
      <c s="36" t="s">
        <v>441</v>
      </c>
      <c>
        <f>(M266*21)/100</f>
      </c>
      <c t="s">
        <v>27</v>
      </c>
    </row>
    <row r="267" spans="1:5" ht="12.75">
      <c r="A267" s="35" t="s">
        <v>53</v>
      </c>
      <c r="E267" s="39" t="s">
        <v>5628</v>
      </c>
    </row>
    <row r="268" spans="1:5" ht="25.5">
      <c r="A268" s="35" t="s">
        <v>54</v>
      </c>
      <c r="E268" s="40" t="s">
        <v>5501</v>
      </c>
    </row>
    <row r="269" spans="1:5" ht="12.75">
      <c r="A269" t="s">
        <v>55</v>
      </c>
      <c r="E269" s="39" t="s">
        <v>2954</v>
      </c>
    </row>
    <row r="270" spans="1:16" ht="25.5">
      <c r="A270" t="s">
        <v>48</v>
      </c>
      <c s="34" t="s">
        <v>404</v>
      </c>
      <c s="34" t="s">
        <v>5629</v>
      </c>
      <c s="35" t="s">
        <v>5</v>
      </c>
      <c s="6" t="s">
        <v>5630</v>
      </c>
      <c s="36" t="s">
        <v>62</v>
      </c>
      <c s="37">
        <v>1</v>
      </c>
      <c s="36">
        <v>0</v>
      </c>
      <c s="36">
        <f>ROUND(G270*H270,6)</f>
      </c>
      <c r="L270" s="38">
        <v>0</v>
      </c>
      <c s="32">
        <f>ROUND(ROUND(L270,2)*ROUND(G270,3),2)</f>
      </c>
      <c s="36" t="s">
        <v>441</v>
      </c>
      <c>
        <f>(M270*21)/100</f>
      </c>
      <c t="s">
        <v>27</v>
      </c>
    </row>
    <row r="271" spans="1:5" ht="12.75">
      <c r="A271" s="35" t="s">
        <v>53</v>
      </c>
      <c r="E271" s="39" t="s">
        <v>5624</v>
      </c>
    </row>
    <row r="272" spans="1:5" ht="25.5">
      <c r="A272" s="35" t="s">
        <v>54</v>
      </c>
      <c r="E272" s="40" t="s">
        <v>5501</v>
      </c>
    </row>
    <row r="273" spans="1:5" ht="12.75">
      <c r="A273" t="s">
        <v>55</v>
      </c>
      <c r="E273" s="39" t="s">
        <v>5</v>
      </c>
    </row>
    <row r="274" spans="1:16" ht="25.5">
      <c r="A274" t="s">
        <v>48</v>
      </c>
      <c s="34" t="s">
        <v>627</v>
      </c>
      <c s="34" t="s">
        <v>5631</v>
      </c>
      <c s="35" t="s">
        <v>5</v>
      </c>
      <c s="6" t="s">
        <v>5632</v>
      </c>
      <c s="36" t="s">
        <v>62</v>
      </c>
      <c s="37">
        <v>1</v>
      </c>
      <c s="36">
        <v>0</v>
      </c>
      <c s="36">
        <f>ROUND(G274*H274,6)</f>
      </c>
      <c r="L274" s="38">
        <v>0</v>
      </c>
      <c s="32">
        <f>ROUND(ROUND(L274,2)*ROUND(G274,3),2)</f>
      </c>
      <c s="36" t="s">
        <v>441</v>
      </c>
      <c>
        <f>(M274*21)/100</f>
      </c>
      <c t="s">
        <v>27</v>
      </c>
    </row>
    <row r="275" spans="1:5" ht="12.75">
      <c r="A275" s="35" t="s">
        <v>53</v>
      </c>
      <c r="E275" s="39" t="s">
        <v>5628</v>
      </c>
    </row>
    <row r="276" spans="1:5" ht="25.5">
      <c r="A276" s="35" t="s">
        <v>54</v>
      </c>
      <c r="E276" s="40" t="s">
        <v>5501</v>
      </c>
    </row>
    <row r="277" spans="1:5" ht="12.75">
      <c r="A277" t="s">
        <v>55</v>
      </c>
      <c r="E277" s="39" t="s">
        <v>5</v>
      </c>
    </row>
    <row r="278" spans="1:16" ht="12.75">
      <c r="A278" t="s">
        <v>48</v>
      </c>
      <c s="34" t="s">
        <v>631</v>
      </c>
      <c s="34" t="s">
        <v>5633</v>
      </c>
      <c s="35" t="s">
        <v>5</v>
      </c>
      <c s="6" t="s">
        <v>5634</v>
      </c>
      <c s="36" t="s">
        <v>62</v>
      </c>
      <c s="37">
        <v>1</v>
      </c>
      <c s="36">
        <v>0</v>
      </c>
      <c s="36">
        <f>ROUND(G278*H278,6)</f>
      </c>
      <c r="L278" s="38">
        <v>0</v>
      </c>
      <c s="32">
        <f>ROUND(ROUND(L278,2)*ROUND(G278,3),2)</f>
      </c>
      <c s="36" t="s">
        <v>441</v>
      </c>
      <c>
        <f>(M278*21)/100</f>
      </c>
      <c t="s">
        <v>27</v>
      </c>
    </row>
    <row r="279" spans="1:5" ht="12.75">
      <c r="A279" s="35" t="s">
        <v>53</v>
      </c>
      <c r="E279" s="39" t="s">
        <v>5625</v>
      </c>
    </row>
    <row r="280" spans="1:5" ht="25.5">
      <c r="A280" s="35" t="s">
        <v>54</v>
      </c>
      <c r="E280" s="40" t="s">
        <v>5501</v>
      </c>
    </row>
    <row r="281" spans="1:5" ht="12.75">
      <c r="A281" t="s">
        <v>55</v>
      </c>
      <c r="E281" s="39" t="s">
        <v>5</v>
      </c>
    </row>
    <row r="282" spans="1:16" ht="25.5">
      <c r="A282" t="s">
        <v>48</v>
      </c>
      <c s="34" t="s">
        <v>408</v>
      </c>
      <c s="34" t="s">
        <v>5635</v>
      </c>
      <c s="35" t="s">
        <v>5636</v>
      </c>
      <c s="6" t="s">
        <v>5637</v>
      </c>
      <c s="36" t="s">
        <v>450</v>
      </c>
      <c s="37">
        <v>1</v>
      </c>
      <c s="36">
        <v>0</v>
      </c>
      <c s="36">
        <f>ROUND(G282*H282,6)</f>
      </c>
      <c r="L282" s="38">
        <v>0</v>
      </c>
      <c s="32">
        <f>ROUND(ROUND(L282,2)*ROUND(G282,3),2)</f>
      </c>
      <c s="36" t="s">
        <v>441</v>
      </c>
      <c>
        <f>(M282*21)/100</f>
      </c>
      <c t="s">
        <v>27</v>
      </c>
    </row>
    <row r="283" spans="1:5" ht="12.75">
      <c r="A283" s="35" t="s">
        <v>53</v>
      </c>
      <c r="E283" s="39" t="s">
        <v>2483</v>
      </c>
    </row>
    <row r="284" spans="1:5" ht="25.5">
      <c r="A284" s="35" t="s">
        <v>54</v>
      </c>
      <c r="E284" s="40" t="s">
        <v>5501</v>
      </c>
    </row>
    <row r="285" spans="1:5" ht="12.75">
      <c r="A285" t="s">
        <v>55</v>
      </c>
      <c r="E285" s="39" t="s">
        <v>5</v>
      </c>
    </row>
    <row r="286" spans="1:13" ht="12.75">
      <c r="A286" t="s">
        <v>46</v>
      </c>
      <c r="C286" s="31" t="s">
        <v>5638</v>
      </c>
      <c r="E286" s="33" t="s">
        <v>5639</v>
      </c>
      <c r="J286" s="32">
        <f>0</f>
      </c>
      <c s="32">
        <f>0</f>
      </c>
      <c s="32">
        <f>0+L287+L291+L295+L299</f>
      </c>
      <c s="32">
        <f>0+M287+M291+M295+M299</f>
      </c>
    </row>
    <row r="287" spans="1:16" ht="12.75">
      <c r="A287" t="s">
        <v>48</v>
      </c>
      <c s="34" t="s">
        <v>412</v>
      </c>
      <c s="34" t="s">
        <v>5640</v>
      </c>
      <c s="35" t="s">
        <v>4</v>
      </c>
      <c s="6" t="s">
        <v>5641</v>
      </c>
      <c s="36" t="s">
        <v>105</v>
      </c>
      <c s="37">
        <v>4</v>
      </c>
      <c s="36">
        <v>0</v>
      </c>
      <c s="36">
        <f>ROUND(G287*H287,6)</f>
      </c>
      <c r="L287" s="38">
        <v>0</v>
      </c>
      <c s="32">
        <f>ROUND(ROUND(L287,2)*ROUND(G287,3),2)</f>
      </c>
      <c s="36" t="s">
        <v>441</v>
      </c>
      <c>
        <f>(M287*21)/100</f>
      </c>
      <c t="s">
        <v>27</v>
      </c>
    </row>
    <row r="288" spans="1:5" ht="12.75">
      <c r="A288" s="35" t="s">
        <v>53</v>
      </c>
      <c r="E288" s="39" t="s">
        <v>5642</v>
      </c>
    </row>
    <row r="289" spans="1:5" ht="25.5">
      <c r="A289" s="35" t="s">
        <v>54</v>
      </c>
      <c r="E289" s="40" t="s">
        <v>5473</v>
      </c>
    </row>
    <row r="290" spans="1:5" ht="12.75">
      <c r="A290" t="s">
        <v>55</v>
      </c>
      <c r="E290" s="39" t="s">
        <v>5</v>
      </c>
    </row>
    <row r="291" spans="1:16" ht="12.75">
      <c r="A291" t="s">
        <v>48</v>
      </c>
      <c s="34" t="s">
        <v>416</v>
      </c>
      <c s="34" t="s">
        <v>5640</v>
      </c>
      <c s="35" t="s">
        <v>27</v>
      </c>
      <c s="6" t="s">
        <v>5641</v>
      </c>
      <c s="36" t="s">
        <v>105</v>
      </c>
      <c s="37">
        <v>4</v>
      </c>
      <c s="36">
        <v>0</v>
      </c>
      <c s="36">
        <f>ROUND(G291*H291,6)</f>
      </c>
      <c r="L291" s="38">
        <v>0</v>
      </c>
      <c s="32">
        <f>ROUND(ROUND(L291,2)*ROUND(G291,3),2)</f>
      </c>
      <c s="36" t="s">
        <v>441</v>
      </c>
      <c>
        <f>(M291*21)/100</f>
      </c>
      <c t="s">
        <v>27</v>
      </c>
    </row>
    <row r="292" spans="1:5" ht="12.75">
      <c r="A292" s="35" t="s">
        <v>53</v>
      </c>
      <c r="E292" s="39" t="s">
        <v>5643</v>
      </c>
    </row>
    <row r="293" spans="1:5" ht="25.5">
      <c r="A293" s="35" t="s">
        <v>54</v>
      </c>
      <c r="E293" s="40" t="s">
        <v>5473</v>
      </c>
    </row>
    <row r="294" spans="1:5" ht="12.75">
      <c r="A294" t="s">
        <v>55</v>
      </c>
      <c r="E294" s="39" t="s">
        <v>5</v>
      </c>
    </row>
    <row r="295" spans="1:16" ht="12.75">
      <c r="A295" t="s">
        <v>48</v>
      </c>
      <c s="34" t="s">
        <v>417</v>
      </c>
      <c s="34" t="s">
        <v>5640</v>
      </c>
      <c s="35" t="s">
        <v>26</v>
      </c>
      <c s="6" t="s">
        <v>5641</v>
      </c>
      <c s="36" t="s">
        <v>105</v>
      </c>
      <c s="37">
        <v>4</v>
      </c>
      <c s="36">
        <v>0</v>
      </c>
      <c s="36">
        <f>ROUND(G295*H295,6)</f>
      </c>
      <c r="L295" s="38">
        <v>0</v>
      </c>
      <c s="32">
        <f>ROUND(ROUND(L295,2)*ROUND(G295,3),2)</f>
      </c>
      <c s="36" t="s">
        <v>441</v>
      </c>
      <c>
        <f>(M295*21)/100</f>
      </c>
      <c t="s">
        <v>27</v>
      </c>
    </row>
    <row r="296" spans="1:5" ht="12.75">
      <c r="A296" s="35" t="s">
        <v>53</v>
      </c>
      <c r="E296" s="39" t="s">
        <v>5644</v>
      </c>
    </row>
    <row r="297" spans="1:5" ht="25.5">
      <c r="A297" s="35" t="s">
        <v>54</v>
      </c>
      <c r="E297" s="40" t="s">
        <v>5473</v>
      </c>
    </row>
    <row r="298" spans="1:5" ht="12.75">
      <c r="A298" t="s">
        <v>55</v>
      </c>
      <c r="E298" s="39" t="s">
        <v>5</v>
      </c>
    </row>
    <row r="299" spans="1:16" ht="12.75">
      <c r="A299" t="s">
        <v>48</v>
      </c>
      <c s="34" t="s">
        <v>418</v>
      </c>
      <c s="34" t="s">
        <v>5645</v>
      </c>
      <c s="35" t="s">
        <v>5</v>
      </c>
      <c s="6" t="s">
        <v>5646</v>
      </c>
      <c s="36" t="s">
        <v>62</v>
      </c>
      <c s="37">
        <v>1</v>
      </c>
      <c s="36">
        <v>0</v>
      </c>
      <c s="36">
        <f>ROUND(G299*H299,6)</f>
      </c>
      <c r="L299" s="38">
        <v>0</v>
      </c>
      <c s="32">
        <f>ROUND(ROUND(L299,2)*ROUND(G299,3),2)</f>
      </c>
      <c s="36" t="s">
        <v>441</v>
      </c>
      <c>
        <f>(M299*21)/100</f>
      </c>
      <c t="s">
        <v>27</v>
      </c>
    </row>
    <row r="300" spans="1:5" ht="12.75">
      <c r="A300" s="35" t="s">
        <v>53</v>
      </c>
      <c r="E300" s="39" t="s">
        <v>5647</v>
      </c>
    </row>
    <row r="301" spans="1:5" ht="25.5">
      <c r="A301" s="35" t="s">
        <v>54</v>
      </c>
      <c r="E301" s="40" t="s">
        <v>5501</v>
      </c>
    </row>
    <row r="302" spans="1:5" ht="12.75">
      <c r="A302" t="s">
        <v>55</v>
      </c>
      <c r="E302" s="39" t="s">
        <v>5</v>
      </c>
    </row>
    <row r="303" spans="1:13" ht="12.75">
      <c r="A303" t="s">
        <v>46</v>
      </c>
      <c r="C303" s="31" t="s">
        <v>5648</v>
      </c>
      <c r="E303" s="33" t="s">
        <v>3914</v>
      </c>
      <c r="J303" s="32">
        <f>0</f>
      </c>
      <c s="32">
        <f>0</f>
      </c>
      <c s="32">
        <f>0+L304</f>
      </c>
      <c s="32">
        <f>0+M304</f>
      </c>
    </row>
    <row r="304" spans="1:16" ht="12.75">
      <c r="A304" t="s">
        <v>48</v>
      </c>
      <c s="34" t="s">
        <v>419</v>
      </c>
      <c s="34" t="s">
        <v>5649</v>
      </c>
      <c s="35" t="s">
        <v>5</v>
      </c>
      <c s="6" t="s">
        <v>5650</v>
      </c>
      <c s="36" t="s">
        <v>5367</v>
      </c>
      <c s="37">
        <v>5900</v>
      </c>
      <c s="36">
        <v>0</v>
      </c>
      <c s="36">
        <f>ROUND(G304*H304,6)</f>
      </c>
      <c r="L304" s="38">
        <v>0</v>
      </c>
      <c s="32">
        <f>ROUND(ROUND(L304,2)*ROUND(G304,3),2)</f>
      </c>
      <c s="36" t="s">
        <v>441</v>
      </c>
      <c>
        <f>(M304*21)/100</f>
      </c>
      <c t="s">
        <v>27</v>
      </c>
    </row>
    <row r="305" spans="1:5" ht="12.75">
      <c r="A305" s="35" t="s">
        <v>53</v>
      </c>
      <c r="E305" s="39" t="s">
        <v>5</v>
      </c>
    </row>
    <row r="306" spans="1:5" ht="25.5">
      <c r="A306" s="35" t="s">
        <v>54</v>
      </c>
      <c r="E306" s="40" t="s">
        <v>5651</v>
      </c>
    </row>
    <row r="307" spans="1:5" ht="12.75">
      <c r="A307" t="s">
        <v>55</v>
      </c>
      <c r="E307" s="39" t="s">
        <v>2954</v>
      </c>
    </row>
    <row r="308" spans="1:13" ht="12.75">
      <c r="A308" t="s">
        <v>46</v>
      </c>
      <c r="C308" s="31" t="s">
        <v>5652</v>
      </c>
      <c r="E308" s="33" t="s">
        <v>5653</v>
      </c>
      <c r="J308" s="32">
        <f>0</f>
      </c>
      <c s="32">
        <f>0</f>
      </c>
      <c s="32">
        <f>0+L309+L313+L317</f>
      </c>
      <c s="32">
        <f>0+M309+M313+M317</f>
      </c>
    </row>
    <row r="309" spans="1:16" ht="25.5">
      <c r="A309" t="s">
        <v>48</v>
      </c>
      <c s="34" t="s">
        <v>420</v>
      </c>
      <c s="34" t="s">
        <v>5654</v>
      </c>
      <c s="35" t="s">
        <v>5</v>
      </c>
      <c s="6" t="s">
        <v>5655</v>
      </c>
      <c s="36" t="s">
        <v>62</v>
      </c>
      <c s="37">
        <v>1</v>
      </c>
      <c s="36">
        <v>0</v>
      </c>
      <c s="36">
        <f>ROUND(G309*H309,6)</f>
      </c>
      <c r="L309" s="38">
        <v>0</v>
      </c>
      <c s="32">
        <f>ROUND(ROUND(L309,2)*ROUND(G309,3),2)</f>
      </c>
      <c s="36" t="s">
        <v>441</v>
      </c>
      <c>
        <f>(M309*21)/100</f>
      </c>
      <c t="s">
        <v>27</v>
      </c>
    </row>
    <row r="310" spans="1:5" ht="25.5">
      <c r="A310" s="35" t="s">
        <v>53</v>
      </c>
      <c r="E310" s="39" t="s">
        <v>5656</v>
      </c>
    </row>
    <row r="311" spans="1:5" ht="25.5">
      <c r="A311" s="35" t="s">
        <v>54</v>
      </c>
      <c r="E311" s="40" t="s">
        <v>5501</v>
      </c>
    </row>
    <row r="312" spans="1:5" ht="12.75">
      <c r="A312" t="s">
        <v>55</v>
      </c>
      <c r="E312" s="39" t="s">
        <v>5</v>
      </c>
    </row>
    <row r="313" spans="1:16" ht="12.75">
      <c r="A313" t="s">
        <v>48</v>
      </c>
      <c s="34" t="s">
        <v>424</v>
      </c>
      <c s="34" t="s">
        <v>5657</v>
      </c>
      <c s="35" t="s">
        <v>5</v>
      </c>
      <c s="6" t="s">
        <v>5658</v>
      </c>
      <c s="36" t="s">
        <v>62</v>
      </c>
      <c s="37">
        <v>1</v>
      </c>
      <c s="36">
        <v>0</v>
      </c>
      <c s="36">
        <f>ROUND(G313*H313,6)</f>
      </c>
      <c r="L313" s="38">
        <v>0</v>
      </c>
      <c s="32">
        <f>ROUND(ROUND(L313,2)*ROUND(G313,3),2)</f>
      </c>
      <c s="36" t="s">
        <v>441</v>
      </c>
      <c>
        <f>(M313*21)/100</f>
      </c>
      <c t="s">
        <v>27</v>
      </c>
    </row>
    <row r="314" spans="1:5" ht="12.75">
      <c r="A314" s="35" t="s">
        <v>53</v>
      </c>
      <c r="E314" s="39" t="s">
        <v>5</v>
      </c>
    </row>
    <row r="315" spans="1:5" ht="25.5">
      <c r="A315" s="35" t="s">
        <v>54</v>
      </c>
      <c r="E315" s="40" t="s">
        <v>5501</v>
      </c>
    </row>
    <row r="316" spans="1:5" ht="12.75">
      <c r="A316" t="s">
        <v>55</v>
      </c>
      <c r="E316" s="39" t="s">
        <v>5</v>
      </c>
    </row>
    <row r="317" spans="1:16" ht="12.75">
      <c r="A317" t="s">
        <v>48</v>
      </c>
      <c s="34" t="s">
        <v>425</v>
      </c>
      <c s="34" t="s">
        <v>5659</v>
      </c>
      <c s="35" t="s">
        <v>5</v>
      </c>
      <c s="6" t="s">
        <v>5660</v>
      </c>
      <c s="36" t="s">
        <v>373</v>
      </c>
      <c s="37">
        <v>1</v>
      </c>
      <c s="36">
        <v>0</v>
      </c>
      <c s="36">
        <f>ROUND(G317*H317,6)</f>
      </c>
      <c r="L317" s="38">
        <v>0</v>
      </c>
      <c s="32">
        <f>ROUND(ROUND(L317,2)*ROUND(G317,3),2)</f>
      </c>
      <c s="36" t="s">
        <v>441</v>
      </c>
      <c>
        <f>(M317*21)/100</f>
      </c>
      <c t="s">
        <v>27</v>
      </c>
    </row>
    <row r="318" spans="1:5" ht="12.75">
      <c r="A318" s="35" t="s">
        <v>53</v>
      </c>
      <c r="E318" s="39" t="s">
        <v>5661</v>
      </c>
    </row>
    <row r="319" spans="1:5" ht="25.5">
      <c r="A319" s="35" t="s">
        <v>54</v>
      </c>
      <c r="E319" s="40" t="s">
        <v>5501</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5664</v>
      </c>
      <c r="E8" s="30" t="s">
        <v>5663</v>
      </c>
      <c r="J8" s="29">
        <f>0+J9+J18+J27</f>
      </c>
      <c s="29">
        <f>0+K9+K18+K27</f>
      </c>
      <c s="29">
        <f>0+L9+L18+L27</f>
      </c>
      <c s="29">
        <f>0+M9+M18+M27</f>
      </c>
    </row>
    <row r="9" spans="1:13" ht="12.75">
      <c r="A9" t="s">
        <v>46</v>
      </c>
      <c r="C9" s="31" t="s">
        <v>5665</v>
      </c>
      <c r="E9" s="33" t="s">
        <v>5666</v>
      </c>
      <c r="J9" s="32">
        <f>0</f>
      </c>
      <c s="32">
        <f>0</f>
      </c>
      <c s="32">
        <f>0+L10+L14</f>
      </c>
      <c s="32">
        <f>0+M10+M14</f>
      </c>
    </row>
    <row r="10" spans="1:16" ht="12.75">
      <c r="A10" t="s">
        <v>48</v>
      </c>
      <c s="34" t="s">
        <v>4</v>
      </c>
      <c s="34" t="s">
        <v>5667</v>
      </c>
      <c s="35" t="s">
        <v>5</v>
      </c>
      <c s="6" t="s">
        <v>5668</v>
      </c>
      <c s="36" t="s">
        <v>51</v>
      </c>
      <c s="37">
        <v>45</v>
      </c>
      <c s="36">
        <v>0</v>
      </c>
      <c s="36">
        <f>ROUND(G10*H10,6)</f>
      </c>
      <c r="L10" s="38">
        <v>0</v>
      </c>
      <c s="32">
        <f>ROUND(ROUND(L10,2)*ROUND(G10,3),2)</f>
      </c>
      <c s="36" t="s">
        <v>5669</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5670</v>
      </c>
      <c s="35" t="s">
        <v>5</v>
      </c>
      <c s="6" t="s">
        <v>5671</v>
      </c>
      <c s="36" t="s">
        <v>450</v>
      </c>
      <c s="37">
        <v>0.24</v>
      </c>
      <c s="36">
        <v>0</v>
      </c>
      <c s="36">
        <f>ROUND(G14*H14,6)</f>
      </c>
      <c r="L14" s="38">
        <v>0</v>
      </c>
      <c s="32">
        <f>ROUND(ROUND(L14,2)*ROUND(G14,3),2)</f>
      </c>
      <c s="36" t="s">
        <v>5338</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5672</v>
      </c>
      <c r="E18" s="33" t="s">
        <v>5673</v>
      </c>
      <c r="J18" s="32">
        <f>0</f>
      </c>
      <c s="32">
        <f>0</f>
      </c>
      <c s="32">
        <f>0+L19+L23</f>
      </c>
      <c s="32">
        <f>0+M19+M23</f>
      </c>
    </row>
    <row r="19" spans="1:16" ht="12.75">
      <c r="A19" t="s">
        <v>48</v>
      </c>
      <c s="34" t="s">
        <v>26</v>
      </c>
      <c s="34" t="s">
        <v>5674</v>
      </c>
      <c s="35" t="s">
        <v>5</v>
      </c>
      <c s="6" t="s">
        <v>5675</v>
      </c>
      <c s="36" t="s">
        <v>62</v>
      </c>
      <c s="37">
        <v>16</v>
      </c>
      <c s="36">
        <v>0</v>
      </c>
      <c s="36">
        <f>ROUND(G19*H19,6)</f>
      </c>
      <c r="L19" s="38">
        <v>0</v>
      </c>
      <c s="32">
        <f>ROUND(ROUND(L19,2)*ROUND(G19,3),2)</f>
      </c>
      <c s="36" t="s">
        <v>5669</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5670</v>
      </c>
      <c s="35" t="s">
        <v>4</v>
      </c>
      <c s="6" t="s">
        <v>5671</v>
      </c>
      <c s="36" t="s">
        <v>450</v>
      </c>
      <c s="37">
        <v>0.06</v>
      </c>
      <c s="36">
        <v>0</v>
      </c>
      <c s="36">
        <f>ROUND(G23*H23,6)</f>
      </c>
      <c r="L23" s="38">
        <v>0</v>
      </c>
      <c s="32">
        <f>ROUND(ROUND(L23,2)*ROUND(G23,3),2)</f>
      </c>
      <c s="36" t="s">
        <v>5338</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5676</v>
      </c>
      <c r="E27" s="33" t="s">
        <v>5677</v>
      </c>
      <c r="J27" s="32">
        <f>0</f>
      </c>
      <c s="32">
        <f>0</f>
      </c>
      <c s="32">
        <f>0+L28+L32+L36+L40+L44+L48</f>
      </c>
      <c s="32">
        <f>0+M28+M32+M36+M40+M44+M48</f>
      </c>
    </row>
    <row r="28" spans="1:16" ht="12.75">
      <c r="A28" t="s">
        <v>48</v>
      </c>
      <c s="34" t="s">
        <v>67</v>
      </c>
      <c s="34" t="s">
        <v>5678</v>
      </c>
      <c s="35" t="s">
        <v>5</v>
      </c>
      <c s="6" t="s">
        <v>5679</v>
      </c>
      <c s="36" t="s">
        <v>62</v>
      </c>
      <c s="37">
        <v>8</v>
      </c>
      <c s="36">
        <v>0</v>
      </c>
      <c s="36">
        <f>ROUND(G28*H28,6)</f>
      </c>
      <c r="L28" s="38">
        <v>0</v>
      </c>
      <c s="32">
        <f>ROUND(ROUND(L28,2)*ROUND(G28,3),2)</f>
      </c>
      <c s="36" t="s">
        <v>5338</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5680</v>
      </c>
      <c s="35" t="s">
        <v>5</v>
      </c>
      <c s="6" t="s">
        <v>5681</v>
      </c>
      <c s="36" t="s">
        <v>62</v>
      </c>
      <c s="37">
        <v>1</v>
      </c>
      <c s="36">
        <v>0</v>
      </c>
      <c s="36">
        <f>ROUND(G32*H32,6)</f>
      </c>
      <c r="L32" s="38">
        <v>0</v>
      </c>
      <c s="32">
        <f>ROUND(ROUND(L32,2)*ROUND(G32,3),2)</f>
      </c>
      <c s="36" t="s">
        <v>5338</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123</v>
      </c>
      <c s="34" t="s">
        <v>5682</v>
      </c>
      <c s="35" t="s">
        <v>5</v>
      </c>
      <c s="6" t="s">
        <v>5683</v>
      </c>
      <c s="36" t="s">
        <v>450</v>
      </c>
      <c s="37">
        <v>0.1</v>
      </c>
      <c s="36">
        <v>0</v>
      </c>
      <c s="36">
        <f>ROUND(G36*H36,6)</f>
      </c>
      <c r="L36" s="38">
        <v>0</v>
      </c>
      <c s="32">
        <f>ROUND(ROUND(L36,2)*ROUND(G36,3),2)</f>
      </c>
      <c s="36" t="s">
        <v>5338</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5684</v>
      </c>
      <c s="35" t="s">
        <v>5</v>
      </c>
      <c s="6" t="s">
        <v>5685</v>
      </c>
      <c s="36" t="s">
        <v>62</v>
      </c>
      <c s="37">
        <v>5</v>
      </c>
      <c s="36">
        <v>0</v>
      </c>
      <c s="36">
        <f>ROUND(G40*H40,6)</f>
      </c>
      <c r="L40" s="38">
        <v>0</v>
      </c>
      <c s="32">
        <f>ROUND(ROUND(L40,2)*ROUND(G40,3),2)</f>
      </c>
      <c s="36" t="s">
        <v>5686</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5687</v>
      </c>
      <c s="35" t="s">
        <v>5</v>
      </c>
      <c s="6" t="s">
        <v>5688</v>
      </c>
      <c s="36" t="s">
        <v>62</v>
      </c>
      <c s="37">
        <v>3</v>
      </c>
      <c s="36">
        <v>0</v>
      </c>
      <c s="36">
        <f>ROUND(G44*H44,6)</f>
      </c>
      <c r="L44" s="38">
        <v>0</v>
      </c>
      <c s="32">
        <f>ROUND(ROUND(L44,2)*ROUND(G44,3),2)</f>
      </c>
      <c s="36" t="s">
        <v>5686</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5689</v>
      </c>
      <c s="35" t="s">
        <v>5</v>
      </c>
      <c s="6" t="s">
        <v>5690</v>
      </c>
      <c s="36" t="s">
        <v>62</v>
      </c>
      <c s="37">
        <v>1</v>
      </c>
      <c s="36">
        <v>0</v>
      </c>
      <c s="36">
        <f>ROUND(G48*H48,6)</f>
      </c>
      <c r="L48" s="38">
        <v>0</v>
      </c>
      <c s="32">
        <f>ROUND(ROUND(L48,2)*ROUND(G48,3),2)</f>
      </c>
      <c s="36" t="s">
        <v>5686</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5693</v>
      </c>
      <c r="E8" s="30" t="s">
        <v>5692</v>
      </c>
      <c r="J8" s="29">
        <f>0+J9+J14+J39</f>
      </c>
      <c s="29">
        <f>0+K9+K14+K39</f>
      </c>
      <c s="29">
        <f>0+L9+L14+L39</f>
      </c>
      <c s="29">
        <f>0+M9+M14+M39</f>
      </c>
    </row>
    <row r="9" spans="1:13" ht="12.75">
      <c r="A9" t="s">
        <v>46</v>
      </c>
      <c r="C9" s="31" t="s">
        <v>4</v>
      </c>
      <c r="E9" s="33" t="s">
        <v>5694</v>
      </c>
      <c r="J9" s="32">
        <f>0</f>
      </c>
      <c s="32">
        <f>0</f>
      </c>
      <c s="32">
        <f>0+L10</f>
      </c>
      <c s="32">
        <f>0+M10</f>
      </c>
    </row>
    <row r="10" spans="1:16" ht="12.75">
      <c r="A10" t="s">
        <v>48</v>
      </c>
      <c s="34" t="s">
        <v>4</v>
      </c>
      <c s="34" t="s">
        <v>3664</v>
      </c>
      <c s="35" t="s">
        <v>5</v>
      </c>
      <c s="6" t="s">
        <v>5695</v>
      </c>
      <c s="36" t="s">
        <v>62</v>
      </c>
      <c s="37">
        <v>1</v>
      </c>
      <c s="36">
        <v>0</v>
      </c>
      <c s="36">
        <f>ROUND(G10*H10,6)</f>
      </c>
      <c r="L10" s="38">
        <v>0</v>
      </c>
      <c s="32">
        <f>ROUND(ROUND(L10,2)*ROUND(G10,3),2)</f>
      </c>
      <c s="36" t="s">
        <v>3022</v>
      </c>
      <c>
        <f>(M10*21)/100</f>
      </c>
      <c t="s">
        <v>27</v>
      </c>
    </row>
    <row r="11" spans="1:5" ht="102">
      <c r="A11" s="35" t="s">
        <v>53</v>
      </c>
      <c r="E11" s="39" t="s">
        <v>5696</v>
      </c>
    </row>
    <row r="12" spans="1:5" ht="25.5">
      <c r="A12" s="35" t="s">
        <v>54</v>
      </c>
      <c r="E12" s="40" t="s">
        <v>157</v>
      </c>
    </row>
    <row r="13" spans="1:5" ht="12.75">
      <c r="A13" t="s">
        <v>55</v>
      </c>
      <c r="E13" s="39" t="s">
        <v>5697</v>
      </c>
    </row>
    <row r="14" spans="1:13" ht="12.75">
      <c r="A14" t="s">
        <v>46</v>
      </c>
      <c r="C14" s="31" t="s">
        <v>27</v>
      </c>
      <c r="E14" s="33" t="s">
        <v>5698</v>
      </c>
      <c r="J14" s="32">
        <f>0</f>
      </c>
      <c s="32">
        <f>0</f>
      </c>
      <c s="32">
        <f>0+L15+L19+L23+L27+L31+L35</f>
      </c>
      <c s="32">
        <f>0+M15+M19+M23+M27+M31+M35</f>
      </c>
    </row>
    <row r="15" spans="1:16" ht="25.5">
      <c r="A15" t="s">
        <v>48</v>
      </c>
      <c s="34" t="s">
        <v>27</v>
      </c>
      <c s="34" t="s">
        <v>5699</v>
      </c>
      <c s="35" t="s">
        <v>5</v>
      </c>
      <c s="6" t="s">
        <v>5700</v>
      </c>
      <c s="36" t="s">
        <v>51</v>
      </c>
      <c s="37">
        <v>21</v>
      </c>
      <c s="36">
        <v>0</v>
      </c>
      <c s="36">
        <f>ROUND(G15*H15,6)</f>
      </c>
      <c r="L15" s="38">
        <v>0</v>
      </c>
      <c s="32">
        <f>ROUND(ROUND(L15,2)*ROUND(G15,3),2)</f>
      </c>
      <c s="36" t="s">
        <v>5701</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5702</v>
      </c>
      <c s="35" t="s">
        <v>5</v>
      </c>
      <c s="6" t="s">
        <v>5703</v>
      </c>
      <c s="36" t="s">
        <v>51</v>
      </c>
      <c s="37">
        <v>6</v>
      </c>
      <c s="36">
        <v>0</v>
      </c>
      <c s="36">
        <f>ROUND(G19*H19,6)</f>
      </c>
      <c r="L19" s="38">
        <v>0</v>
      </c>
      <c s="32">
        <f>ROUND(ROUND(L19,2)*ROUND(G19,3),2)</f>
      </c>
      <c s="36" t="s">
        <v>5701</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5704</v>
      </c>
      <c s="35" t="s">
        <v>5</v>
      </c>
      <c s="6" t="s">
        <v>5705</v>
      </c>
      <c s="36" t="s">
        <v>51</v>
      </c>
      <c s="37">
        <v>9</v>
      </c>
      <c s="36">
        <v>0</v>
      </c>
      <c s="36">
        <f>ROUND(G23*H23,6)</f>
      </c>
      <c r="L23" s="38">
        <v>0</v>
      </c>
      <c s="32">
        <f>ROUND(ROUND(L23,2)*ROUND(G23,3),2)</f>
      </c>
      <c s="36" t="s">
        <v>5701</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5551</v>
      </c>
      <c s="35" t="s">
        <v>5</v>
      </c>
      <c s="6" t="s">
        <v>5552</v>
      </c>
      <c s="36" t="s">
        <v>51</v>
      </c>
      <c s="37">
        <v>6</v>
      </c>
      <c s="36">
        <v>0</v>
      </c>
      <c s="36">
        <f>ROUND(G27*H27,6)</f>
      </c>
      <c r="L27" s="38">
        <v>0</v>
      </c>
      <c s="32">
        <f>ROUND(ROUND(L27,2)*ROUND(G27,3),2)</f>
      </c>
      <c s="36" t="s">
        <v>5701</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5706</v>
      </c>
      <c s="35" t="s">
        <v>5</v>
      </c>
      <c s="6" t="s">
        <v>5707</v>
      </c>
      <c s="36" t="s">
        <v>62</v>
      </c>
      <c s="37">
        <v>1</v>
      </c>
      <c s="36">
        <v>0</v>
      </c>
      <c s="36">
        <f>ROUND(G31*H31,6)</f>
      </c>
      <c r="L31" s="38">
        <v>0</v>
      </c>
      <c s="32">
        <f>ROUND(ROUND(L31,2)*ROUND(G31,3),2)</f>
      </c>
      <c s="36" t="s">
        <v>5701</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5708</v>
      </c>
      <c s="35" t="s">
        <v>5</v>
      </c>
      <c s="6" t="s">
        <v>5709</v>
      </c>
      <c s="36" t="s">
        <v>51</v>
      </c>
      <c s="37">
        <v>30</v>
      </c>
      <c s="36">
        <v>0</v>
      </c>
      <c s="36">
        <f>ROUND(G35*H35,6)</f>
      </c>
      <c r="L35" s="38">
        <v>0</v>
      </c>
      <c s="32">
        <f>ROUND(ROUND(L35,2)*ROUND(G35,3),2)</f>
      </c>
      <c s="36" t="s">
        <v>5701</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3914</v>
      </c>
      <c r="J39" s="32">
        <f>0</f>
      </c>
      <c s="32">
        <f>0</f>
      </c>
      <c s="32">
        <f>0+L40+L44+L48+L52+L56</f>
      </c>
      <c s="32">
        <f>0+M40+M44+M48+M52+M56</f>
      </c>
    </row>
    <row r="40" spans="1:16" ht="12.75">
      <c r="A40" t="s">
        <v>48</v>
      </c>
      <c s="34" t="s">
        <v>163</v>
      </c>
      <c s="34" t="s">
        <v>3934</v>
      </c>
      <c s="35" t="s">
        <v>5</v>
      </c>
      <c s="6" t="s">
        <v>5324</v>
      </c>
      <c s="36" t="s">
        <v>62</v>
      </c>
      <c s="37">
        <v>1</v>
      </c>
      <c s="36">
        <v>0</v>
      </c>
      <c s="36">
        <f>ROUND(G40*H40,6)</f>
      </c>
      <c r="L40" s="38">
        <v>0</v>
      </c>
      <c s="32">
        <f>ROUND(ROUND(L40,2)*ROUND(G40,3),2)</f>
      </c>
      <c s="36" t="s">
        <v>5701</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4</v>
      </c>
      <c s="35" t="s">
        <v>5</v>
      </c>
      <c s="6" t="s">
        <v>5710</v>
      </c>
      <c s="36" t="s">
        <v>105</v>
      </c>
      <c s="37">
        <v>1</v>
      </c>
      <c s="36">
        <v>0</v>
      </c>
      <c s="36">
        <f>ROUND(G44*H44,6)</f>
      </c>
      <c r="L44" s="38">
        <v>0</v>
      </c>
      <c s="32">
        <f>ROUND(ROUND(L44,2)*ROUND(G44,3),2)</f>
      </c>
      <c s="36" t="s">
        <v>3022</v>
      </c>
      <c>
        <f>(M44*21)/100</f>
      </c>
      <c t="s">
        <v>27</v>
      </c>
    </row>
    <row r="45" spans="1:5" ht="12.75">
      <c r="A45" s="35" t="s">
        <v>53</v>
      </c>
      <c r="E45" s="39" t="s">
        <v>5</v>
      </c>
    </row>
    <row r="46" spans="1:5" ht="12.75">
      <c r="A46" s="35" t="s">
        <v>54</v>
      </c>
      <c r="E46" s="40" t="s">
        <v>5</v>
      </c>
    </row>
    <row r="47" spans="1:5" ht="63.75">
      <c r="A47" t="s">
        <v>55</v>
      </c>
      <c r="E47" s="39" t="s">
        <v>5711</v>
      </c>
    </row>
    <row r="48" spans="1:16" ht="12.75">
      <c r="A48" t="s">
        <v>48</v>
      </c>
      <c s="34" t="s">
        <v>82</v>
      </c>
      <c s="34" t="s">
        <v>5712</v>
      </c>
      <c s="35" t="s">
        <v>5</v>
      </c>
      <c s="6" t="s">
        <v>5713</v>
      </c>
      <c s="36" t="s">
        <v>105</v>
      </c>
      <c s="37">
        <v>7.607</v>
      </c>
      <c s="36">
        <v>0</v>
      </c>
      <c s="36">
        <f>ROUND(G48*H48,6)</f>
      </c>
      <c r="L48" s="38">
        <v>0</v>
      </c>
      <c s="32">
        <f>ROUND(ROUND(L48,2)*ROUND(G48,3),2)</f>
      </c>
      <c s="36" t="s">
        <v>5701</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5714</v>
      </c>
      <c s="35" t="s">
        <v>5715</v>
      </c>
      <c s="6" t="s">
        <v>5716</v>
      </c>
      <c s="36" t="s">
        <v>450</v>
      </c>
      <c s="37">
        <v>0.03</v>
      </c>
      <c s="36">
        <v>0</v>
      </c>
      <c s="36">
        <f>ROUND(G52*H52,6)</f>
      </c>
      <c r="L52" s="38">
        <v>0</v>
      </c>
      <c s="32">
        <f>ROUND(ROUND(L52,2)*ROUND(G52,3),2)</f>
      </c>
      <c s="36" t="s">
        <v>3022</v>
      </c>
      <c>
        <f>(M52*21)/100</f>
      </c>
      <c t="s">
        <v>27</v>
      </c>
    </row>
    <row r="53" spans="1:5" ht="12.75">
      <c r="A53" s="35" t="s">
        <v>53</v>
      </c>
      <c r="E53" s="39" t="s">
        <v>452</v>
      </c>
    </row>
    <row r="54" spans="1:5" ht="12.75">
      <c r="A54" s="35" t="s">
        <v>54</v>
      </c>
      <c r="E54" s="40" t="s">
        <v>5</v>
      </c>
    </row>
    <row r="55" spans="1:5" ht="12.75">
      <c r="A55" t="s">
        <v>55</v>
      </c>
      <c r="E55" s="39" t="s">
        <v>5</v>
      </c>
    </row>
    <row r="56" spans="1:16" ht="12.75">
      <c r="A56" t="s">
        <v>48</v>
      </c>
      <c s="34" t="s">
        <v>90</v>
      </c>
      <c s="34" t="s">
        <v>3668</v>
      </c>
      <c s="35" t="s">
        <v>5</v>
      </c>
      <c s="6" t="s">
        <v>3909</v>
      </c>
      <c s="36" t="s">
        <v>62</v>
      </c>
      <c s="37">
        <v>1</v>
      </c>
      <c s="36">
        <v>0</v>
      </c>
      <c s="36">
        <f>ROUND(G56*H56,6)</f>
      </c>
      <c r="L56" s="38">
        <v>0</v>
      </c>
      <c s="32">
        <f>ROUND(ROUND(L56,2)*ROUND(G56,3),2)</f>
      </c>
      <c s="36" t="s">
        <v>3022</v>
      </c>
      <c>
        <f>(M56*21)/100</f>
      </c>
      <c t="s">
        <v>27</v>
      </c>
    </row>
    <row r="57" spans="1:5" ht="12.75">
      <c r="A57" s="35" t="s">
        <v>53</v>
      </c>
      <c r="E57" s="39" t="s">
        <v>5</v>
      </c>
    </row>
    <row r="58" spans="1:5" ht="12.75">
      <c r="A58" s="35" t="s">
        <v>54</v>
      </c>
      <c r="E58" s="40" t="s">
        <v>5</v>
      </c>
    </row>
    <row r="59" spans="1:5" ht="12.75">
      <c r="A59" t="s">
        <v>55</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COUNTIFS(L8:L318,"=0",A8:A318,"P")+COUNTIFS(L8:L318,"",A8:A318,"P")+SUM(Q8:Q318)</f>
      </c>
    </row>
    <row r="8" spans="1:13" ht="12.75">
      <c r="A8" t="s">
        <v>44</v>
      </c>
      <c r="C8" s="28" t="s">
        <v>911</v>
      </c>
      <c r="E8" s="30" t="s">
        <v>910</v>
      </c>
      <c r="J8" s="29">
        <f>0+J9+J14+J39+J136+J161+J170+J211+J292+J317</f>
      </c>
      <c s="29">
        <f>0+K9+K14+K39+K136+K161+K170+K211+K292+K317</f>
      </c>
      <c s="29">
        <f>0+L9+L14+L39+L136+L161+L170+L211+L292+L317</f>
      </c>
      <c s="29">
        <f>0+M9+M14+M39+M136+M161+M170+M211+M292+M317</f>
      </c>
    </row>
    <row r="9" spans="1:13" ht="12.75">
      <c r="A9" t="s">
        <v>46</v>
      </c>
      <c r="C9" s="31" t="s">
        <v>179</v>
      </c>
      <c r="E9" s="33" t="s">
        <v>180</v>
      </c>
      <c r="J9" s="32">
        <f>0</f>
      </c>
      <c s="32">
        <f>0</f>
      </c>
      <c s="32">
        <f>0+L10</f>
      </c>
      <c s="32">
        <f>0+M10</f>
      </c>
    </row>
    <row r="10" spans="1:16" ht="12.75">
      <c r="A10" t="s">
        <v>48</v>
      </c>
      <c s="34" t="s">
        <v>276</v>
      </c>
      <c s="34" t="s">
        <v>182</v>
      </c>
      <c s="35" t="s">
        <v>183</v>
      </c>
      <c s="6" t="s">
        <v>184</v>
      </c>
      <c s="36" t="s">
        <v>185</v>
      </c>
      <c s="37">
        <v>1</v>
      </c>
      <c s="36">
        <v>0</v>
      </c>
      <c s="36">
        <f>ROUND(G10*H10,6)</f>
      </c>
      <c r="L10" s="38">
        <v>0</v>
      </c>
      <c s="32">
        <f>ROUND(ROUND(L10,2)*ROUND(G10,3),2)</f>
      </c>
      <c s="36" t="s">
        <v>912</v>
      </c>
      <c>
        <f>(M10*21)/100</f>
      </c>
      <c t="s">
        <v>27</v>
      </c>
    </row>
    <row r="11" spans="1:5" ht="12.75">
      <c r="A11" s="35" t="s">
        <v>53</v>
      </c>
      <c r="E11" s="39" t="s">
        <v>5</v>
      </c>
    </row>
    <row r="12" spans="1:5" ht="25.5">
      <c r="A12" s="35" t="s">
        <v>54</v>
      </c>
      <c r="E12" s="40" t="s">
        <v>136</v>
      </c>
    </row>
    <row r="13" spans="1:5" ht="51">
      <c r="A13" t="s">
        <v>55</v>
      </c>
      <c r="E13" s="39" t="s">
        <v>913</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2677.5</v>
      </c>
      <c s="36">
        <v>0</v>
      </c>
      <c s="36">
        <f>ROUND(G15*H15,6)</f>
      </c>
      <c r="L15" s="38">
        <v>0</v>
      </c>
      <c s="32">
        <f>ROUND(ROUND(L15,2)*ROUND(G15,3),2)</f>
      </c>
      <c s="36" t="s">
        <v>52</v>
      </c>
      <c>
        <f>(M15*21)/100</f>
      </c>
      <c t="s">
        <v>27</v>
      </c>
    </row>
    <row r="16" spans="1:5" ht="12.75">
      <c r="A16" s="35" t="s">
        <v>53</v>
      </c>
      <c r="E16" s="39" t="s">
        <v>79</v>
      </c>
    </row>
    <row r="17" spans="1:5" ht="25.5">
      <c r="A17" s="35" t="s">
        <v>54</v>
      </c>
      <c r="E17" s="40" t="s">
        <v>914</v>
      </c>
    </row>
    <row r="18" spans="1:5" ht="369.75">
      <c r="A18" t="s">
        <v>55</v>
      </c>
      <c r="E18" s="39" t="s">
        <v>192</v>
      </c>
    </row>
    <row r="19" spans="1:16" ht="12.75">
      <c r="A19" t="s">
        <v>48</v>
      </c>
      <c s="34" t="s">
        <v>27</v>
      </c>
      <c s="34" t="s">
        <v>193</v>
      </c>
      <c s="35" t="s">
        <v>5</v>
      </c>
      <c s="6" t="s">
        <v>194</v>
      </c>
      <c s="36" t="s">
        <v>190</v>
      </c>
      <c s="37">
        <v>595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144</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60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2082.5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2975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2040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216</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8511</v>
      </c>
      <c s="36">
        <v>0</v>
      </c>
      <c s="36">
        <f>ROUND(G64*H64,6)</f>
      </c>
      <c r="L64" s="38">
        <v>0</v>
      </c>
      <c s="32">
        <f>ROUND(ROUND(L64,2)*ROUND(G64,3),2)</f>
      </c>
      <c s="36" t="s">
        <v>52</v>
      </c>
      <c>
        <f>(M64*21)/100</f>
      </c>
      <c t="s">
        <v>27</v>
      </c>
    </row>
    <row r="65" spans="1:5" ht="12.75">
      <c r="A65" s="35" t="s">
        <v>53</v>
      </c>
      <c r="E65" s="39" t="s">
        <v>5</v>
      </c>
    </row>
    <row r="66" spans="1:5" ht="25.5">
      <c r="A66" s="35" t="s">
        <v>54</v>
      </c>
      <c r="E66" s="40" t="s">
        <v>915</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24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144</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40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0.756</v>
      </c>
      <c s="36">
        <v>0</v>
      </c>
      <c s="36">
        <f>ROUND(G88*H88,6)</f>
      </c>
      <c r="L88" s="38">
        <v>0</v>
      </c>
      <c s="32">
        <f>ROUND(ROUND(L88,2)*ROUND(G88,3),2)</f>
      </c>
      <c s="36" t="s">
        <v>52</v>
      </c>
      <c>
        <f>(M88*21)/100</f>
      </c>
      <c t="s">
        <v>27</v>
      </c>
    </row>
    <row r="89" spans="1:5" ht="12.75">
      <c r="A89" s="35" t="s">
        <v>53</v>
      </c>
      <c r="E89" s="39" t="s">
        <v>5</v>
      </c>
    </row>
    <row r="90" spans="1:5" ht="25.5">
      <c r="A90" s="35" t="s">
        <v>54</v>
      </c>
      <c r="E90" s="40" t="s">
        <v>916</v>
      </c>
    </row>
    <row r="91" spans="1:5" ht="76.5">
      <c r="A91" t="s">
        <v>55</v>
      </c>
      <c r="E91" s="39" t="s">
        <v>247</v>
      </c>
    </row>
    <row r="92" spans="1:16" ht="12.75">
      <c r="A92" t="s">
        <v>48</v>
      </c>
      <c s="34" t="s">
        <v>129</v>
      </c>
      <c s="34" t="s">
        <v>248</v>
      </c>
      <c s="35" t="s">
        <v>5</v>
      </c>
      <c s="6" t="s">
        <v>249</v>
      </c>
      <c s="36" t="s">
        <v>245</v>
      </c>
      <c s="37">
        <v>14.76</v>
      </c>
      <c s="36">
        <v>0</v>
      </c>
      <c s="36">
        <f>ROUND(G92*H92,6)</f>
      </c>
      <c r="L92" s="38">
        <v>0</v>
      </c>
      <c s="32">
        <f>ROUND(ROUND(L92,2)*ROUND(G92,3),2)</f>
      </c>
      <c s="36" t="s">
        <v>52</v>
      </c>
      <c>
        <f>(M92*21)/100</f>
      </c>
      <c t="s">
        <v>27</v>
      </c>
    </row>
    <row r="93" spans="1:5" ht="12.75">
      <c r="A93" s="35" t="s">
        <v>53</v>
      </c>
      <c r="E93" s="39" t="s">
        <v>5</v>
      </c>
    </row>
    <row r="94" spans="1:5" ht="25.5">
      <c r="A94" s="35" t="s">
        <v>54</v>
      </c>
      <c r="E94" s="40" t="s">
        <v>917</v>
      </c>
    </row>
    <row r="95" spans="1:5" ht="76.5">
      <c r="A95" t="s">
        <v>55</v>
      </c>
      <c r="E95" s="39" t="s">
        <v>247</v>
      </c>
    </row>
    <row r="96" spans="1:16" ht="12.75">
      <c r="A96" t="s">
        <v>48</v>
      </c>
      <c s="34" t="s">
        <v>133</v>
      </c>
      <c s="34" t="s">
        <v>251</v>
      </c>
      <c s="35" t="s">
        <v>5</v>
      </c>
      <c s="6" t="s">
        <v>252</v>
      </c>
      <c s="36" t="s">
        <v>245</v>
      </c>
      <c s="37">
        <v>0.756</v>
      </c>
      <c s="36">
        <v>0</v>
      </c>
      <c s="36">
        <f>ROUND(G96*H96,6)</f>
      </c>
      <c r="L96" s="38">
        <v>0</v>
      </c>
      <c s="32">
        <f>ROUND(ROUND(L96,2)*ROUND(G96,3),2)</f>
      </c>
      <c s="36" t="s">
        <v>52</v>
      </c>
      <c>
        <f>(M96*21)/100</f>
      </c>
      <c t="s">
        <v>27</v>
      </c>
    </row>
    <row r="97" spans="1:5" ht="12.75">
      <c r="A97" s="35" t="s">
        <v>53</v>
      </c>
      <c r="E97" s="39" t="s">
        <v>5</v>
      </c>
    </row>
    <row r="98" spans="1:5" ht="25.5">
      <c r="A98" s="35" t="s">
        <v>54</v>
      </c>
      <c r="E98" s="40" t="s">
        <v>916</v>
      </c>
    </row>
    <row r="99" spans="1:5" ht="267.75">
      <c r="A99" t="s">
        <v>55</v>
      </c>
      <c r="E99" s="39" t="s">
        <v>253</v>
      </c>
    </row>
    <row r="100" spans="1:16" ht="12.75">
      <c r="A100" t="s">
        <v>48</v>
      </c>
      <c s="34" t="s">
        <v>138</v>
      </c>
      <c s="34" t="s">
        <v>254</v>
      </c>
      <c s="35" t="s">
        <v>5</v>
      </c>
      <c s="6" t="s">
        <v>255</v>
      </c>
      <c s="36" t="s">
        <v>245</v>
      </c>
      <c s="37">
        <v>14.76</v>
      </c>
      <c s="36">
        <v>0</v>
      </c>
      <c s="36">
        <f>ROUND(G100*H100,6)</f>
      </c>
      <c r="L100" s="38">
        <v>0</v>
      </c>
      <c s="32">
        <f>ROUND(ROUND(L100,2)*ROUND(G100,3),2)</f>
      </c>
      <c s="36" t="s">
        <v>52</v>
      </c>
      <c>
        <f>(M100*21)/100</f>
      </c>
      <c t="s">
        <v>27</v>
      </c>
    </row>
    <row r="101" spans="1:5" ht="12.75">
      <c r="A101" s="35" t="s">
        <v>53</v>
      </c>
      <c r="E101" s="39" t="s">
        <v>5</v>
      </c>
    </row>
    <row r="102" spans="1:5" ht="25.5">
      <c r="A102" s="35" t="s">
        <v>54</v>
      </c>
      <c r="E102" s="40" t="s">
        <v>917</v>
      </c>
    </row>
    <row r="103" spans="1:5" ht="255">
      <c r="A103" t="s">
        <v>55</v>
      </c>
      <c r="E103" s="39" t="s">
        <v>256</v>
      </c>
    </row>
    <row r="104" spans="1:16" ht="25.5">
      <c r="A104" t="s">
        <v>48</v>
      </c>
      <c s="34" t="s">
        <v>257</v>
      </c>
      <c s="34" t="s">
        <v>258</v>
      </c>
      <c s="35" t="s">
        <v>5</v>
      </c>
      <c s="6" t="s">
        <v>259</v>
      </c>
      <c s="36" t="s">
        <v>62</v>
      </c>
      <c s="37">
        <v>14</v>
      </c>
      <c s="36">
        <v>0</v>
      </c>
      <c s="36">
        <f>ROUND(G104*H104,6)</f>
      </c>
      <c r="L104" s="38">
        <v>0</v>
      </c>
      <c s="32">
        <f>ROUND(ROUND(L104,2)*ROUND(G104,3),2)</f>
      </c>
      <c s="36" t="s">
        <v>52</v>
      </c>
      <c>
        <f>(M104*21)/100</f>
      </c>
      <c t="s">
        <v>27</v>
      </c>
    </row>
    <row r="105" spans="1:5" ht="12.75">
      <c r="A105" s="35" t="s">
        <v>53</v>
      </c>
      <c r="E105" s="39" t="s">
        <v>5</v>
      </c>
    </row>
    <row r="106" spans="1:5" ht="25.5">
      <c r="A106" s="35" t="s">
        <v>54</v>
      </c>
      <c r="E106" s="40" t="s">
        <v>918</v>
      </c>
    </row>
    <row r="107" spans="1:5" ht="140.25">
      <c r="A107" t="s">
        <v>55</v>
      </c>
      <c r="E107" s="39" t="s">
        <v>260</v>
      </c>
    </row>
    <row r="108" spans="1:16" ht="25.5">
      <c r="A108" t="s">
        <v>48</v>
      </c>
      <c s="34" t="s">
        <v>261</v>
      </c>
      <c s="34" t="s">
        <v>262</v>
      </c>
      <c s="35" t="s">
        <v>5</v>
      </c>
      <c s="6" t="s">
        <v>263</v>
      </c>
      <c s="36" t="s">
        <v>62</v>
      </c>
      <c s="37">
        <v>24</v>
      </c>
      <c s="36">
        <v>0</v>
      </c>
      <c s="36">
        <f>ROUND(G108*H108,6)</f>
      </c>
      <c r="L108" s="38">
        <v>0</v>
      </c>
      <c s="32">
        <f>ROUND(ROUND(L108,2)*ROUND(G108,3),2)</f>
      </c>
      <c s="36" t="s">
        <v>52</v>
      </c>
      <c>
        <f>(M108*21)/100</f>
      </c>
      <c t="s">
        <v>27</v>
      </c>
    </row>
    <row r="109" spans="1:5" ht="12.75">
      <c r="A109" s="35" t="s">
        <v>53</v>
      </c>
      <c r="E109" s="39" t="s">
        <v>5</v>
      </c>
    </row>
    <row r="110" spans="1:5" ht="25.5">
      <c r="A110" s="35" t="s">
        <v>54</v>
      </c>
      <c r="E110" s="40" t="s">
        <v>919</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40</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40</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426</v>
      </c>
      <c s="34" t="s">
        <v>277</v>
      </c>
      <c s="35" t="s">
        <v>5</v>
      </c>
      <c s="6" t="s">
        <v>278</v>
      </c>
      <c s="36" t="s">
        <v>245</v>
      </c>
      <c s="37">
        <v>16.389</v>
      </c>
      <c s="36">
        <v>0</v>
      </c>
      <c s="36">
        <f>ROUND(G124*H124,6)</f>
      </c>
      <c r="L124" s="38">
        <v>0</v>
      </c>
      <c s="32">
        <f>ROUND(ROUND(L124,2)*ROUND(G124,3),2)</f>
      </c>
      <c s="36" t="s">
        <v>52</v>
      </c>
      <c>
        <f>(M124*21)/100</f>
      </c>
      <c t="s">
        <v>27</v>
      </c>
    </row>
    <row r="125" spans="1:5" ht="12.75">
      <c r="A125" s="35" t="s">
        <v>53</v>
      </c>
      <c r="E125" s="39" t="s">
        <v>5</v>
      </c>
    </row>
    <row r="126" spans="1:5" ht="25.5">
      <c r="A126" s="35" t="s">
        <v>54</v>
      </c>
      <c r="E126" s="40" t="s">
        <v>920</v>
      </c>
    </row>
    <row r="127" spans="1:5" ht="76.5">
      <c r="A127" t="s">
        <v>55</v>
      </c>
      <c r="E127" s="39" t="s">
        <v>280</v>
      </c>
    </row>
    <row r="128" spans="1:16" ht="12.75">
      <c r="A128" t="s">
        <v>48</v>
      </c>
      <c s="34" t="s">
        <v>430</v>
      </c>
      <c s="34" t="s">
        <v>282</v>
      </c>
      <c s="35" t="s">
        <v>5</v>
      </c>
      <c s="6" t="s">
        <v>283</v>
      </c>
      <c s="36" t="s">
        <v>245</v>
      </c>
      <c s="37">
        <v>16.389</v>
      </c>
      <c s="36">
        <v>0</v>
      </c>
      <c s="36">
        <f>ROUND(G128*H128,6)</f>
      </c>
      <c r="L128" s="38">
        <v>0</v>
      </c>
      <c s="32">
        <f>ROUND(ROUND(L128,2)*ROUND(G128,3),2)</f>
      </c>
      <c s="36" t="s">
        <v>52</v>
      </c>
      <c>
        <f>(M128*21)/100</f>
      </c>
      <c t="s">
        <v>27</v>
      </c>
    </row>
    <row r="129" spans="1:5" ht="12.75">
      <c r="A129" s="35" t="s">
        <v>53</v>
      </c>
      <c r="E129" s="39" t="s">
        <v>5</v>
      </c>
    </row>
    <row r="130" spans="1:5" ht="25.5">
      <c r="A130" s="35" t="s">
        <v>54</v>
      </c>
      <c r="E130" s="40" t="s">
        <v>920</v>
      </c>
    </row>
    <row r="131" spans="1:5" ht="204">
      <c r="A131" t="s">
        <v>55</v>
      </c>
      <c r="E131" s="39" t="s">
        <v>284</v>
      </c>
    </row>
    <row r="132" spans="1:16" ht="25.5">
      <c r="A132" t="s">
        <v>48</v>
      </c>
      <c s="34" t="s">
        <v>434</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100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2</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369</v>
      </c>
      <c s="36">
        <v>0</v>
      </c>
      <c s="36">
        <f>ROUND(G153*H153,6)</f>
      </c>
      <c r="L153" s="38">
        <v>0</v>
      </c>
      <c s="32">
        <f>ROUND(ROUND(L153,2)*ROUND(G153,3),2)</f>
      </c>
      <c s="36" t="s">
        <v>52</v>
      </c>
      <c>
        <f>(M153*21)/100</f>
      </c>
      <c t="s">
        <v>27</v>
      </c>
    </row>
    <row r="154" spans="1:5" ht="12.75">
      <c r="A154" s="35" t="s">
        <v>53</v>
      </c>
      <c r="E154" s="39" t="s">
        <v>5</v>
      </c>
    </row>
    <row r="155" spans="1:5" ht="25.5">
      <c r="A155" s="35" t="s">
        <v>54</v>
      </c>
      <c r="E155" s="40" t="s">
        <v>921</v>
      </c>
    </row>
    <row r="156" spans="1:5" ht="89.25">
      <c r="A156" t="s">
        <v>55</v>
      </c>
      <c r="E156" s="39" t="s">
        <v>311</v>
      </c>
    </row>
    <row r="157" spans="1:16" ht="25.5">
      <c r="A157" t="s">
        <v>48</v>
      </c>
      <c s="34" t="s">
        <v>312</v>
      </c>
      <c s="34" t="s">
        <v>313</v>
      </c>
      <c s="35" t="s">
        <v>5</v>
      </c>
      <c s="6" t="s">
        <v>314</v>
      </c>
      <c s="36" t="s">
        <v>62</v>
      </c>
      <c s="37">
        <v>12</v>
      </c>
      <c s="36">
        <v>0</v>
      </c>
      <c s="36">
        <f>ROUND(G157*H157,6)</f>
      </c>
      <c r="L157" s="38">
        <v>0</v>
      </c>
      <c s="32">
        <f>ROUND(ROUND(L157,2)*ROUND(G157,3),2)</f>
      </c>
      <c s="36" t="s">
        <v>52</v>
      </c>
      <c>
        <f>(M157*21)/100</f>
      </c>
      <c t="s">
        <v>27</v>
      </c>
    </row>
    <row r="158" spans="1:5" ht="12.75">
      <c r="A158" s="35" t="s">
        <v>53</v>
      </c>
      <c r="E158" s="39" t="s">
        <v>5</v>
      </c>
    </row>
    <row r="159" spans="1:5" ht="25.5">
      <c r="A159" s="35" t="s">
        <v>54</v>
      </c>
      <c r="E159" s="40" t="s">
        <v>534</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100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100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2</v>
      </c>
      <c s="36">
        <v>0</v>
      </c>
      <c s="36">
        <f>ROUND(G171*H171,6)</f>
      </c>
      <c r="L171" s="38">
        <v>0</v>
      </c>
      <c s="32">
        <f>ROUND(ROUND(L171,2)*ROUND(G171,3),2)</f>
      </c>
      <c s="36" t="s">
        <v>52</v>
      </c>
      <c>
        <f>(M171*21)/100</f>
      </c>
      <c t="s">
        <v>27</v>
      </c>
    </row>
    <row r="172" spans="1:5" ht="12.75">
      <c r="A172" s="35" t="s">
        <v>53</v>
      </c>
      <c r="E172" s="39" t="s">
        <v>5</v>
      </c>
    </row>
    <row r="173" spans="1:5" ht="12.75">
      <c r="A173" s="35" t="s">
        <v>54</v>
      </c>
      <c r="E173" s="40" t="s">
        <v>5</v>
      </c>
    </row>
    <row r="174" spans="1:5" ht="114.75">
      <c r="A174" t="s">
        <v>55</v>
      </c>
      <c r="E174" s="39" t="s">
        <v>325</v>
      </c>
    </row>
    <row r="175" spans="1:16" ht="12.75">
      <c r="A175" t="s">
        <v>48</v>
      </c>
      <c s="34" t="s">
        <v>326</v>
      </c>
      <c s="34" t="s">
        <v>327</v>
      </c>
      <c s="35" t="s">
        <v>5</v>
      </c>
      <c s="6" t="s">
        <v>328</v>
      </c>
      <c s="36" t="s">
        <v>62</v>
      </c>
      <c s="37">
        <v>2</v>
      </c>
      <c s="36">
        <v>0</v>
      </c>
      <c s="36">
        <f>ROUND(G175*H175,6)</f>
      </c>
      <c r="L175" s="38">
        <v>0</v>
      </c>
      <c s="32">
        <f>ROUND(ROUND(L175,2)*ROUND(G175,3),2)</f>
      </c>
      <c s="36" t="s">
        <v>52</v>
      </c>
      <c>
        <f>(M175*21)/100</f>
      </c>
      <c t="s">
        <v>27</v>
      </c>
    </row>
    <row r="176" spans="1:5" ht="12.75">
      <c r="A176" s="35" t="s">
        <v>53</v>
      </c>
      <c r="E176" s="39" t="s">
        <v>5</v>
      </c>
    </row>
    <row r="177" spans="1:5" ht="12.75">
      <c r="A177" s="35" t="s">
        <v>54</v>
      </c>
      <c r="E177" s="40" t="s">
        <v>5</v>
      </c>
    </row>
    <row r="178" spans="1:5" ht="114.75">
      <c r="A178" t="s">
        <v>55</v>
      </c>
      <c r="E178" s="39" t="s">
        <v>329</v>
      </c>
    </row>
    <row r="179" spans="1:16" ht="12.75">
      <c r="A179" t="s">
        <v>48</v>
      </c>
      <c s="34" t="s">
        <v>330</v>
      </c>
      <c s="34" t="s">
        <v>331</v>
      </c>
      <c s="35" t="s">
        <v>5</v>
      </c>
      <c s="6" t="s">
        <v>332</v>
      </c>
      <c s="36" t="s">
        <v>62</v>
      </c>
      <c s="37">
        <v>2</v>
      </c>
      <c s="36">
        <v>0</v>
      </c>
      <c s="36">
        <f>ROUND(G179*H179,6)</f>
      </c>
      <c r="L179" s="38">
        <v>0</v>
      </c>
      <c s="32">
        <f>ROUND(ROUND(L179,2)*ROUND(G179,3),2)</f>
      </c>
      <c s="36" t="s">
        <v>52</v>
      </c>
      <c>
        <f>(M179*21)/100</f>
      </c>
      <c t="s">
        <v>27</v>
      </c>
    </row>
    <row r="180" spans="1:5" ht="12.75">
      <c r="A180" s="35" t="s">
        <v>53</v>
      </c>
      <c r="E180" s="39" t="s">
        <v>5</v>
      </c>
    </row>
    <row r="181" spans="1:5" ht="12.75">
      <c r="A181" s="35" t="s">
        <v>54</v>
      </c>
      <c r="E181" s="40" t="s">
        <v>5</v>
      </c>
    </row>
    <row r="182" spans="1:5" ht="114.75">
      <c r="A182" t="s">
        <v>55</v>
      </c>
      <c r="E182" s="39" t="s">
        <v>333</v>
      </c>
    </row>
    <row r="183" spans="1:16" ht="12.75">
      <c r="A183" t="s">
        <v>48</v>
      </c>
      <c s="34" t="s">
        <v>334</v>
      </c>
      <c s="34" t="s">
        <v>335</v>
      </c>
      <c s="35" t="s">
        <v>5</v>
      </c>
      <c s="6" t="s">
        <v>336</v>
      </c>
      <c s="36" t="s">
        <v>62</v>
      </c>
      <c s="37">
        <v>2</v>
      </c>
      <c s="36">
        <v>0</v>
      </c>
      <c s="36">
        <f>ROUND(G183*H183,6)</f>
      </c>
      <c r="L183" s="38">
        <v>0</v>
      </c>
      <c s="32">
        <f>ROUND(ROUND(L183,2)*ROUND(G183,3),2)</f>
      </c>
      <c s="36" t="s">
        <v>52</v>
      </c>
      <c>
        <f>(M183*21)/100</f>
      </c>
      <c t="s">
        <v>27</v>
      </c>
    </row>
    <row r="184" spans="1:5" ht="12.75">
      <c r="A184" s="35" t="s">
        <v>53</v>
      </c>
      <c r="E184" s="39" t="s">
        <v>5</v>
      </c>
    </row>
    <row r="185" spans="1:5" ht="12.75">
      <c r="A185" s="35" t="s">
        <v>54</v>
      </c>
      <c r="E185" s="40" t="s">
        <v>5</v>
      </c>
    </row>
    <row r="186" spans="1:5" ht="114.75">
      <c r="A186" t="s">
        <v>55</v>
      </c>
      <c r="E186" s="39" t="s">
        <v>922</v>
      </c>
    </row>
    <row r="187" spans="1:16" ht="12.75">
      <c r="A187" t="s">
        <v>48</v>
      </c>
      <c s="34" t="s">
        <v>337</v>
      </c>
      <c s="34" t="s">
        <v>338</v>
      </c>
      <c s="35" t="s">
        <v>5</v>
      </c>
      <c s="6" t="s">
        <v>339</v>
      </c>
      <c s="36" t="s">
        <v>62</v>
      </c>
      <c s="37">
        <v>2</v>
      </c>
      <c s="36">
        <v>0</v>
      </c>
      <c s="36">
        <f>ROUND(G187*H187,6)</f>
      </c>
      <c r="L187" s="38">
        <v>0</v>
      </c>
      <c s="32">
        <f>ROUND(ROUND(L187,2)*ROUND(G187,3),2)</f>
      </c>
      <c s="36" t="s">
        <v>52</v>
      </c>
      <c>
        <f>(M187*21)/100</f>
      </c>
      <c t="s">
        <v>27</v>
      </c>
    </row>
    <row r="188" spans="1:5" ht="12.75">
      <c r="A188" s="35" t="s">
        <v>53</v>
      </c>
      <c r="E188" s="39" t="s">
        <v>5</v>
      </c>
    </row>
    <row r="189" spans="1:5" ht="12.75">
      <c r="A189" s="35" t="s">
        <v>54</v>
      </c>
      <c r="E189" s="40" t="s">
        <v>5</v>
      </c>
    </row>
    <row r="190" spans="1:5" ht="127.5">
      <c r="A190" t="s">
        <v>55</v>
      </c>
      <c r="E190" s="39" t="s">
        <v>340</v>
      </c>
    </row>
    <row r="191" spans="1:16" ht="12.75">
      <c r="A191" t="s">
        <v>48</v>
      </c>
      <c s="34" t="s">
        <v>341</v>
      </c>
      <c s="34" t="s">
        <v>342</v>
      </c>
      <c s="35" t="s">
        <v>5</v>
      </c>
      <c s="6" t="s">
        <v>343</v>
      </c>
      <c s="36" t="s">
        <v>62</v>
      </c>
      <c s="37">
        <v>2</v>
      </c>
      <c s="36">
        <v>0</v>
      </c>
      <c s="36">
        <f>ROUND(G191*H191,6)</f>
      </c>
      <c r="L191" s="38">
        <v>0</v>
      </c>
      <c s="32">
        <f>ROUND(ROUND(L191,2)*ROUND(G191,3),2)</f>
      </c>
      <c s="36" t="s">
        <v>52</v>
      </c>
      <c>
        <f>(M191*21)/100</f>
      </c>
      <c t="s">
        <v>27</v>
      </c>
    </row>
    <row r="192" spans="1:5" ht="12.75">
      <c r="A192" s="35" t="s">
        <v>53</v>
      </c>
      <c r="E192" s="39" t="s">
        <v>5</v>
      </c>
    </row>
    <row r="193" spans="1:5" ht="12.75">
      <c r="A193" s="35" t="s">
        <v>54</v>
      </c>
      <c r="E193" s="40" t="s">
        <v>5</v>
      </c>
    </row>
    <row r="194" spans="1:5" ht="127.5">
      <c r="A194" t="s">
        <v>55</v>
      </c>
      <c r="E194" s="39" t="s">
        <v>344</v>
      </c>
    </row>
    <row r="195" spans="1:16" ht="12.75">
      <c r="A195" t="s">
        <v>48</v>
      </c>
      <c s="34" t="s">
        <v>345</v>
      </c>
      <c s="34" t="s">
        <v>346</v>
      </c>
      <c s="35" t="s">
        <v>5</v>
      </c>
      <c s="6" t="s">
        <v>347</v>
      </c>
      <c s="36" t="s">
        <v>62</v>
      </c>
      <c s="37">
        <v>2</v>
      </c>
      <c s="36">
        <v>0</v>
      </c>
      <c s="36">
        <f>ROUND(G195*H195,6)</f>
      </c>
      <c r="L195" s="38">
        <v>0</v>
      </c>
      <c s="32">
        <f>ROUND(ROUND(L195,2)*ROUND(G195,3),2)</f>
      </c>
      <c s="36" t="s">
        <v>52</v>
      </c>
      <c>
        <f>(M195*21)/100</f>
      </c>
      <c t="s">
        <v>27</v>
      </c>
    </row>
    <row r="196" spans="1:5" ht="12.75">
      <c r="A196" s="35" t="s">
        <v>53</v>
      </c>
      <c r="E196" s="39" t="s">
        <v>5</v>
      </c>
    </row>
    <row r="197" spans="1:5" ht="12.75">
      <c r="A197" s="35" t="s">
        <v>54</v>
      </c>
      <c r="E197" s="40" t="s">
        <v>5</v>
      </c>
    </row>
    <row r="198" spans="1:5" ht="140.25">
      <c r="A198" t="s">
        <v>55</v>
      </c>
      <c r="E198" s="39" t="s">
        <v>348</v>
      </c>
    </row>
    <row r="199" spans="1:16" ht="12.75">
      <c r="A199" t="s">
        <v>48</v>
      </c>
      <c s="34" t="s">
        <v>349</v>
      </c>
      <c s="34" t="s">
        <v>350</v>
      </c>
      <c s="35" t="s">
        <v>5</v>
      </c>
      <c s="6" t="s">
        <v>351</v>
      </c>
      <c s="36" t="s">
        <v>62</v>
      </c>
      <c s="37">
        <v>2</v>
      </c>
      <c s="36">
        <v>0</v>
      </c>
      <c s="36">
        <f>ROUND(G199*H199,6)</f>
      </c>
      <c r="L199" s="38">
        <v>0</v>
      </c>
      <c s="32">
        <f>ROUND(ROUND(L199,2)*ROUND(G199,3),2)</f>
      </c>
      <c s="36" t="s">
        <v>52</v>
      </c>
      <c>
        <f>(M199*21)/100</f>
      </c>
      <c t="s">
        <v>27</v>
      </c>
    </row>
    <row r="200" spans="1:5" ht="12.75">
      <c r="A200" s="35" t="s">
        <v>53</v>
      </c>
      <c r="E200" s="39" t="s">
        <v>5</v>
      </c>
    </row>
    <row r="201" spans="1:5" ht="12.75">
      <c r="A201" s="35" t="s">
        <v>54</v>
      </c>
      <c r="E201" s="40" t="s">
        <v>5</v>
      </c>
    </row>
    <row r="202" spans="1:5" ht="153">
      <c r="A202" t="s">
        <v>55</v>
      </c>
      <c r="E202" s="39" t="s">
        <v>352</v>
      </c>
    </row>
    <row r="203" spans="1:16" ht="12.75">
      <c r="A203" t="s">
        <v>48</v>
      </c>
      <c s="34" t="s">
        <v>353</v>
      </c>
      <c s="34" t="s">
        <v>354</v>
      </c>
      <c s="35" t="s">
        <v>5</v>
      </c>
      <c s="6" t="s">
        <v>355</v>
      </c>
      <c s="36" t="s">
        <v>62</v>
      </c>
      <c s="37">
        <v>2</v>
      </c>
      <c s="36">
        <v>0</v>
      </c>
      <c s="36">
        <f>ROUND(G203*H203,6)</f>
      </c>
      <c r="L203" s="38">
        <v>0</v>
      </c>
      <c s="32">
        <f>ROUND(ROUND(L203,2)*ROUND(G203,3),2)</f>
      </c>
      <c s="36" t="s">
        <v>52</v>
      </c>
      <c>
        <f>(M203*21)/100</f>
      </c>
      <c t="s">
        <v>27</v>
      </c>
    </row>
    <row r="204" spans="1:5" ht="12.75">
      <c r="A204" s="35" t="s">
        <v>53</v>
      </c>
      <c r="E204" s="39" t="s">
        <v>5</v>
      </c>
    </row>
    <row r="205" spans="1:5" ht="12.75">
      <c r="A205" s="35" t="s">
        <v>54</v>
      </c>
      <c r="E205" s="40" t="s">
        <v>5</v>
      </c>
    </row>
    <row r="206" spans="1:5" ht="127.5">
      <c r="A206" t="s">
        <v>55</v>
      </c>
      <c r="E206" s="39" t="s">
        <v>356</v>
      </c>
    </row>
    <row r="207" spans="1:16" ht="12.75">
      <c r="A207" t="s">
        <v>48</v>
      </c>
      <c s="34" t="s">
        <v>357</v>
      </c>
      <c s="34" t="s">
        <v>358</v>
      </c>
      <c s="35" t="s">
        <v>5</v>
      </c>
      <c s="6" t="s">
        <v>359</v>
      </c>
      <c s="36" t="s">
        <v>62</v>
      </c>
      <c s="37">
        <v>2</v>
      </c>
      <c s="36">
        <v>0</v>
      </c>
      <c s="36">
        <f>ROUND(G207*H207,6)</f>
      </c>
      <c r="L207" s="38">
        <v>0</v>
      </c>
      <c s="32">
        <f>ROUND(ROUND(L207,2)*ROUND(G207,3),2)</f>
      </c>
      <c s="36" t="s">
        <v>52</v>
      </c>
      <c>
        <f>(M207*21)/100</f>
      </c>
      <c t="s">
        <v>27</v>
      </c>
    </row>
    <row r="208" spans="1:5" ht="12.75">
      <c r="A208" s="35" t="s">
        <v>53</v>
      </c>
      <c r="E208" s="39" t="s">
        <v>5</v>
      </c>
    </row>
    <row r="209" spans="1:5" ht="12.75">
      <c r="A209" s="35" t="s">
        <v>54</v>
      </c>
      <c r="E209" s="40" t="s">
        <v>5</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f>
      </c>
      <c s="32">
        <f>0+M212+M216+M220+M224+M228+M232+M236+M240+M244+M248+M252+M256+M260+M264+M268+M272+M276+M280+M284+M288</f>
      </c>
    </row>
    <row r="212" spans="1:16" ht="12.75">
      <c r="A212" t="s">
        <v>48</v>
      </c>
      <c s="34" t="s">
        <v>362</v>
      </c>
      <c s="34" t="s">
        <v>363</v>
      </c>
      <c s="35" t="s">
        <v>5</v>
      </c>
      <c s="6" t="s">
        <v>364</v>
      </c>
      <c s="36" t="s">
        <v>62</v>
      </c>
      <c s="37">
        <v>8</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8</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10</v>
      </c>
      <c s="36">
        <v>0</v>
      </c>
      <c s="36">
        <f>ROUND(G224*H224,6)</f>
      </c>
      <c r="L224" s="38">
        <v>0</v>
      </c>
      <c s="32">
        <f>ROUND(ROUND(L224,2)*ROUND(G224,3),2)</f>
      </c>
      <c s="36" t="s">
        <v>52</v>
      </c>
      <c>
        <f>(M224*21)/100</f>
      </c>
      <c t="s">
        <v>27</v>
      </c>
    </row>
    <row r="225" spans="1:5" ht="12.75">
      <c r="A225" s="35" t="s">
        <v>53</v>
      </c>
      <c r="E225" s="39" t="s">
        <v>5</v>
      </c>
    </row>
    <row r="226" spans="1:5" ht="25.5">
      <c r="A226" s="35" t="s">
        <v>54</v>
      </c>
      <c r="E226" s="40" t="s">
        <v>457</v>
      </c>
    </row>
    <row r="227" spans="1:5" ht="140.25">
      <c r="A227" t="s">
        <v>55</v>
      </c>
      <c r="E227" s="39" t="s">
        <v>378</v>
      </c>
    </row>
    <row r="228" spans="1:16" ht="12.75">
      <c r="A228" t="s">
        <v>48</v>
      </c>
      <c s="34" t="s">
        <v>379</v>
      </c>
      <c s="34" t="s">
        <v>380</v>
      </c>
      <c s="35" t="s">
        <v>5</v>
      </c>
      <c s="6" t="s">
        <v>381</v>
      </c>
      <c s="36" t="s">
        <v>62</v>
      </c>
      <c s="37">
        <v>10</v>
      </c>
      <c s="36">
        <v>0</v>
      </c>
      <c s="36">
        <f>ROUND(G228*H228,6)</f>
      </c>
      <c r="L228" s="38">
        <v>0</v>
      </c>
      <c s="32">
        <f>ROUND(ROUND(L228,2)*ROUND(G228,3),2)</f>
      </c>
      <c s="36" t="s">
        <v>52</v>
      </c>
      <c>
        <f>(M228*21)/100</f>
      </c>
      <c t="s">
        <v>27</v>
      </c>
    </row>
    <row r="229" spans="1:5" ht="12.75">
      <c r="A229" s="35" t="s">
        <v>53</v>
      </c>
      <c r="E229" s="39" t="s">
        <v>5</v>
      </c>
    </row>
    <row r="230" spans="1:5" ht="25.5">
      <c r="A230" s="35" t="s">
        <v>54</v>
      </c>
      <c r="E230" s="40" t="s">
        <v>457</v>
      </c>
    </row>
    <row r="231" spans="1:5" ht="140.25">
      <c r="A231" t="s">
        <v>55</v>
      </c>
      <c r="E231" s="39" t="s">
        <v>382</v>
      </c>
    </row>
    <row r="232" spans="1:16" ht="25.5">
      <c r="A232" t="s">
        <v>48</v>
      </c>
      <c s="34" t="s">
        <v>383</v>
      </c>
      <c s="34" t="s">
        <v>384</v>
      </c>
      <c s="35" t="s">
        <v>5</v>
      </c>
      <c s="6" t="s">
        <v>385</v>
      </c>
      <c s="36" t="s">
        <v>62</v>
      </c>
      <c s="37">
        <v>2</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2</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216.75">
      <c r="A239" t="s">
        <v>55</v>
      </c>
      <c r="E239" s="39" t="s">
        <v>390</v>
      </c>
    </row>
    <row r="240" spans="1:16" ht="12.75">
      <c r="A240" t="s">
        <v>48</v>
      </c>
      <c s="34" t="s">
        <v>391</v>
      </c>
      <c s="34" t="s">
        <v>392</v>
      </c>
      <c s="35" t="s">
        <v>5</v>
      </c>
      <c s="6" t="s">
        <v>393</v>
      </c>
      <c s="36" t="s">
        <v>62</v>
      </c>
      <c s="37">
        <v>5</v>
      </c>
      <c s="36">
        <v>0</v>
      </c>
      <c s="36">
        <f>ROUND(G240*H240,6)</f>
      </c>
      <c r="L240" s="38">
        <v>0</v>
      </c>
      <c s="32">
        <f>ROUND(ROUND(L240,2)*ROUND(G240,3),2)</f>
      </c>
      <c s="36" t="s">
        <v>52</v>
      </c>
      <c>
        <f>(M240*21)/100</f>
      </c>
      <c t="s">
        <v>27</v>
      </c>
    </row>
    <row r="241" spans="1:5" ht="12.75">
      <c r="A241" s="35" t="s">
        <v>53</v>
      </c>
      <c r="E241" s="39" t="s">
        <v>5</v>
      </c>
    </row>
    <row r="242" spans="1:5" ht="25.5">
      <c r="A242" s="35" t="s">
        <v>54</v>
      </c>
      <c r="E242" s="40" t="s">
        <v>288</v>
      </c>
    </row>
    <row r="243" spans="1:5" ht="127.5">
      <c r="A243" t="s">
        <v>55</v>
      </c>
      <c r="E243" s="39" t="s">
        <v>395</v>
      </c>
    </row>
    <row r="244" spans="1:16" ht="12.75">
      <c r="A244" t="s">
        <v>48</v>
      </c>
      <c s="34" t="s">
        <v>396</v>
      </c>
      <c s="34" t="s">
        <v>397</v>
      </c>
      <c s="35" t="s">
        <v>5</v>
      </c>
      <c s="6" t="s">
        <v>398</v>
      </c>
      <c s="36" t="s">
        <v>62</v>
      </c>
      <c s="37">
        <v>5</v>
      </c>
      <c s="36">
        <v>0</v>
      </c>
      <c s="36">
        <f>ROUND(G244*H244,6)</f>
      </c>
      <c r="L244" s="38">
        <v>0</v>
      </c>
      <c s="32">
        <f>ROUND(ROUND(L244,2)*ROUND(G244,3),2)</f>
      </c>
      <c s="36" t="s">
        <v>52</v>
      </c>
      <c>
        <f>(M244*21)/100</f>
      </c>
      <c t="s">
        <v>27</v>
      </c>
    </row>
    <row r="245" spans="1:5" ht="12.75">
      <c r="A245" s="35" t="s">
        <v>53</v>
      </c>
      <c r="E245" s="39" t="s">
        <v>5</v>
      </c>
    </row>
    <row r="246" spans="1:5" ht="25.5">
      <c r="A246" s="35" t="s">
        <v>54</v>
      </c>
      <c r="E246" s="40" t="s">
        <v>288</v>
      </c>
    </row>
    <row r="247" spans="1:5" ht="165.75">
      <c r="A247" t="s">
        <v>55</v>
      </c>
      <c r="E247" s="39" t="s">
        <v>399</v>
      </c>
    </row>
    <row r="248" spans="1:16" ht="12.75">
      <c r="A248" t="s">
        <v>48</v>
      </c>
      <c s="34" t="s">
        <v>627</v>
      </c>
      <c s="34" t="s">
        <v>923</v>
      </c>
      <c s="35" t="s">
        <v>5</v>
      </c>
      <c s="6" t="s">
        <v>924</v>
      </c>
      <c s="36" t="s">
        <v>62</v>
      </c>
      <c s="37">
        <v>1</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40.25">
      <c r="A251" t="s">
        <v>55</v>
      </c>
      <c r="E251" s="39" t="s">
        <v>925</v>
      </c>
    </row>
    <row r="252" spans="1:16" ht="12.75">
      <c r="A252" t="s">
        <v>48</v>
      </c>
      <c s="34" t="s">
        <v>631</v>
      </c>
      <c s="34" t="s">
        <v>926</v>
      </c>
      <c s="35" t="s">
        <v>5</v>
      </c>
      <c s="6" t="s">
        <v>927</v>
      </c>
      <c s="36" t="s">
        <v>62</v>
      </c>
      <c s="37">
        <v>1</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53">
      <c r="A255" t="s">
        <v>55</v>
      </c>
      <c r="E255" s="39" t="s">
        <v>928</v>
      </c>
    </row>
    <row r="256" spans="1:16" ht="12.75">
      <c r="A256" t="s">
        <v>48</v>
      </c>
      <c s="34" t="s">
        <v>408</v>
      </c>
      <c s="34" t="s">
        <v>409</v>
      </c>
      <c s="35" t="s">
        <v>5</v>
      </c>
      <c s="6" t="s">
        <v>410</v>
      </c>
      <c s="36" t="s">
        <v>62</v>
      </c>
      <c s="37">
        <v>1</v>
      </c>
      <c s="36">
        <v>0</v>
      </c>
      <c s="36">
        <f>ROUND(G256*H256,6)</f>
      </c>
      <c r="L256" s="38">
        <v>0</v>
      </c>
      <c s="32">
        <f>ROUND(ROUND(L256,2)*ROUND(G256,3),2)</f>
      </c>
      <c s="36" t="s">
        <v>52</v>
      </c>
      <c>
        <f>(M256*21)/100</f>
      </c>
      <c t="s">
        <v>27</v>
      </c>
    </row>
    <row r="257" spans="1:5" ht="12.75">
      <c r="A257" s="35" t="s">
        <v>53</v>
      </c>
      <c r="E257" s="39" t="s">
        <v>5</v>
      </c>
    </row>
    <row r="258" spans="1:5" ht="25.5">
      <c r="A258" s="35" t="s">
        <v>54</v>
      </c>
      <c r="E258" s="40" t="s">
        <v>136</v>
      </c>
    </row>
    <row r="259" spans="1:5" ht="140.25">
      <c r="A259" t="s">
        <v>55</v>
      </c>
      <c r="E259" s="39" t="s">
        <v>411</v>
      </c>
    </row>
    <row r="260" spans="1:16" ht="12.75">
      <c r="A260" t="s">
        <v>48</v>
      </c>
      <c s="34" t="s">
        <v>412</v>
      </c>
      <c s="34" t="s">
        <v>413</v>
      </c>
      <c s="35" t="s">
        <v>5</v>
      </c>
      <c s="6" t="s">
        <v>414</v>
      </c>
      <c s="36" t="s">
        <v>62</v>
      </c>
      <c s="37">
        <v>1</v>
      </c>
      <c s="36">
        <v>0</v>
      </c>
      <c s="36">
        <f>ROUND(G260*H260,6)</f>
      </c>
      <c r="L260" s="38">
        <v>0</v>
      </c>
      <c s="32">
        <f>ROUND(ROUND(L260,2)*ROUND(G260,3),2)</f>
      </c>
      <c s="36" t="s">
        <v>52</v>
      </c>
      <c>
        <f>(M260*21)/100</f>
      </c>
      <c t="s">
        <v>27</v>
      </c>
    </row>
    <row r="261" spans="1:5" ht="12.75">
      <c r="A261" s="35" t="s">
        <v>53</v>
      </c>
      <c r="E261" s="39" t="s">
        <v>5</v>
      </c>
    </row>
    <row r="262" spans="1:5" ht="25.5">
      <c r="A262" s="35" t="s">
        <v>54</v>
      </c>
      <c r="E262" s="40" t="s">
        <v>136</v>
      </c>
    </row>
    <row r="263" spans="1:5" ht="127.5">
      <c r="A263" t="s">
        <v>55</v>
      </c>
      <c r="E263" s="39" t="s">
        <v>415</v>
      </c>
    </row>
    <row r="264" spans="1:16" ht="12.75">
      <c r="A264" t="s">
        <v>48</v>
      </c>
      <c s="34" t="s">
        <v>416</v>
      </c>
      <c s="34" t="s">
        <v>103</v>
      </c>
      <c s="35" t="s">
        <v>5</v>
      </c>
      <c s="6" t="s">
        <v>104</v>
      </c>
      <c s="36" t="s">
        <v>105</v>
      </c>
      <c s="37">
        <v>288</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96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4</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2</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96</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3" ht="12.75">
      <c r="A292" t="s">
        <v>46</v>
      </c>
      <c r="C292" s="31" t="s">
        <v>123</v>
      </c>
      <c r="E292" s="33" t="s">
        <v>445</v>
      </c>
      <c r="J292" s="32">
        <f>0</f>
      </c>
      <c s="32">
        <f>0</f>
      </c>
      <c s="32">
        <f>0+L293+L297+L301+L305+L309+L313</f>
      </c>
      <c s="32">
        <f>0+M293+M297+M301+M305+M309+M313</f>
      </c>
    </row>
    <row r="293" spans="1:16" ht="25.5">
      <c r="A293" t="s">
        <v>48</v>
      </c>
      <c s="34" t="s">
        <v>446</v>
      </c>
      <c s="34" t="s">
        <v>447</v>
      </c>
      <c s="35" t="s">
        <v>448</v>
      </c>
      <c s="6" t="s">
        <v>449</v>
      </c>
      <c s="36" t="s">
        <v>450</v>
      </c>
      <c s="37">
        <v>8.01</v>
      </c>
      <c s="36">
        <v>0</v>
      </c>
      <c s="36">
        <f>ROUND(G293*H293,6)</f>
      </c>
      <c r="L293" s="38">
        <v>0</v>
      </c>
      <c s="32">
        <f>ROUND(ROUND(L293,2)*ROUND(G293,3),2)</f>
      </c>
      <c s="36" t="s">
        <v>451</v>
      </c>
      <c>
        <f>(M293*21)/100</f>
      </c>
      <c t="s">
        <v>27</v>
      </c>
    </row>
    <row r="294" spans="1:5" ht="12.75">
      <c r="A294" s="35" t="s">
        <v>53</v>
      </c>
      <c r="E294" s="39" t="s">
        <v>452</v>
      </c>
    </row>
    <row r="295" spans="1:5" ht="12.75">
      <c r="A295" s="35" t="s">
        <v>54</v>
      </c>
      <c r="E295" s="40" t="s">
        <v>5</v>
      </c>
    </row>
    <row r="296" spans="1:5" ht="12.75">
      <c r="A296" t="s">
        <v>55</v>
      </c>
      <c r="E296" s="39" t="s">
        <v>5</v>
      </c>
    </row>
    <row r="297" spans="1:16" ht="25.5">
      <c r="A297" t="s">
        <v>48</v>
      </c>
      <c s="34" t="s">
        <v>453</v>
      </c>
      <c s="34" t="s">
        <v>454</v>
      </c>
      <c s="35" t="s">
        <v>455</v>
      </c>
      <c s="6" t="s">
        <v>456</v>
      </c>
      <c s="36" t="s">
        <v>450</v>
      </c>
      <c s="37">
        <v>2.6</v>
      </c>
      <c s="36">
        <v>0</v>
      </c>
      <c s="36">
        <f>ROUND(G297*H297,6)</f>
      </c>
      <c r="L297" s="38">
        <v>0</v>
      </c>
      <c s="32">
        <f>ROUND(ROUND(L297,2)*ROUND(G297,3),2)</f>
      </c>
      <c s="36" t="s">
        <v>451</v>
      </c>
      <c>
        <f>(M297*21)/100</f>
      </c>
      <c t="s">
        <v>27</v>
      </c>
    </row>
    <row r="298" spans="1:5" ht="12.75">
      <c r="A298" s="35" t="s">
        <v>53</v>
      </c>
      <c r="E298" s="39" t="s">
        <v>452</v>
      </c>
    </row>
    <row r="299" spans="1:5" ht="25.5">
      <c r="A299" s="35" t="s">
        <v>54</v>
      </c>
      <c r="E299" s="40" t="s">
        <v>929</v>
      </c>
    </row>
    <row r="300" spans="1:5" ht="12.75">
      <c r="A300" t="s">
        <v>55</v>
      </c>
      <c r="E300" s="39" t="s">
        <v>5</v>
      </c>
    </row>
    <row r="301" spans="1:16" ht="38.25">
      <c r="A301" t="s">
        <v>48</v>
      </c>
      <c s="34" t="s">
        <v>458</v>
      </c>
      <c s="34" t="s">
        <v>459</v>
      </c>
      <c s="35" t="s">
        <v>460</v>
      </c>
      <c s="6" t="s">
        <v>461</v>
      </c>
      <c s="36" t="s">
        <v>450</v>
      </c>
      <c s="37">
        <v>1.2</v>
      </c>
      <c s="36">
        <v>0</v>
      </c>
      <c s="36">
        <f>ROUND(G301*H301,6)</f>
      </c>
      <c r="L301" s="38">
        <v>0</v>
      </c>
      <c s="32">
        <f>ROUND(ROUND(L301,2)*ROUND(G301,3),2)</f>
      </c>
      <c s="36" t="s">
        <v>451</v>
      </c>
      <c>
        <f>(M301*21)/100</f>
      </c>
      <c t="s">
        <v>27</v>
      </c>
    </row>
    <row r="302" spans="1:5" ht="12.75">
      <c r="A302" s="35" t="s">
        <v>53</v>
      </c>
      <c r="E302" s="39" t="s">
        <v>452</v>
      </c>
    </row>
    <row r="303" spans="1:5" ht="12.75">
      <c r="A303" s="35" t="s">
        <v>54</v>
      </c>
      <c r="E303" s="40" t="s">
        <v>5</v>
      </c>
    </row>
    <row r="304" spans="1:5" ht="12.75">
      <c r="A304" t="s">
        <v>55</v>
      </c>
      <c r="E304" s="39" t="s">
        <v>5</v>
      </c>
    </row>
    <row r="305" spans="1:16" ht="25.5">
      <c r="A305" t="s">
        <v>48</v>
      </c>
      <c s="34" t="s">
        <v>438</v>
      </c>
      <c s="34" t="s">
        <v>463</v>
      </c>
      <c s="35" t="s">
        <v>5</v>
      </c>
      <c s="6" t="s">
        <v>464</v>
      </c>
      <c s="36" t="s">
        <v>62</v>
      </c>
      <c s="37">
        <v>2</v>
      </c>
      <c s="36">
        <v>0</v>
      </c>
      <c s="36">
        <f>ROUND(G305*H305,6)</f>
      </c>
      <c r="L305" s="38">
        <v>0</v>
      </c>
      <c s="32">
        <f>ROUND(ROUND(L305,2)*ROUND(G305,3),2)</f>
      </c>
      <c s="36" t="s">
        <v>52</v>
      </c>
      <c>
        <f>(M305*21)/100</f>
      </c>
      <c t="s">
        <v>27</v>
      </c>
    </row>
    <row r="306" spans="1:5" ht="12.75">
      <c r="A306" s="35" t="s">
        <v>53</v>
      </c>
      <c r="E306" s="39" t="s">
        <v>5</v>
      </c>
    </row>
    <row r="307" spans="1:5" ht="25.5">
      <c r="A307" s="35" t="s">
        <v>54</v>
      </c>
      <c r="E307" s="40" t="s">
        <v>70</v>
      </c>
    </row>
    <row r="308" spans="1:5" ht="114.75">
      <c r="A308" t="s">
        <v>55</v>
      </c>
      <c r="E308" s="39" t="s">
        <v>465</v>
      </c>
    </row>
    <row r="309" spans="1:16" ht="25.5">
      <c r="A309" t="s">
        <v>48</v>
      </c>
      <c s="34" t="s">
        <v>442</v>
      </c>
      <c s="34" t="s">
        <v>467</v>
      </c>
      <c s="35" t="s">
        <v>5</v>
      </c>
      <c s="6" t="s">
        <v>468</v>
      </c>
      <c s="36" t="s">
        <v>62</v>
      </c>
      <c s="37">
        <v>2</v>
      </c>
      <c s="36">
        <v>0</v>
      </c>
      <c s="36">
        <f>ROUND(G309*H309,6)</f>
      </c>
      <c r="L309" s="38">
        <v>0</v>
      </c>
      <c s="32">
        <f>ROUND(ROUND(L309,2)*ROUND(G309,3),2)</f>
      </c>
      <c s="36" t="s">
        <v>52</v>
      </c>
      <c>
        <f>(M309*21)/100</f>
      </c>
      <c t="s">
        <v>27</v>
      </c>
    </row>
    <row r="310" spans="1:5" ht="12.75">
      <c r="A310" s="35" t="s">
        <v>53</v>
      </c>
      <c r="E310" s="39" t="s">
        <v>5</v>
      </c>
    </row>
    <row r="311" spans="1:5" ht="25.5">
      <c r="A311" s="35" t="s">
        <v>54</v>
      </c>
      <c r="E311" s="40" t="s">
        <v>70</v>
      </c>
    </row>
    <row r="312" spans="1:5" ht="140.25">
      <c r="A312" t="s">
        <v>55</v>
      </c>
      <c r="E312" s="39" t="s">
        <v>469</v>
      </c>
    </row>
    <row r="313" spans="1:16" ht="25.5">
      <c r="A313" t="s">
        <v>48</v>
      </c>
      <c s="34" t="s">
        <v>285</v>
      </c>
      <c s="34" t="s">
        <v>471</v>
      </c>
      <c s="35" t="s">
        <v>472</v>
      </c>
      <c s="6" t="s">
        <v>473</v>
      </c>
      <c s="36" t="s">
        <v>450</v>
      </c>
      <c s="37">
        <v>0.6</v>
      </c>
      <c s="36">
        <v>0</v>
      </c>
      <c s="36">
        <f>ROUND(G313*H313,6)</f>
      </c>
      <c r="L313" s="38">
        <v>0</v>
      </c>
      <c s="32">
        <f>ROUND(ROUND(L313,2)*ROUND(G313,3),2)</f>
      </c>
      <c s="36" t="s">
        <v>441</v>
      </c>
      <c>
        <f>(M313*21)/100</f>
      </c>
      <c t="s">
        <v>27</v>
      </c>
    </row>
    <row r="314" spans="1:5" ht="12.75">
      <c r="A314" s="35" t="s">
        <v>53</v>
      </c>
      <c r="E314" s="39" t="s">
        <v>452</v>
      </c>
    </row>
    <row r="315" spans="1:5" ht="25.5">
      <c r="A315" s="35" t="s">
        <v>54</v>
      </c>
      <c r="E315" s="40" t="s">
        <v>930</v>
      </c>
    </row>
    <row r="316" spans="1:5" ht="12.75">
      <c r="A316" t="s">
        <v>55</v>
      </c>
      <c r="E316" s="39" t="s">
        <v>5</v>
      </c>
    </row>
    <row r="317" spans="1:13" ht="12.75">
      <c r="A317" t="s">
        <v>46</v>
      </c>
      <c r="C317" s="31" t="s">
        <v>163</v>
      </c>
      <c r="E317" s="33" t="s">
        <v>480</v>
      </c>
      <c r="J317" s="32">
        <f>0</f>
      </c>
      <c s="32">
        <f>0</f>
      </c>
      <c s="32">
        <f>0+L318</f>
      </c>
      <c s="32">
        <f>0+M318</f>
      </c>
    </row>
    <row r="318" spans="1:16" ht="25.5">
      <c r="A318" t="s">
        <v>48</v>
      </c>
      <c s="34" t="s">
        <v>481</v>
      </c>
      <c s="34" t="s">
        <v>482</v>
      </c>
      <c s="35" t="s">
        <v>5</v>
      </c>
      <c s="6" t="s">
        <v>483</v>
      </c>
      <c s="36" t="s">
        <v>62</v>
      </c>
      <c s="37">
        <v>2</v>
      </c>
      <c s="36">
        <v>0</v>
      </c>
      <c s="36">
        <f>ROUND(G318*H318,6)</f>
      </c>
      <c r="L318" s="38">
        <v>0</v>
      </c>
      <c s="32">
        <f>ROUND(ROUND(L318,2)*ROUND(G318,3),2)</f>
      </c>
      <c s="36" t="s">
        <v>451</v>
      </c>
      <c>
        <f>(M318*21)/100</f>
      </c>
      <c t="s">
        <v>27</v>
      </c>
    </row>
    <row r="319" spans="1:5" ht="12.75">
      <c r="A319" s="35" t="s">
        <v>53</v>
      </c>
      <c r="E319" s="39" t="s">
        <v>5</v>
      </c>
    </row>
    <row r="320" spans="1:5" ht="12.75">
      <c r="A320" s="35" t="s">
        <v>54</v>
      </c>
      <c r="E320" s="40" t="s">
        <v>5</v>
      </c>
    </row>
    <row r="321" spans="1:5" ht="12.75">
      <c r="A321" t="s">
        <v>55</v>
      </c>
      <c r="E3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5719</v>
      </c>
      <c r="E8" s="30" t="s">
        <v>5718</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1303</v>
      </c>
      <c r="J9" s="32">
        <f>0</f>
      </c>
      <c s="32">
        <f>0</f>
      </c>
      <c s="32">
        <f>0+L10+L14+L18+L22+L26+L30</f>
      </c>
      <c s="32">
        <f>0+M10+M14+M18+M22+M26+M30</f>
      </c>
    </row>
    <row r="10" spans="1:16" ht="12.75">
      <c r="A10" t="s">
        <v>48</v>
      </c>
      <c s="34" t="s">
        <v>4</v>
      </c>
      <c s="34" t="s">
        <v>5720</v>
      </c>
      <c s="35" t="s">
        <v>5</v>
      </c>
      <c s="6" t="s">
        <v>5721</v>
      </c>
      <c s="36" t="s">
        <v>205</v>
      </c>
      <c s="37">
        <v>55.01</v>
      </c>
      <c s="36">
        <v>0</v>
      </c>
      <c s="36">
        <f>ROUND(G10*H10,6)</f>
      </c>
      <c r="L10" s="38">
        <v>0</v>
      </c>
      <c s="32">
        <f>ROUND(ROUND(L10,2)*ROUND(G10,3),2)</f>
      </c>
      <c s="36" t="s">
        <v>3677</v>
      </c>
      <c>
        <f>(M10*21)/100</f>
      </c>
      <c t="s">
        <v>27</v>
      </c>
    </row>
    <row r="11" spans="1:5" ht="12.75">
      <c r="A11" s="35" t="s">
        <v>53</v>
      </c>
      <c r="E11" s="39" t="s">
        <v>5</v>
      </c>
    </row>
    <row r="12" spans="1:5" ht="25.5">
      <c r="A12" s="35" t="s">
        <v>54</v>
      </c>
      <c r="E12" s="40" t="s">
        <v>5722</v>
      </c>
    </row>
    <row r="13" spans="1:5" ht="12.75">
      <c r="A13" t="s">
        <v>55</v>
      </c>
      <c r="E13" s="39" t="s">
        <v>5</v>
      </c>
    </row>
    <row r="14" spans="1:16" ht="25.5">
      <c r="A14" t="s">
        <v>48</v>
      </c>
      <c s="34" t="s">
        <v>27</v>
      </c>
      <c s="34" t="s">
        <v>3700</v>
      </c>
      <c s="35" t="s">
        <v>5</v>
      </c>
      <c s="6" t="s">
        <v>3701</v>
      </c>
      <c s="36" t="s">
        <v>190</v>
      </c>
      <c s="37">
        <v>44.493</v>
      </c>
      <c s="36">
        <v>0</v>
      </c>
      <c s="36">
        <f>ROUND(G14*H14,6)</f>
      </c>
      <c r="L14" s="38">
        <v>0</v>
      </c>
      <c s="32">
        <f>ROUND(ROUND(L14,2)*ROUND(G14,3),2)</f>
      </c>
      <c s="36" t="s">
        <v>3677</v>
      </c>
      <c>
        <f>(M14*21)/100</f>
      </c>
      <c t="s">
        <v>27</v>
      </c>
    </row>
    <row r="15" spans="1:5" ht="12.75">
      <c r="A15" s="35" t="s">
        <v>53</v>
      </c>
      <c r="E15" s="39" t="s">
        <v>5</v>
      </c>
    </row>
    <row r="16" spans="1:5" ht="114.75">
      <c r="A16" s="35" t="s">
        <v>54</v>
      </c>
      <c r="E16" s="40" t="s">
        <v>5723</v>
      </c>
    </row>
    <row r="17" spans="1:5" ht="12.75">
      <c r="A17" t="s">
        <v>55</v>
      </c>
      <c r="E17" s="39" t="s">
        <v>5</v>
      </c>
    </row>
    <row r="18" spans="1:16" ht="12.75">
      <c r="A18" t="s">
        <v>48</v>
      </c>
      <c s="34" t="s">
        <v>26</v>
      </c>
      <c s="34" t="s">
        <v>5724</v>
      </c>
      <c s="35" t="s">
        <v>5</v>
      </c>
      <c s="6" t="s">
        <v>5725</v>
      </c>
      <c s="36" t="s">
        <v>190</v>
      </c>
      <c s="37">
        <v>35.232</v>
      </c>
      <c s="36">
        <v>0</v>
      </c>
      <c s="36">
        <f>ROUND(G18*H18,6)</f>
      </c>
      <c r="L18" s="38">
        <v>0</v>
      </c>
      <c s="32">
        <f>ROUND(ROUND(L18,2)*ROUND(G18,3),2)</f>
      </c>
      <c s="36" t="s">
        <v>441</v>
      </c>
      <c>
        <f>(M18*21)/100</f>
      </c>
      <c t="s">
        <v>27</v>
      </c>
    </row>
    <row r="19" spans="1:5" ht="12.75">
      <c r="A19" s="35" t="s">
        <v>53</v>
      </c>
      <c r="E19" s="39" t="s">
        <v>5</v>
      </c>
    </row>
    <row r="20" spans="1:5" ht="12.75">
      <c r="A20" s="35" t="s">
        <v>54</v>
      </c>
      <c r="E20" s="40" t="s">
        <v>5726</v>
      </c>
    </row>
    <row r="21" spans="1:5" ht="12.75">
      <c r="A21" t="s">
        <v>55</v>
      </c>
      <c r="E21" s="39" t="s">
        <v>5</v>
      </c>
    </row>
    <row r="22" spans="1:16" ht="25.5">
      <c r="A22" t="s">
        <v>48</v>
      </c>
      <c s="34" t="s">
        <v>63</v>
      </c>
      <c s="34" t="s">
        <v>4411</v>
      </c>
      <c s="35" t="s">
        <v>5</v>
      </c>
      <c s="6" t="s">
        <v>5727</v>
      </c>
      <c s="36" t="s">
        <v>190</v>
      </c>
      <c s="37">
        <v>35.232</v>
      </c>
      <c s="36">
        <v>0</v>
      </c>
      <c s="36">
        <f>ROUND(G22*H22,6)</f>
      </c>
      <c r="L22" s="38">
        <v>0</v>
      </c>
      <c s="32">
        <f>ROUND(ROUND(L22,2)*ROUND(G22,3),2)</f>
      </c>
      <c s="36" t="s">
        <v>3677</v>
      </c>
      <c>
        <f>(M22*21)/100</f>
      </c>
      <c t="s">
        <v>27</v>
      </c>
    </row>
    <row r="23" spans="1:5" ht="12.75">
      <c r="A23" s="35" t="s">
        <v>53</v>
      </c>
      <c r="E23" s="39" t="s">
        <v>5</v>
      </c>
    </row>
    <row r="24" spans="1:5" ht="12.75">
      <c r="A24" s="35" t="s">
        <v>54</v>
      </c>
      <c r="E24" s="40" t="s">
        <v>5728</v>
      </c>
    </row>
    <row r="25" spans="1:5" ht="12.75">
      <c r="A25" t="s">
        <v>55</v>
      </c>
      <c r="E25" s="39" t="s">
        <v>5</v>
      </c>
    </row>
    <row r="26" spans="1:16" ht="12.75">
      <c r="A26" t="s">
        <v>48</v>
      </c>
      <c s="34" t="s">
        <v>67</v>
      </c>
      <c s="34" t="s">
        <v>5729</v>
      </c>
      <c s="35" t="s">
        <v>5</v>
      </c>
      <c s="6" t="s">
        <v>5730</v>
      </c>
      <c s="36" t="s">
        <v>190</v>
      </c>
      <c s="37">
        <v>9.261</v>
      </c>
      <c s="36">
        <v>0</v>
      </c>
      <c s="36">
        <f>ROUND(G26*H26,6)</f>
      </c>
      <c r="L26" s="38">
        <v>0</v>
      </c>
      <c s="32">
        <f>ROUND(ROUND(L26,2)*ROUND(G26,3),2)</f>
      </c>
      <c s="36" t="s">
        <v>3677</v>
      </c>
      <c>
        <f>(M26*21)/100</f>
      </c>
      <c t="s">
        <v>27</v>
      </c>
    </row>
    <row r="27" spans="1:5" ht="12.75">
      <c r="A27" s="35" t="s">
        <v>53</v>
      </c>
      <c r="E27" s="39" t="s">
        <v>5</v>
      </c>
    </row>
    <row r="28" spans="1:5" ht="63.75">
      <c r="A28" s="35" t="s">
        <v>54</v>
      </c>
      <c r="E28" s="40" t="s">
        <v>5731</v>
      </c>
    </row>
    <row r="29" spans="1:5" ht="12.75">
      <c r="A29" t="s">
        <v>55</v>
      </c>
      <c r="E29" s="39" t="s">
        <v>5</v>
      </c>
    </row>
    <row r="30" spans="1:16" ht="38.25">
      <c r="A30" t="s">
        <v>48</v>
      </c>
      <c s="34" t="s">
        <v>72</v>
      </c>
      <c s="34" t="s">
        <v>447</v>
      </c>
      <c s="35" t="s">
        <v>448</v>
      </c>
      <c s="6" t="s">
        <v>5732</v>
      </c>
      <c s="36" t="s">
        <v>450</v>
      </c>
      <c s="37">
        <v>59.894</v>
      </c>
      <c s="36">
        <v>0</v>
      </c>
      <c s="36">
        <f>ROUND(G30*H30,6)</f>
      </c>
      <c r="L30" s="38">
        <v>0</v>
      </c>
      <c s="32">
        <f>ROUND(ROUND(L30,2)*ROUND(G30,3),2)</f>
      </c>
      <c s="36" t="s">
        <v>441</v>
      </c>
      <c>
        <f>(M30*21)/100</f>
      </c>
      <c t="s">
        <v>27</v>
      </c>
    </row>
    <row r="31" spans="1:5" ht="12.75">
      <c r="A31" s="35" t="s">
        <v>53</v>
      </c>
      <c r="E31" s="39" t="s">
        <v>452</v>
      </c>
    </row>
    <row r="32" spans="1:5" ht="12.75">
      <c r="A32" s="35" t="s">
        <v>54</v>
      </c>
      <c r="E32" s="40" t="s">
        <v>5733</v>
      </c>
    </row>
    <row r="33" spans="1:5" ht="12.75">
      <c r="A33" t="s">
        <v>55</v>
      </c>
      <c r="E33" s="39" t="s">
        <v>5</v>
      </c>
    </row>
    <row r="34" spans="1:13" ht="12.75">
      <c r="A34" t="s">
        <v>46</v>
      </c>
      <c r="C34" s="31" t="s">
        <v>27</v>
      </c>
      <c r="E34" s="33" t="s">
        <v>3750</v>
      </c>
      <c r="J34" s="32">
        <f>0</f>
      </c>
      <c s="32">
        <f>0</f>
      </c>
      <c s="32">
        <f>0+L35</f>
      </c>
      <c s="32">
        <f>0+M35</f>
      </c>
    </row>
    <row r="35" spans="1:16" ht="25.5">
      <c r="A35" t="s">
        <v>48</v>
      </c>
      <c s="34" t="s">
        <v>123</v>
      </c>
      <c s="34" t="s">
        <v>5734</v>
      </c>
      <c s="35" t="s">
        <v>5</v>
      </c>
      <c s="6" t="s">
        <v>5735</v>
      </c>
      <c s="36" t="s">
        <v>51</v>
      </c>
      <c s="37">
        <v>120</v>
      </c>
      <c s="36">
        <v>0.00138</v>
      </c>
      <c s="36">
        <f>ROUND(G35*H35,6)</f>
      </c>
      <c r="L35" s="38">
        <v>0</v>
      </c>
      <c s="32">
        <f>ROUND(ROUND(L35,2)*ROUND(G35,3),2)</f>
      </c>
      <c s="36" t="s">
        <v>441</v>
      </c>
      <c>
        <f>(M35*21)/100</f>
      </c>
      <c t="s">
        <v>27</v>
      </c>
    </row>
    <row r="36" spans="1:5" ht="12.75">
      <c r="A36" s="35" t="s">
        <v>53</v>
      </c>
      <c r="E36" s="39" t="s">
        <v>5</v>
      </c>
    </row>
    <row r="37" spans="1:5" ht="25.5">
      <c r="A37" s="35" t="s">
        <v>54</v>
      </c>
      <c r="E37" s="40" t="s">
        <v>5736</v>
      </c>
    </row>
    <row r="38" spans="1:5" ht="12.75">
      <c r="A38" t="s">
        <v>55</v>
      </c>
      <c r="E38" s="39" t="s">
        <v>5</v>
      </c>
    </row>
    <row r="39" spans="1:13" ht="12.75">
      <c r="A39" t="s">
        <v>46</v>
      </c>
      <c r="C39" s="31" t="s">
        <v>26</v>
      </c>
      <c r="E39" s="33" t="s">
        <v>4419</v>
      </c>
      <c r="J39" s="32">
        <f>0</f>
      </c>
      <c s="32">
        <f>0</f>
      </c>
      <c s="32">
        <f>0+L40+L44+L48+L52+L56+L60+L64+L68+L72+L76+L80+L84+L88+L92</f>
      </c>
      <c s="32">
        <f>0+M40+M44+M48+M52+M56+M60+M64+M68+M72+M76+M80+M84+M88+M92</f>
      </c>
    </row>
    <row r="40" spans="1:16" ht="12.75">
      <c r="A40" t="s">
        <v>48</v>
      </c>
      <c s="34" t="s">
        <v>163</v>
      </c>
      <c s="34" t="s">
        <v>5737</v>
      </c>
      <c s="35" t="s">
        <v>5</v>
      </c>
      <c s="6" t="s">
        <v>5738</v>
      </c>
      <c s="36" t="s">
        <v>450</v>
      </c>
      <c s="37">
        <v>0.108</v>
      </c>
      <c s="36">
        <v>1</v>
      </c>
      <c s="36">
        <f>ROUND(G40*H40,6)</f>
      </c>
      <c r="L40" s="38">
        <v>0</v>
      </c>
      <c s="32">
        <f>ROUND(ROUND(L40,2)*ROUND(G40,3),2)</f>
      </c>
      <c s="36" t="s">
        <v>3677</v>
      </c>
      <c>
        <f>(M40*21)/100</f>
      </c>
      <c t="s">
        <v>27</v>
      </c>
    </row>
    <row r="41" spans="1:5" ht="12.75">
      <c r="A41" s="35" t="s">
        <v>53</v>
      </c>
      <c r="E41" s="39" t="s">
        <v>5</v>
      </c>
    </row>
    <row r="42" spans="1:5" ht="25.5">
      <c r="A42" s="35" t="s">
        <v>54</v>
      </c>
      <c r="E42" s="40" t="s">
        <v>5739</v>
      </c>
    </row>
    <row r="43" spans="1:5" ht="38.25">
      <c r="A43" t="s">
        <v>55</v>
      </c>
      <c r="E43" s="39" t="s">
        <v>5740</v>
      </c>
    </row>
    <row r="44" spans="1:16" ht="12.75">
      <c r="A44" t="s">
        <v>48</v>
      </c>
      <c s="34" t="s">
        <v>76</v>
      </c>
      <c s="34" t="s">
        <v>5741</v>
      </c>
      <c s="35" t="s">
        <v>5</v>
      </c>
      <c s="6" t="s">
        <v>5742</v>
      </c>
      <c s="36" t="s">
        <v>450</v>
      </c>
      <c s="37">
        <v>0.219</v>
      </c>
      <c s="36">
        <v>1</v>
      </c>
      <c s="36">
        <f>ROUND(G44*H44,6)</f>
      </c>
      <c r="L44" s="38">
        <v>0</v>
      </c>
      <c s="32">
        <f>ROUND(ROUND(L44,2)*ROUND(G44,3),2)</f>
      </c>
      <c s="36" t="s">
        <v>3677</v>
      </c>
      <c>
        <f>(M44*21)/100</f>
      </c>
      <c t="s">
        <v>27</v>
      </c>
    </row>
    <row r="45" spans="1:5" ht="12.75">
      <c r="A45" s="35" t="s">
        <v>53</v>
      </c>
      <c r="E45" s="39" t="s">
        <v>5</v>
      </c>
    </row>
    <row r="46" spans="1:5" ht="38.25">
      <c r="A46" s="35" t="s">
        <v>54</v>
      </c>
      <c r="E46" s="40" t="s">
        <v>5743</v>
      </c>
    </row>
    <row r="47" spans="1:5" ht="38.25">
      <c r="A47" t="s">
        <v>55</v>
      </c>
      <c r="E47" s="39" t="s">
        <v>5744</v>
      </c>
    </row>
    <row r="48" spans="1:16" ht="12.75">
      <c r="A48" t="s">
        <v>48</v>
      </c>
      <c s="34" t="s">
        <v>82</v>
      </c>
      <c s="34" t="s">
        <v>5745</v>
      </c>
      <c s="35" t="s">
        <v>5</v>
      </c>
      <c s="6" t="s">
        <v>5746</v>
      </c>
      <c s="36" t="s">
        <v>450</v>
      </c>
      <c s="37">
        <v>0.123</v>
      </c>
      <c s="36">
        <v>1</v>
      </c>
      <c s="36">
        <f>ROUND(G48*H48,6)</f>
      </c>
      <c r="L48" s="38">
        <v>0</v>
      </c>
      <c s="32">
        <f>ROUND(ROUND(L48,2)*ROUND(G48,3),2)</f>
      </c>
      <c s="36" t="s">
        <v>3677</v>
      </c>
      <c>
        <f>(M48*21)/100</f>
      </c>
      <c t="s">
        <v>27</v>
      </c>
    </row>
    <row r="49" spans="1:5" ht="12.75">
      <c r="A49" s="35" t="s">
        <v>53</v>
      </c>
      <c r="E49" s="39" t="s">
        <v>5</v>
      </c>
    </row>
    <row r="50" spans="1:5" ht="12.75">
      <c r="A50" s="35" t="s">
        <v>54</v>
      </c>
      <c r="E50" s="40" t="s">
        <v>5747</v>
      </c>
    </row>
    <row r="51" spans="1:5" ht="38.25">
      <c r="A51" t="s">
        <v>55</v>
      </c>
      <c r="E51" s="39" t="s">
        <v>5748</v>
      </c>
    </row>
    <row r="52" spans="1:16" ht="25.5">
      <c r="A52" t="s">
        <v>48</v>
      </c>
      <c s="34" t="s">
        <v>86</v>
      </c>
      <c s="34" t="s">
        <v>5749</v>
      </c>
      <c s="35" t="s">
        <v>5</v>
      </c>
      <c s="6" t="s">
        <v>5750</v>
      </c>
      <c s="36" t="s">
        <v>205</v>
      </c>
      <c s="37">
        <v>23.938</v>
      </c>
      <c s="36">
        <v>0.47326</v>
      </c>
      <c s="36">
        <f>ROUND(G52*H52,6)</f>
      </c>
      <c r="L52" s="38">
        <v>0</v>
      </c>
      <c s="32">
        <f>ROUND(ROUND(L52,2)*ROUND(G52,3),2)</f>
      </c>
      <c s="36" t="s">
        <v>3677</v>
      </c>
      <c>
        <f>(M52*21)/100</f>
      </c>
      <c t="s">
        <v>27</v>
      </c>
    </row>
    <row r="53" spans="1:5" ht="12.75">
      <c r="A53" s="35" t="s">
        <v>53</v>
      </c>
      <c r="E53" s="39" t="s">
        <v>5</v>
      </c>
    </row>
    <row r="54" spans="1:5" ht="12.75">
      <c r="A54" s="35" t="s">
        <v>54</v>
      </c>
      <c r="E54" s="40" t="s">
        <v>5751</v>
      </c>
    </row>
    <row r="55" spans="1:5" ht="12.75">
      <c r="A55" t="s">
        <v>55</v>
      </c>
      <c r="E55" s="39" t="s">
        <v>5</v>
      </c>
    </row>
    <row r="56" spans="1:16" ht="12.75">
      <c r="A56" t="s">
        <v>48</v>
      </c>
      <c s="34" t="s">
        <v>90</v>
      </c>
      <c s="34" t="s">
        <v>5752</v>
      </c>
      <c s="35" t="s">
        <v>5</v>
      </c>
      <c s="6" t="s">
        <v>5753</v>
      </c>
      <c s="36" t="s">
        <v>205</v>
      </c>
      <c s="37">
        <v>0.09</v>
      </c>
      <c s="36">
        <v>0.158</v>
      </c>
      <c s="36">
        <f>ROUND(G56*H56,6)</f>
      </c>
      <c r="L56" s="38">
        <v>0</v>
      </c>
      <c s="32">
        <f>ROUND(ROUND(L56,2)*ROUND(G56,3),2)</f>
      </c>
      <c s="36" t="s">
        <v>3677</v>
      </c>
      <c>
        <f>(M56*21)/100</f>
      </c>
      <c t="s">
        <v>27</v>
      </c>
    </row>
    <row r="57" spans="1:5" ht="12.75">
      <c r="A57" s="35" t="s">
        <v>53</v>
      </c>
      <c r="E57" s="39" t="s">
        <v>5</v>
      </c>
    </row>
    <row r="58" spans="1:5" ht="12.75">
      <c r="A58" s="35" t="s">
        <v>54</v>
      </c>
      <c r="E58" s="40" t="s">
        <v>5754</v>
      </c>
    </row>
    <row r="59" spans="1:5" ht="12.75">
      <c r="A59" t="s">
        <v>55</v>
      </c>
      <c r="E59" s="39" t="s">
        <v>5</v>
      </c>
    </row>
    <row r="60" spans="1:16" ht="12.75">
      <c r="A60" t="s">
        <v>48</v>
      </c>
      <c s="34" t="s">
        <v>94</v>
      </c>
      <c s="34" t="s">
        <v>5755</v>
      </c>
      <c s="35" t="s">
        <v>5</v>
      </c>
      <c s="6" t="s">
        <v>5756</v>
      </c>
      <c s="36" t="s">
        <v>205</v>
      </c>
      <c s="37">
        <v>5.04</v>
      </c>
      <c s="36">
        <v>0.26905</v>
      </c>
      <c s="36">
        <f>ROUND(G60*H60,6)</f>
      </c>
      <c r="L60" s="38">
        <v>0</v>
      </c>
      <c s="32">
        <f>ROUND(ROUND(L60,2)*ROUND(G60,3),2)</f>
      </c>
      <c s="36" t="s">
        <v>3677</v>
      </c>
      <c>
        <f>(M60*21)/100</f>
      </c>
      <c t="s">
        <v>27</v>
      </c>
    </row>
    <row r="61" spans="1:5" ht="12.75">
      <c r="A61" s="35" t="s">
        <v>53</v>
      </c>
      <c r="E61" s="39" t="s">
        <v>5</v>
      </c>
    </row>
    <row r="62" spans="1:5" ht="12.75">
      <c r="A62" s="35" t="s">
        <v>54</v>
      </c>
      <c r="E62" s="40" t="s">
        <v>5757</v>
      </c>
    </row>
    <row r="63" spans="1:5" ht="12.75">
      <c r="A63" t="s">
        <v>55</v>
      </c>
      <c r="E63" s="39" t="s">
        <v>5</v>
      </c>
    </row>
    <row r="64" spans="1:16" ht="12.75">
      <c r="A64" t="s">
        <v>48</v>
      </c>
      <c s="34" t="s">
        <v>98</v>
      </c>
      <c s="34" t="s">
        <v>5758</v>
      </c>
      <c s="35" t="s">
        <v>5</v>
      </c>
      <c s="6" t="s">
        <v>5759</v>
      </c>
      <c s="36" t="s">
        <v>450</v>
      </c>
      <c s="37">
        <v>0.045</v>
      </c>
      <c s="36">
        <v>1.04922</v>
      </c>
      <c s="36">
        <f>ROUND(G64*H64,6)</f>
      </c>
      <c r="L64" s="38">
        <v>0</v>
      </c>
      <c s="32">
        <f>ROUND(ROUND(L64,2)*ROUND(G64,3),2)</f>
      </c>
      <c s="36" t="s">
        <v>3677</v>
      </c>
      <c>
        <f>(M64*21)/100</f>
      </c>
      <c t="s">
        <v>27</v>
      </c>
    </row>
    <row r="65" spans="1:5" ht="12.75">
      <c r="A65" s="35" t="s">
        <v>53</v>
      </c>
      <c r="E65" s="39" t="s">
        <v>5</v>
      </c>
    </row>
    <row r="66" spans="1:5" ht="25.5">
      <c r="A66" s="35" t="s">
        <v>54</v>
      </c>
      <c r="E66" s="40" t="s">
        <v>5760</v>
      </c>
    </row>
    <row r="67" spans="1:5" ht="12.75">
      <c r="A67" t="s">
        <v>55</v>
      </c>
      <c r="E67" s="39" t="s">
        <v>5</v>
      </c>
    </row>
    <row r="68" spans="1:16" ht="12.75">
      <c r="A68" t="s">
        <v>48</v>
      </c>
      <c s="34" t="s">
        <v>102</v>
      </c>
      <c s="34" t="s">
        <v>5761</v>
      </c>
      <c s="35" t="s">
        <v>5</v>
      </c>
      <c s="6" t="s">
        <v>5762</v>
      </c>
      <c s="36" t="s">
        <v>62</v>
      </c>
      <c s="37">
        <v>4</v>
      </c>
      <c s="36">
        <v>0.04555</v>
      </c>
      <c s="36">
        <f>ROUND(G68*H68,6)</f>
      </c>
      <c r="L68" s="38">
        <v>0</v>
      </c>
      <c s="32">
        <f>ROUND(ROUND(L68,2)*ROUND(G68,3),2)</f>
      </c>
      <c s="36" t="s">
        <v>3677</v>
      </c>
      <c>
        <f>(M68*21)/100</f>
      </c>
      <c t="s">
        <v>27</v>
      </c>
    </row>
    <row r="69" spans="1:5" ht="12.75">
      <c r="A69" s="35" t="s">
        <v>53</v>
      </c>
      <c r="E69" s="39" t="s">
        <v>5</v>
      </c>
    </row>
    <row r="70" spans="1:5" ht="12.75">
      <c r="A70" s="35" t="s">
        <v>54</v>
      </c>
      <c r="E70" s="40" t="s">
        <v>5763</v>
      </c>
    </row>
    <row r="71" spans="1:5" ht="12.75">
      <c r="A71" t="s">
        <v>55</v>
      </c>
      <c r="E71" s="39" t="s">
        <v>5</v>
      </c>
    </row>
    <row r="72" spans="1:16" ht="12.75">
      <c r="A72" t="s">
        <v>48</v>
      </c>
      <c s="34" t="s">
        <v>107</v>
      </c>
      <c s="34" t="s">
        <v>5764</v>
      </c>
      <c s="35" t="s">
        <v>5</v>
      </c>
      <c s="6" t="s">
        <v>5765</v>
      </c>
      <c s="36" t="s">
        <v>190</v>
      </c>
      <c s="37">
        <v>0.563</v>
      </c>
      <c s="36">
        <v>1.94302</v>
      </c>
      <c s="36">
        <f>ROUND(G72*H72,6)</f>
      </c>
      <c r="L72" s="38">
        <v>0</v>
      </c>
      <c s="32">
        <f>ROUND(ROUND(L72,2)*ROUND(G72,3),2)</f>
      </c>
      <c s="36" t="s">
        <v>3677</v>
      </c>
      <c>
        <f>(M72*21)/100</f>
      </c>
      <c t="s">
        <v>27</v>
      </c>
    </row>
    <row r="73" spans="1:5" ht="12.75">
      <c r="A73" s="35" t="s">
        <v>53</v>
      </c>
      <c r="E73" s="39" t="s">
        <v>5</v>
      </c>
    </row>
    <row r="74" spans="1:5" ht="12.75">
      <c r="A74" s="35" t="s">
        <v>54</v>
      </c>
      <c r="E74" s="40" t="s">
        <v>5766</v>
      </c>
    </row>
    <row r="75" spans="1:5" ht="12.75">
      <c r="A75" t="s">
        <v>55</v>
      </c>
      <c r="E75" s="39" t="s">
        <v>5</v>
      </c>
    </row>
    <row r="76" spans="1:16" ht="25.5">
      <c r="A76" t="s">
        <v>48</v>
      </c>
      <c s="34" t="s">
        <v>111</v>
      </c>
      <c s="34" t="s">
        <v>5767</v>
      </c>
      <c s="35" t="s">
        <v>5</v>
      </c>
      <c s="6" t="s">
        <v>5768</v>
      </c>
      <c s="36" t="s">
        <v>450</v>
      </c>
      <c s="37">
        <v>0.45</v>
      </c>
      <c s="36">
        <v>0.01709</v>
      </c>
      <c s="36">
        <f>ROUND(G76*H76,6)</f>
      </c>
      <c r="L76" s="38">
        <v>0</v>
      </c>
      <c s="32">
        <f>ROUND(ROUND(L76,2)*ROUND(G76,3),2)</f>
      </c>
      <c s="36" t="s">
        <v>3677</v>
      </c>
      <c>
        <f>(M76*21)/100</f>
      </c>
      <c t="s">
        <v>27</v>
      </c>
    </row>
    <row r="77" spans="1:5" ht="12.75">
      <c r="A77" s="35" t="s">
        <v>53</v>
      </c>
      <c r="E77" s="39" t="s">
        <v>5</v>
      </c>
    </row>
    <row r="78" spans="1:5" ht="51">
      <c r="A78" s="35" t="s">
        <v>54</v>
      </c>
      <c r="E78" s="40" t="s">
        <v>5769</v>
      </c>
    </row>
    <row r="79" spans="1:5" ht="12.75">
      <c r="A79" t="s">
        <v>55</v>
      </c>
      <c r="E79" s="39" t="s">
        <v>5</v>
      </c>
    </row>
    <row r="80" spans="1:16" ht="12.75">
      <c r="A80" t="s">
        <v>48</v>
      </c>
      <c s="34" t="s">
        <v>115</v>
      </c>
      <c s="34" t="s">
        <v>5770</v>
      </c>
      <c s="35" t="s">
        <v>5</v>
      </c>
      <c s="6" t="s">
        <v>5771</v>
      </c>
      <c s="36" t="s">
        <v>205</v>
      </c>
      <c s="37">
        <v>12.145</v>
      </c>
      <c s="36">
        <v>0.06848</v>
      </c>
      <c s="36">
        <f>ROUND(G80*H80,6)</f>
      </c>
      <c r="L80" s="38">
        <v>0</v>
      </c>
      <c s="32">
        <f>ROUND(ROUND(L80,2)*ROUND(G80,3),2)</f>
      </c>
      <c s="36" t="s">
        <v>3677</v>
      </c>
      <c>
        <f>(M80*21)/100</f>
      </c>
      <c t="s">
        <v>27</v>
      </c>
    </row>
    <row r="81" spans="1:5" ht="12.75">
      <c r="A81" s="35" t="s">
        <v>53</v>
      </c>
      <c r="E81" s="39" t="s">
        <v>5</v>
      </c>
    </row>
    <row r="82" spans="1:5" ht="12.75">
      <c r="A82" s="35" t="s">
        <v>54</v>
      </c>
      <c r="E82" s="40" t="s">
        <v>5772</v>
      </c>
    </row>
    <row r="83" spans="1:5" ht="12.75">
      <c r="A83" t="s">
        <v>55</v>
      </c>
      <c r="E83" s="39" t="s">
        <v>5</v>
      </c>
    </row>
    <row r="84" spans="1:16" ht="12.75">
      <c r="A84" t="s">
        <v>48</v>
      </c>
      <c s="34" t="s">
        <v>119</v>
      </c>
      <c s="34" t="s">
        <v>5773</v>
      </c>
      <c s="35" t="s">
        <v>5</v>
      </c>
      <c s="6" t="s">
        <v>5774</v>
      </c>
      <c s="36" t="s">
        <v>205</v>
      </c>
      <c s="37">
        <v>20.424</v>
      </c>
      <c s="36">
        <v>0.11396</v>
      </c>
      <c s="36">
        <f>ROUND(G84*H84,6)</f>
      </c>
      <c r="L84" s="38">
        <v>0</v>
      </c>
      <c s="32">
        <f>ROUND(ROUND(L84,2)*ROUND(G84,3),2)</f>
      </c>
      <c s="36" t="s">
        <v>3677</v>
      </c>
      <c>
        <f>(M84*21)/100</f>
      </c>
      <c t="s">
        <v>27</v>
      </c>
    </row>
    <row r="85" spans="1:5" ht="12.75">
      <c r="A85" s="35" t="s">
        <v>53</v>
      </c>
      <c r="E85" s="39" t="s">
        <v>5</v>
      </c>
    </row>
    <row r="86" spans="1:5" ht="25.5">
      <c r="A86" s="35" t="s">
        <v>54</v>
      </c>
      <c r="E86" s="40" t="s">
        <v>5775</v>
      </c>
    </row>
    <row r="87" spans="1:5" ht="12.75">
      <c r="A87" t="s">
        <v>55</v>
      </c>
      <c r="E87" s="39" t="s">
        <v>5</v>
      </c>
    </row>
    <row r="88" spans="1:16" ht="12.75">
      <c r="A88" t="s">
        <v>48</v>
      </c>
      <c s="34" t="s">
        <v>125</v>
      </c>
      <c s="34" t="s">
        <v>4461</v>
      </c>
      <c s="35" t="s">
        <v>5</v>
      </c>
      <c s="6" t="s">
        <v>5776</v>
      </c>
      <c s="36" t="s">
        <v>205</v>
      </c>
      <c s="37">
        <v>3.868</v>
      </c>
      <c s="36">
        <v>0.17818</v>
      </c>
      <c s="36">
        <f>ROUND(G88*H88,6)</f>
      </c>
      <c r="L88" s="38">
        <v>0</v>
      </c>
      <c s="32">
        <f>ROUND(ROUND(L88,2)*ROUND(G88,3),2)</f>
      </c>
      <c s="36" t="s">
        <v>3677</v>
      </c>
      <c>
        <f>(M88*21)/100</f>
      </c>
      <c t="s">
        <v>27</v>
      </c>
    </row>
    <row r="89" spans="1:5" ht="12.75">
      <c r="A89" s="35" t="s">
        <v>53</v>
      </c>
      <c r="E89" s="39" t="s">
        <v>5</v>
      </c>
    </row>
    <row r="90" spans="1:5" ht="25.5">
      <c r="A90" s="35" t="s">
        <v>54</v>
      </c>
      <c r="E90" s="40" t="s">
        <v>5777</v>
      </c>
    </row>
    <row r="91" spans="1:5" ht="12.75">
      <c r="A91" t="s">
        <v>55</v>
      </c>
      <c r="E91" s="39" t="s">
        <v>5</v>
      </c>
    </row>
    <row r="92" spans="1:16" ht="12.75">
      <c r="A92" t="s">
        <v>48</v>
      </c>
      <c s="34" t="s">
        <v>129</v>
      </c>
      <c s="34" t="s">
        <v>4464</v>
      </c>
      <c s="35" t="s">
        <v>5</v>
      </c>
      <c s="6" t="s">
        <v>5778</v>
      </c>
      <c s="36" t="s">
        <v>205</v>
      </c>
      <c s="37">
        <v>13.58</v>
      </c>
      <c s="36">
        <v>0.00785</v>
      </c>
      <c s="36">
        <f>ROUND(G92*H92,6)</f>
      </c>
      <c r="L92" s="38">
        <v>0</v>
      </c>
      <c s="32">
        <f>ROUND(ROUND(L92,2)*ROUND(G92,3),2)</f>
      </c>
      <c s="36" t="s">
        <v>3677</v>
      </c>
      <c>
        <f>(M92*21)/100</f>
      </c>
      <c t="s">
        <v>27</v>
      </c>
    </row>
    <row r="93" spans="1:5" ht="12.75">
      <c r="A93" s="35" t="s">
        <v>53</v>
      </c>
      <c r="E93" s="39" t="s">
        <v>5</v>
      </c>
    </row>
    <row r="94" spans="1:5" ht="63.75">
      <c r="A94" s="35" t="s">
        <v>54</v>
      </c>
      <c r="E94" s="40" t="s">
        <v>5779</v>
      </c>
    </row>
    <row r="95" spans="1:5" ht="12.75">
      <c r="A95" t="s">
        <v>55</v>
      </c>
      <c r="E95" s="39" t="s">
        <v>5</v>
      </c>
    </row>
    <row r="96" spans="1:13" ht="12.75">
      <c r="A96" t="s">
        <v>46</v>
      </c>
      <c r="C96" s="31" t="s">
        <v>63</v>
      </c>
      <c r="E96" s="33" t="s">
        <v>2449</v>
      </c>
      <c r="J96" s="32">
        <f>0</f>
      </c>
      <c s="32">
        <f>0</f>
      </c>
      <c s="32">
        <f>0+L97</f>
      </c>
      <c s="32">
        <f>0+M97</f>
      </c>
    </row>
    <row r="97" spans="1:16" ht="12.75">
      <c r="A97" t="s">
        <v>48</v>
      </c>
      <c s="34" t="s">
        <v>133</v>
      </c>
      <c s="34" t="s">
        <v>5780</v>
      </c>
      <c s="35" t="s">
        <v>5</v>
      </c>
      <c s="6" t="s">
        <v>5781</v>
      </c>
      <c s="36" t="s">
        <v>190</v>
      </c>
      <c s="37">
        <v>0.516</v>
      </c>
      <c s="36">
        <v>2.50195</v>
      </c>
      <c s="36">
        <f>ROUND(G97*H97,6)</f>
      </c>
      <c r="L97" s="38">
        <v>0</v>
      </c>
      <c s="32">
        <f>ROUND(ROUND(L97,2)*ROUND(G97,3),2)</f>
      </c>
      <c s="36" t="s">
        <v>3677</v>
      </c>
      <c>
        <f>(M97*21)/100</f>
      </c>
      <c t="s">
        <v>27</v>
      </c>
    </row>
    <row r="98" spans="1:5" ht="12.75">
      <c r="A98" s="35" t="s">
        <v>53</v>
      </c>
      <c r="E98" s="39" t="s">
        <v>5</v>
      </c>
    </row>
    <row r="99" spans="1:5" ht="25.5">
      <c r="A99" s="35" t="s">
        <v>54</v>
      </c>
      <c r="E99" s="40" t="s">
        <v>5782</v>
      </c>
    </row>
    <row r="100" spans="1:5" ht="12.75">
      <c r="A100" t="s">
        <v>55</v>
      </c>
      <c r="E100" s="39" t="s">
        <v>5</v>
      </c>
    </row>
    <row r="101" spans="1:13" ht="12.75">
      <c r="A101" t="s">
        <v>46</v>
      </c>
      <c r="C101" s="31" t="s">
        <v>72</v>
      </c>
      <c r="E101" s="33" t="s">
        <v>4503</v>
      </c>
      <c r="J101" s="32">
        <f>0</f>
      </c>
      <c s="32">
        <f>0</f>
      </c>
      <c s="32">
        <f>0+L102+L106+L110+L114+L118+L122+L126+L130+L134+L138+L142+L146+L150+L154</f>
      </c>
      <c s="32">
        <f>0+M102+M106+M110+M114+M118+M122+M126+M130+M134+M138+M142+M146+M150+M154</f>
      </c>
    </row>
    <row r="102" spans="1:16" ht="12.75">
      <c r="A102" t="s">
        <v>48</v>
      </c>
      <c s="34" t="s">
        <v>138</v>
      </c>
      <c s="34" t="s">
        <v>5783</v>
      </c>
      <c s="35" t="s">
        <v>5</v>
      </c>
      <c s="6" t="s">
        <v>5784</v>
      </c>
      <c s="36" t="s">
        <v>205</v>
      </c>
      <c s="37">
        <v>100</v>
      </c>
      <c s="36">
        <v>0.00193</v>
      </c>
      <c s="36">
        <f>ROUND(G102*H102,6)</f>
      </c>
      <c r="L102" s="38">
        <v>0</v>
      </c>
      <c s="32">
        <f>ROUND(ROUND(L102,2)*ROUND(G102,3),2)</f>
      </c>
      <c s="36" t="s">
        <v>3677</v>
      </c>
      <c>
        <f>(M102*21)/100</f>
      </c>
      <c t="s">
        <v>27</v>
      </c>
    </row>
    <row r="103" spans="1:5" ht="12.75">
      <c r="A103" s="35" t="s">
        <v>53</v>
      </c>
      <c r="E103" s="39" t="s">
        <v>5</v>
      </c>
    </row>
    <row r="104" spans="1:5" ht="25.5">
      <c r="A104" s="35" t="s">
        <v>54</v>
      </c>
      <c r="E104" s="40" t="s">
        <v>5785</v>
      </c>
    </row>
    <row r="105" spans="1:5" ht="12.75">
      <c r="A105" t="s">
        <v>55</v>
      </c>
      <c r="E105" s="39" t="s">
        <v>5</v>
      </c>
    </row>
    <row r="106" spans="1:16" ht="12.75">
      <c r="A106" t="s">
        <v>48</v>
      </c>
      <c s="34" t="s">
        <v>257</v>
      </c>
      <c s="34" t="s">
        <v>5786</v>
      </c>
      <c s="35" t="s">
        <v>5</v>
      </c>
      <c s="6" t="s">
        <v>5787</v>
      </c>
      <c s="36" t="s">
        <v>205</v>
      </c>
      <c s="37">
        <v>600.466</v>
      </c>
      <c s="36">
        <v>0.00026</v>
      </c>
      <c s="36">
        <f>ROUND(G106*H106,6)</f>
      </c>
      <c r="L106" s="38">
        <v>0</v>
      </c>
      <c s="32">
        <f>ROUND(ROUND(L106,2)*ROUND(G106,3),2)</f>
      </c>
      <c s="36" t="s">
        <v>3677</v>
      </c>
      <c>
        <f>(M106*21)/100</f>
      </c>
      <c t="s">
        <v>27</v>
      </c>
    </row>
    <row r="107" spans="1:5" ht="12.75">
      <c r="A107" s="35" t="s">
        <v>53</v>
      </c>
      <c r="E107" s="39" t="s">
        <v>5</v>
      </c>
    </row>
    <row r="108" spans="1:5" ht="25.5">
      <c r="A108" s="35" t="s">
        <v>54</v>
      </c>
      <c r="E108" s="40" t="s">
        <v>5788</v>
      </c>
    </row>
    <row r="109" spans="1:5" ht="12.75">
      <c r="A109" t="s">
        <v>55</v>
      </c>
      <c r="E109" s="39" t="s">
        <v>5</v>
      </c>
    </row>
    <row r="110" spans="1:16" ht="12.75">
      <c r="A110" t="s">
        <v>48</v>
      </c>
      <c s="34" t="s">
        <v>261</v>
      </c>
      <c s="34" t="s">
        <v>5789</v>
      </c>
      <c s="35" t="s">
        <v>5</v>
      </c>
      <c s="6" t="s">
        <v>5790</v>
      </c>
      <c s="36" t="s">
        <v>205</v>
      </c>
      <c s="37">
        <v>229.701</v>
      </c>
      <c s="36">
        <v>0.01838</v>
      </c>
      <c s="36">
        <f>ROUND(G110*H110,6)</f>
      </c>
      <c r="L110" s="38">
        <v>0</v>
      </c>
      <c s="32">
        <f>ROUND(ROUND(L110,2)*ROUND(G110,3),2)</f>
      </c>
      <c s="36" t="s">
        <v>3677</v>
      </c>
      <c>
        <f>(M110*21)/100</f>
      </c>
      <c t="s">
        <v>27</v>
      </c>
    </row>
    <row r="111" spans="1:5" ht="12.75">
      <c r="A111" s="35" t="s">
        <v>53</v>
      </c>
      <c r="E111" s="39" t="s">
        <v>5</v>
      </c>
    </row>
    <row r="112" spans="1:5" ht="114.75">
      <c r="A112" s="35" t="s">
        <v>54</v>
      </c>
      <c r="E112" s="40" t="s">
        <v>5791</v>
      </c>
    </row>
    <row r="113" spans="1:5" ht="12.75">
      <c r="A113" t="s">
        <v>55</v>
      </c>
      <c r="E113" s="39" t="s">
        <v>5</v>
      </c>
    </row>
    <row r="114" spans="1:16" ht="25.5">
      <c r="A114" t="s">
        <v>48</v>
      </c>
      <c s="34" t="s">
        <v>1030</v>
      </c>
      <c s="34" t="s">
        <v>5792</v>
      </c>
      <c s="35" t="s">
        <v>5</v>
      </c>
      <c s="6" t="s">
        <v>5793</v>
      </c>
      <c s="36" t="s">
        <v>205</v>
      </c>
      <c s="37">
        <v>229.701</v>
      </c>
      <c s="36">
        <v>0.0079</v>
      </c>
      <c s="36">
        <f>ROUND(G114*H114,6)</f>
      </c>
      <c r="L114" s="38">
        <v>0</v>
      </c>
      <c s="32">
        <f>ROUND(ROUND(L114,2)*ROUND(G114,3),2)</f>
      </c>
      <c s="36" t="s">
        <v>3677</v>
      </c>
      <c>
        <f>(M114*21)/100</f>
      </c>
      <c t="s">
        <v>27</v>
      </c>
    </row>
    <row r="115" spans="1:5" ht="12.75">
      <c r="A115" s="35" t="s">
        <v>53</v>
      </c>
      <c r="E115" s="39" t="s">
        <v>5</v>
      </c>
    </row>
    <row r="116" spans="1:5" ht="12.75">
      <c r="A116" s="35" t="s">
        <v>54</v>
      </c>
      <c r="E116" s="40" t="s">
        <v>5794</v>
      </c>
    </row>
    <row r="117" spans="1:5" ht="12.75">
      <c r="A117" t="s">
        <v>55</v>
      </c>
      <c r="E117" s="39" t="s">
        <v>5</v>
      </c>
    </row>
    <row r="118" spans="1:16" ht="12.75">
      <c r="A118" t="s">
        <v>48</v>
      </c>
      <c s="34" t="s">
        <v>264</v>
      </c>
      <c s="34" t="s">
        <v>4526</v>
      </c>
      <c s="35" t="s">
        <v>5</v>
      </c>
      <c s="6" t="s">
        <v>5795</v>
      </c>
      <c s="36" t="s">
        <v>205</v>
      </c>
      <c s="37">
        <v>132.99</v>
      </c>
      <c s="36">
        <v>0.021</v>
      </c>
      <c s="36">
        <f>ROUND(G118*H118,6)</f>
      </c>
      <c r="L118" s="38">
        <v>0</v>
      </c>
      <c s="32">
        <f>ROUND(ROUND(L118,2)*ROUND(G118,3),2)</f>
      </c>
      <c s="36" t="s">
        <v>3677</v>
      </c>
      <c>
        <f>(M118*21)/100</f>
      </c>
      <c t="s">
        <v>27</v>
      </c>
    </row>
    <row r="119" spans="1:5" ht="12.75">
      <c r="A119" s="35" t="s">
        <v>53</v>
      </c>
      <c r="E119" s="39" t="s">
        <v>5</v>
      </c>
    </row>
    <row r="120" spans="1:5" ht="12.75">
      <c r="A120" s="35" t="s">
        <v>54</v>
      </c>
      <c r="E120" s="40" t="s">
        <v>5796</v>
      </c>
    </row>
    <row r="121" spans="1:5" ht="12.75">
      <c r="A121" t="s">
        <v>55</v>
      </c>
      <c r="E121" s="39" t="s">
        <v>5</v>
      </c>
    </row>
    <row r="122" spans="1:16" ht="25.5">
      <c r="A122" t="s">
        <v>48</v>
      </c>
      <c s="34" t="s">
        <v>268</v>
      </c>
      <c s="34" t="s">
        <v>5797</v>
      </c>
      <c s="35" t="s">
        <v>5</v>
      </c>
      <c s="6" t="s">
        <v>5798</v>
      </c>
      <c s="36" t="s">
        <v>205</v>
      </c>
      <c s="37">
        <v>237.775</v>
      </c>
      <c s="36">
        <v>0.01103</v>
      </c>
      <c s="36">
        <f>ROUND(G122*H122,6)</f>
      </c>
      <c r="L122" s="38">
        <v>0</v>
      </c>
      <c s="32">
        <f>ROUND(ROUND(L122,2)*ROUND(G122,3),2)</f>
      </c>
      <c s="36" t="s">
        <v>3677</v>
      </c>
      <c>
        <f>(M122*21)/100</f>
      </c>
      <c t="s">
        <v>27</v>
      </c>
    </row>
    <row r="123" spans="1:5" ht="12.75">
      <c r="A123" s="35" t="s">
        <v>53</v>
      </c>
      <c r="E123" s="39" t="s">
        <v>5</v>
      </c>
    </row>
    <row r="124" spans="1:5" ht="25.5">
      <c r="A124" s="35" t="s">
        <v>54</v>
      </c>
      <c r="E124" s="40" t="s">
        <v>5799</v>
      </c>
    </row>
    <row r="125" spans="1:5" ht="12.75">
      <c r="A125" t="s">
        <v>55</v>
      </c>
      <c r="E125" s="39" t="s">
        <v>5</v>
      </c>
    </row>
    <row r="126" spans="1:16" ht="12.75">
      <c r="A126" t="s">
        <v>48</v>
      </c>
      <c s="34" t="s">
        <v>272</v>
      </c>
      <c s="34" t="s">
        <v>5800</v>
      </c>
      <c s="35" t="s">
        <v>5</v>
      </c>
      <c s="6" t="s">
        <v>5801</v>
      </c>
      <c s="36" t="s">
        <v>205</v>
      </c>
      <c s="37">
        <v>237.775</v>
      </c>
      <c s="36">
        <v>0.00552</v>
      </c>
      <c s="36">
        <f>ROUND(G126*H126,6)</f>
      </c>
      <c r="L126" s="38">
        <v>0</v>
      </c>
      <c s="32">
        <f>ROUND(ROUND(L126,2)*ROUND(G126,3),2)</f>
      </c>
      <c s="36" t="s">
        <v>3677</v>
      </c>
      <c>
        <f>(M126*21)/100</f>
      </c>
      <c t="s">
        <v>27</v>
      </c>
    </row>
    <row r="127" spans="1:5" ht="12.75">
      <c r="A127" s="35" t="s">
        <v>53</v>
      </c>
      <c r="E127" s="39" t="s">
        <v>5</v>
      </c>
    </row>
    <row r="128" spans="1:5" ht="12.75">
      <c r="A128" s="35" t="s">
        <v>54</v>
      </c>
      <c r="E128" s="40" t="s">
        <v>5802</v>
      </c>
    </row>
    <row r="129" spans="1:5" ht="12.75">
      <c r="A129" t="s">
        <v>55</v>
      </c>
      <c r="E129" s="39" t="s">
        <v>5</v>
      </c>
    </row>
    <row r="130" spans="1:16" ht="25.5">
      <c r="A130" t="s">
        <v>48</v>
      </c>
      <c s="34" t="s">
        <v>291</v>
      </c>
      <c s="34" t="s">
        <v>5803</v>
      </c>
      <c s="35" t="s">
        <v>5</v>
      </c>
      <c s="6" t="s">
        <v>5804</v>
      </c>
      <c s="36" t="s">
        <v>190</v>
      </c>
      <c s="37">
        <v>13.165</v>
      </c>
      <c s="36">
        <v>2.30102</v>
      </c>
      <c s="36">
        <f>ROUND(G130*H130,6)</f>
      </c>
      <c r="L130" s="38">
        <v>0</v>
      </c>
      <c s="32">
        <f>ROUND(ROUND(L130,2)*ROUND(G130,3),2)</f>
      </c>
      <c s="36" t="s">
        <v>3677</v>
      </c>
      <c>
        <f>(M130*21)/100</f>
      </c>
      <c t="s">
        <v>27</v>
      </c>
    </row>
    <row r="131" spans="1:5" ht="12.75">
      <c r="A131" s="35" t="s">
        <v>53</v>
      </c>
      <c r="E131" s="39" t="s">
        <v>5</v>
      </c>
    </row>
    <row r="132" spans="1:5" ht="25.5">
      <c r="A132" s="35" t="s">
        <v>54</v>
      </c>
      <c r="E132" s="40" t="s">
        <v>5805</v>
      </c>
    </row>
    <row r="133" spans="1:5" ht="12.75">
      <c r="A133" t="s">
        <v>55</v>
      </c>
      <c r="E133" s="39" t="s">
        <v>5</v>
      </c>
    </row>
    <row r="134" spans="1:16" ht="25.5">
      <c r="A134" t="s">
        <v>48</v>
      </c>
      <c s="34" t="s">
        <v>295</v>
      </c>
      <c s="34" t="s">
        <v>5806</v>
      </c>
      <c s="35" t="s">
        <v>5</v>
      </c>
      <c s="6" t="s">
        <v>5807</v>
      </c>
      <c s="36" t="s">
        <v>190</v>
      </c>
      <c s="37">
        <v>1.323</v>
      </c>
      <c s="36">
        <v>2.50187</v>
      </c>
      <c s="36">
        <f>ROUND(G134*H134,6)</f>
      </c>
      <c r="L134" s="38">
        <v>0</v>
      </c>
      <c s="32">
        <f>ROUND(ROUND(L134,2)*ROUND(G134,3),2)</f>
      </c>
      <c s="36" t="s">
        <v>3677</v>
      </c>
      <c>
        <f>(M134*21)/100</f>
      </c>
      <c t="s">
        <v>27</v>
      </c>
    </row>
    <row r="135" spans="1:5" ht="12.75">
      <c r="A135" s="35" t="s">
        <v>53</v>
      </c>
      <c r="E135" s="39" t="s">
        <v>5</v>
      </c>
    </row>
    <row r="136" spans="1:5" ht="25.5">
      <c r="A136" s="35" t="s">
        <v>54</v>
      </c>
      <c r="E136" s="40" t="s">
        <v>5808</v>
      </c>
    </row>
    <row r="137" spans="1:5" ht="12.75">
      <c r="A137" t="s">
        <v>55</v>
      </c>
      <c r="E137" s="39" t="s">
        <v>5</v>
      </c>
    </row>
    <row r="138" spans="1:16" ht="25.5">
      <c r="A138" t="s">
        <v>48</v>
      </c>
      <c s="34" t="s">
        <v>299</v>
      </c>
      <c s="34" t="s">
        <v>5809</v>
      </c>
      <c s="35" t="s">
        <v>5</v>
      </c>
      <c s="6" t="s">
        <v>5810</v>
      </c>
      <c s="36" t="s">
        <v>190</v>
      </c>
      <c s="37">
        <v>20.431</v>
      </c>
      <c s="36">
        <v>2.50187</v>
      </c>
      <c s="36">
        <f>ROUND(G138*H138,6)</f>
      </c>
      <c r="L138" s="38">
        <v>0</v>
      </c>
      <c s="32">
        <f>ROUND(ROUND(L138,2)*ROUND(G138,3),2)</f>
      </c>
      <c s="36" t="s">
        <v>3677</v>
      </c>
      <c>
        <f>(M138*21)/100</f>
      </c>
      <c t="s">
        <v>27</v>
      </c>
    </row>
    <row r="139" spans="1:5" ht="12.75">
      <c r="A139" s="35" t="s">
        <v>53</v>
      </c>
      <c r="E139" s="39" t="s">
        <v>5</v>
      </c>
    </row>
    <row r="140" spans="1:5" ht="25.5">
      <c r="A140" s="35" t="s">
        <v>54</v>
      </c>
      <c r="E140" s="40" t="s">
        <v>5811</v>
      </c>
    </row>
    <row r="141" spans="1:5" ht="12.75">
      <c r="A141" t="s">
        <v>55</v>
      </c>
      <c r="E141" s="39" t="s">
        <v>5</v>
      </c>
    </row>
    <row r="142" spans="1:16" ht="12.75">
      <c r="A142" t="s">
        <v>48</v>
      </c>
      <c s="34" t="s">
        <v>303</v>
      </c>
      <c s="34" t="s">
        <v>4545</v>
      </c>
      <c s="35" t="s">
        <v>5</v>
      </c>
      <c s="6" t="s">
        <v>5812</v>
      </c>
      <c s="36" t="s">
        <v>190</v>
      </c>
      <c s="37">
        <v>13.165</v>
      </c>
      <c s="36">
        <v>0</v>
      </c>
      <c s="36">
        <f>ROUND(G142*H142,6)</f>
      </c>
      <c r="L142" s="38">
        <v>0</v>
      </c>
      <c s="32">
        <f>ROUND(ROUND(L142,2)*ROUND(G142,3),2)</f>
      </c>
      <c s="36" t="s">
        <v>3677</v>
      </c>
      <c>
        <f>(M142*21)/100</f>
      </c>
      <c t="s">
        <v>27</v>
      </c>
    </row>
    <row r="143" spans="1:5" ht="12.75">
      <c r="A143" s="35" t="s">
        <v>53</v>
      </c>
      <c r="E143" s="39" t="s">
        <v>5</v>
      </c>
    </row>
    <row r="144" spans="1:5" ht="12.75">
      <c r="A144" s="35" t="s">
        <v>54</v>
      </c>
      <c r="E144" s="40" t="s">
        <v>5813</v>
      </c>
    </row>
    <row r="145" spans="1:5" ht="12.75">
      <c r="A145" t="s">
        <v>55</v>
      </c>
      <c r="E145" s="39" t="s">
        <v>5</v>
      </c>
    </row>
    <row r="146" spans="1:16" ht="25.5">
      <c r="A146" t="s">
        <v>48</v>
      </c>
      <c s="34" t="s">
        <v>545</v>
      </c>
      <c s="34" t="s">
        <v>5814</v>
      </c>
      <c s="35" t="s">
        <v>5</v>
      </c>
      <c s="6" t="s">
        <v>5815</v>
      </c>
      <c s="36" t="s">
        <v>190</v>
      </c>
      <c s="37">
        <v>21.754</v>
      </c>
      <c s="36">
        <v>0.00303</v>
      </c>
      <c s="36">
        <f>ROUND(G146*H146,6)</f>
      </c>
      <c r="L146" s="38">
        <v>0</v>
      </c>
      <c s="32">
        <f>ROUND(ROUND(L146,2)*ROUND(G146,3),2)</f>
      </c>
      <c s="36" t="s">
        <v>3677</v>
      </c>
      <c>
        <f>(M146*21)/100</f>
      </c>
      <c t="s">
        <v>27</v>
      </c>
    </row>
    <row r="147" spans="1:5" ht="12.75">
      <c r="A147" s="35" t="s">
        <v>53</v>
      </c>
      <c r="E147" s="39" t="s">
        <v>5</v>
      </c>
    </row>
    <row r="148" spans="1:5" ht="12.75">
      <c r="A148" s="35" t="s">
        <v>54</v>
      </c>
      <c r="E148" s="40" t="s">
        <v>5816</v>
      </c>
    </row>
    <row r="149" spans="1:5" ht="12.75">
      <c r="A149" t="s">
        <v>55</v>
      </c>
      <c r="E149" s="39" t="s">
        <v>5</v>
      </c>
    </row>
    <row r="150" spans="1:16" ht="12.75">
      <c r="A150" t="s">
        <v>48</v>
      </c>
      <c s="34" t="s">
        <v>307</v>
      </c>
      <c s="34" t="s">
        <v>4568</v>
      </c>
      <c s="35" t="s">
        <v>5</v>
      </c>
      <c s="6" t="s">
        <v>5817</v>
      </c>
      <c s="36" t="s">
        <v>450</v>
      </c>
      <c s="37">
        <v>0.413</v>
      </c>
      <c s="36">
        <v>1.06277</v>
      </c>
      <c s="36">
        <f>ROUND(G150*H150,6)</f>
      </c>
      <c r="L150" s="38">
        <v>0</v>
      </c>
      <c s="32">
        <f>ROUND(ROUND(L150,2)*ROUND(G150,3),2)</f>
      </c>
      <c s="36" t="s">
        <v>3677</v>
      </c>
      <c>
        <f>(M150*21)/100</f>
      </c>
      <c t="s">
        <v>27</v>
      </c>
    </row>
    <row r="151" spans="1:5" ht="12.75">
      <c r="A151" s="35" t="s">
        <v>53</v>
      </c>
      <c r="E151" s="39" t="s">
        <v>5</v>
      </c>
    </row>
    <row r="152" spans="1:5" ht="12.75">
      <c r="A152" s="35" t="s">
        <v>54</v>
      </c>
      <c r="E152" s="40" t="s">
        <v>5818</v>
      </c>
    </row>
    <row r="153" spans="1:5" ht="12.75">
      <c r="A153" t="s">
        <v>55</v>
      </c>
      <c r="E153" s="39" t="s">
        <v>5</v>
      </c>
    </row>
    <row r="154" spans="1:16" ht="12.75">
      <c r="A154" t="s">
        <v>48</v>
      </c>
      <c s="34" t="s">
        <v>552</v>
      </c>
      <c s="34" t="s">
        <v>5819</v>
      </c>
      <c s="35" t="s">
        <v>5</v>
      </c>
      <c s="6" t="s">
        <v>5820</v>
      </c>
      <c s="36" t="s">
        <v>190</v>
      </c>
      <c s="37">
        <v>22.524</v>
      </c>
      <c s="36">
        <v>1.837</v>
      </c>
      <c s="36">
        <f>ROUND(G154*H154,6)</f>
      </c>
      <c r="L154" s="38">
        <v>0</v>
      </c>
      <c s="32">
        <f>ROUND(ROUND(L154,2)*ROUND(G154,3),2)</f>
      </c>
      <c s="36" t="s">
        <v>3677</v>
      </c>
      <c>
        <f>(M154*21)/100</f>
      </c>
      <c t="s">
        <v>27</v>
      </c>
    </row>
    <row r="155" spans="1:5" ht="12.75">
      <c r="A155" s="35" t="s">
        <v>53</v>
      </c>
      <c r="E155" s="39" t="s">
        <v>5</v>
      </c>
    </row>
    <row r="156" spans="1:5" ht="12.75">
      <c r="A156" s="35" t="s">
        <v>54</v>
      </c>
      <c r="E156" s="40" t="s">
        <v>5821</v>
      </c>
    </row>
    <row r="157" spans="1:5" ht="12.75">
      <c r="A157" t="s">
        <v>55</v>
      </c>
      <c r="E157" s="39" t="s">
        <v>5</v>
      </c>
    </row>
    <row r="158" spans="1:13" ht="12.75">
      <c r="A158" t="s">
        <v>46</v>
      </c>
      <c r="C158" s="31" t="s">
        <v>4582</v>
      </c>
      <c r="E158" s="33" t="s">
        <v>4583</v>
      </c>
      <c r="J158" s="32">
        <f>0</f>
      </c>
      <c s="32">
        <f>0</f>
      </c>
      <c s="32">
        <f>0+L159+L163+L167+L171+L175+L179+L183+L187+L191+L195+L199</f>
      </c>
      <c s="32">
        <f>0+M159+M163+M167+M171+M175+M179+M183+M187+M191+M195+M199</f>
      </c>
    </row>
    <row r="159" spans="1:16" ht="12.75">
      <c r="A159" t="s">
        <v>48</v>
      </c>
      <c s="34" t="s">
        <v>312</v>
      </c>
      <c s="34" t="s">
        <v>4584</v>
      </c>
      <c s="35" t="s">
        <v>5</v>
      </c>
      <c s="6" t="s">
        <v>4585</v>
      </c>
      <c s="36" t="s">
        <v>450</v>
      </c>
      <c s="37">
        <v>0.051</v>
      </c>
      <c s="36">
        <v>1</v>
      </c>
      <c s="36">
        <f>ROUND(G159*H159,6)</f>
      </c>
      <c r="L159" s="38">
        <v>0</v>
      </c>
      <c s="32">
        <f>ROUND(ROUND(L159,2)*ROUND(G159,3),2)</f>
      </c>
      <c s="36" t="s">
        <v>3677</v>
      </c>
      <c>
        <f>(M159*21)/100</f>
      </c>
      <c t="s">
        <v>27</v>
      </c>
    </row>
    <row r="160" spans="1:5" ht="12.75">
      <c r="A160" s="35" t="s">
        <v>53</v>
      </c>
      <c r="E160" s="39" t="s">
        <v>5</v>
      </c>
    </row>
    <row r="161" spans="1:5" ht="12.75">
      <c r="A161" s="35" t="s">
        <v>54</v>
      </c>
      <c r="E161" s="40" t="s">
        <v>5822</v>
      </c>
    </row>
    <row r="162" spans="1:5" ht="38.25">
      <c r="A162" t="s">
        <v>55</v>
      </c>
      <c r="E162" s="39" t="s">
        <v>4587</v>
      </c>
    </row>
    <row r="163" spans="1:16" ht="12.75">
      <c r="A163" t="s">
        <v>48</v>
      </c>
      <c s="34" t="s">
        <v>318</v>
      </c>
      <c s="34" t="s">
        <v>5823</v>
      </c>
      <c s="35" t="s">
        <v>5</v>
      </c>
      <c s="6" t="s">
        <v>5824</v>
      </c>
      <c s="36" t="s">
        <v>205</v>
      </c>
      <c s="37">
        <v>27.619</v>
      </c>
      <c s="36">
        <v>0.0003</v>
      </c>
      <c s="36">
        <f>ROUND(G163*H163,6)</f>
      </c>
      <c r="L163" s="38">
        <v>0</v>
      </c>
      <c s="32">
        <f>ROUND(ROUND(L163,2)*ROUND(G163,3),2)</f>
      </c>
      <c s="36" t="s">
        <v>3677</v>
      </c>
      <c>
        <f>(M163*21)/100</f>
      </c>
      <c t="s">
        <v>27</v>
      </c>
    </row>
    <row r="164" spans="1:5" ht="12.75">
      <c r="A164" s="35" t="s">
        <v>53</v>
      </c>
      <c r="E164" s="39" t="s">
        <v>5</v>
      </c>
    </row>
    <row r="165" spans="1:5" ht="12.75">
      <c r="A165" s="35" t="s">
        <v>54</v>
      </c>
      <c r="E165" s="40" t="s">
        <v>5825</v>
      </c>
    </row>
    <row r="166" spans="1:5" ht="12.75">
      <c r="A166" t="s">
        <v>55</v>
      </c>
      <c r="E166" s="39" t="s">
        <v>5</v>
      </c>
    </row>
    <row r="167" spans="1:16" ht="25.5">
      <c r="A167" t="s">
        <v>48</v>
      </c>
      <c s="34" t="s">
        <v>319</v>
      </c>
      <c s="34" t="s">
        <v>4593</v>
      </c>
      <c s="35" t="s">
        <v>5</v>
      </c>
      <c s="6" t="s">
        <v>4594</v>
      </c>
      <c s="36" t="s">
        <v>205</v>
      </c>
      <c s="37">
        <v>6.744</v>
      </c>
      <c s="36">
        <v>0.0048</v>
      </c>
      <c s="36">
        <f>ROUND(G167*H167,6)</f>
      </c>
      <c r="L167" s="38">
        <v>0</v>
      </c>
      <c s="32">
        <f>ROUND(ROUND(L167,2)*ROUND(G167,3),2)</f>
      </c>
      <c s="36" t="s">
        <v>3677</v>
      </c>
      <c>
        <f>(M167*21)/100</f>
      </c>
      <c t="s">
        <v>27</v>
      </c>
    </row>
    <row r="168" spans="1:5" ht="12.75">
      <c r="A168" s="35" t="s">
        <v>53</v>
      </c>
      <c r="E168" s="39" t="s">
        <v>5</v>
      </c>
    </row>
    <row r="169" spans="1:5" ht="12.75">
      <c r="A169" s="35" t="s">
        <v>54</v>
      </c>
      <c r="E169" s="40" t="s">
        <v>5826</v>
      </c>
    </row>
    <row r="170" spans="1:5" ht="12.75">
      <c r="A170" t="s">
        <v>55</v>
      </c>
      <c r="E170" s="39" t="s">
        <v>5</v>
      </c>
    </row>
    <row r="171" spans="1:16" ht="38.25">
      <c r="A171" t="s">
        <v>48</v>
      </c>
      <c s="34" t="s">
        <v>321</v>
      </c>
      <c s="34" t="s">
        <v>5827</v>
      </c>
      <c s="35" t="s">
        <v>5</v>
      </c>
      <c s="6" t="s">
        <v>5828</v>
      </c>
      <c s="36" t="s">
        <v>205</v>
      </c>
      <c s="37">
        <v>173.895</v>
      </c>
      <c s="36">
        <v>0.0054</v>
      </c>
      <c s="36">
        <f>ROUND(G171*H171,6)</f>
      </c>
      <c r="L171" s="38">
        <v>0</v>
      </c>
      <c s="32">
        <f>ROUND(ROUND(L171,2)*ROUND(G171,3),2)</f>
      </c>
      <c s="36" t="s">
        <v>3677</v>
      </c>
      <c>
        <f>(M171*21)/100</f>
      </c>
      <c t="s">
        <v>27</v>
      </c>
    </row>
    <row r="172" spans="1:5" ht="12.75">
      <c r="A172" s="35" t="s">
        <v>53</v>
      </c>
      <c r="E172" s="39" t="s">
        <v>5</v>
      </c>
    </row>
    <row r="173" spans="1:5" ht="12.75">
      <c r="A173" s="35" t="s">
        <v>54</v>
      </c>
      <c r="E173" s="40" t="s">
        <v>5829</v>
      </c>
    </row>
    <row r="174" spans="1:5" ht="12.75">
      <c r="A174" t="s">
        <v>55</v>
      </c>
      <c r="E174" s="39" t="s">
        <v>5</v>
      </c>
    </row>
    <row r="175" spans="1:16" ht="38.25">
      <c r="A175" t="s">
        <v>48</v>
      </c>
      <c s="34" t="s">
        <v>326</v>
      </c>
      <c s="34" t="s">
        <v>5830</v>
      </c>
      <c s="35" t="s">
        <v>5</v>
      </c>
      <c s="6" t="s">
        <v>5831</v>
      </c>
      <c s="36" t="s">
        <v>205</v>
      </c>
      <c s="37">
        <v>173.895</v>
      </c>
      <c s="36">
        <v>0.0053</v>
      </c>
      <c s="36">
        <f>ROUND(G175*H175,6)</f>
      </c>
      <c r="L175" s="38">
        <v>0</v>
      </c>
      <c s="32">
        <f>ROUND(ROUND(L175,2)*ROUND(G175,3),2)</f>
      </c>
      <c s="36" t="s">
        <v>3677</v>
      </c>
      <c>
        <f>(M175*21)/100</f>
      </c>
      <c t="s">
        <v>27</v>
      </c>
    </row>
    <row r="176" spans="1:5" ht="12.75">
      <c r="A176" s="35" t="s">
        <v>53</v>
      </c>
      <c r="E176" s="39" t="s">
        <v>5</v>
      </c>
    </row>
    <row r="177" spans="1:5" ht="12.75">
      <c r="A177" s="35" t="s">
        <v>54</v>
      </c>
      <c r="E177" s="40" t="s">
        <v>5829</v>
      </c>
    </row>
    <row r="178" spans="1:5" ht="12.75">
      <c r="A178" t="s">
        <v>55</v>
      </c>
      <c r="E178" s="39" t="s">
        <v>5</v>
      </c>
    </row>
    <row r="179" spans="1:16" ht="12.75">
      <c r="A179" t="s">
        <v>48</v>
      </c>
      <c s="34" t="s">
        <v>330</v>
      </c>
      <c s="34" t="s">
        <v>4596</v>
      </c>
      <c s="35" t="s">
        <v>5</v>
      </c>
      <c s="6" t="s">
        <v>5832</v>
      </c>
      <c s="36" t="s">
        <v>205</v>
      </c>
      <c s="37">
        <v>155.231</v>
      </c>
      <c s="36">
        <v>0</v>
      </c>
      <c s="36">
        <f>ROUND(G179*H179,6)</f>
      </c>
      <c r="L179" s="38">
        <v>0</v>
      </c>
      <c s="32">
        <f>ROUND(ROUND(L179,2)*ROUND(G179,3),2)</f>
      </c>
      <c s="36" t="s">
        <v>3677</v>
      </c>
      <c>
        <f>(M179*21)/100</f>
      </c>
      <c t="s">
        <v>27</v>
      </c>
    </row>
    <row r="180" spans="1:5" ht="12.75">
      <c r="A180" s="35" t="s">
        <v>53</v>
      </c>
      <c r="E180" s="39" t="s">
        <v>5</v>
      </c>
    </row>
    <row r="181" spans="1:5" ht="12.75">
      <c r="A181" s="35" t="s">
        <v>54</v>
      </c>
      <c r="E181" s="40" t="s">
        <v>5833</v>
      </c>
    </row>
    <row r="182" spans="1:5" ht="12.75">
      <c r="A182" t="s">
        <v>55</v>
      </c>
      <c r="E182" s="39" t="s">
        <v>5</v>
      </c>
    </row>
    <row r="183" spans="1:16" ht="12.75">
      <c r="A183" t="s">
        <v>48</v>
      </c>
      <c s="34" t="s">
        <v>334</v>
      </c>
      <c s="34" t="s">
        <v>5834</v>
      </c>
      <c s="35" t="s">
        <v>5</v>
      </c>
      <c s="6" t="s">
        <v>5835</v>
      </c>
      <c s="36" t="s">
        <v>205</v>
      </c>
      <c s="37">
        <v>178.85</v>
      </c>
      <c s="36">
        <v>0</v>
      </c>
      <c s="36">
        <f>ROUND(G183*H183,6)</f>
      </c>
      <c r="L183" s="38">
        <v>0</v>
      </c>
      <c s="32">
        <f>ROUND(ROUND(L183,2)*ROUND(G183,3),2)</f>
      </c>
      <c s="36" t="s">
        <v>3677</v>
      </c>
      <c>
        <f>(M183*21)/100</f>
      </c>
      <c t="s">
        <v>27</v>
      </c>
    </row>
    <row r="184" spans="1:5" ht="12.75">
      <c r="A184" s="35" t="s">
        <v>53</v>
      </c>
      <c r="E184" s="39" t="s">
        <v>5</v>
      </c>
    </row>
    <row r="185" spans="1:5" ht="12.75">
      <c r="A185" s="35" t="s">
        <v>54</v>
      </c>
      <c r="E185" s="40" t="s">
        <v>5836</v>
      </c>
    </row>
    <row r="186" spans="1:5" ht="12.75">
      <c r="A186" t="s">
        <v>55</v>
      </c>
      <c r="E186" s="39" t="s">
        <v>5</v>
      </c>
    </row>
    <row r="187" spans="1:16" ht="12.75">
      <c r="A187" t="s">
        <v>48</v>
      </c>
      <c s="34" t="s">
        <v>337</v>
      </c>
      <c s="34" t="s">
        <v>4599</v>
      </c>
      <c s="35" t="s">
        <v>5</v>
      </c>
      <c s="6" t="s">
        <v>5837</v>
      </c>
      <c s="36" t="s">
        <v>205</v>
      </c>
      <c s="37">
        <v>304.675</v>
      </c>
      <c s="36">
        <v>0.0004</v>
      </c>
      <c s="36">
        <f>ROUND(G187*H187,6)</f>
      </c>
      <c r="L187" s="38">
        <v>0</v>
      </c>
      <c s="32">
        <f>ROUND(ROUND(L187,2)*ROUND(G187,3),2)</f>
      </c>
      <c s="36" t="s">
        <v>3677</v>
      </c>
      <c>
        <f>(M187*21)/100</f>
      </c>
      <c t="s">
        <v>27</v>
      </c>
    </row>
    <row r="188" spans="1:5" ht="12.75">
      <c r="A188" s="35" t="s">
        <v>53</v>
      </c>
      <c r="E188" s="39" t="s">
        <v>5</v>
      </c>
    </row>
    <row r="189" spans="1:5" ht="12.75">
      <c r="A189" s="35" t="s">
        <v>54</v>
      </c>
      <c r="E189" s="40" t="s">
        <v>5838</v>
      </c>
    </row>
    <row r="190" spans="1:5" ht="12.75">
      <c r="A190" t="s">
        <v>55</v>
      </c>
      <c r="E190" s="39" t="s">
        <v>5</v>
      </c>
    </row>
    <row r="191" spans="1:16" ht="12.75">
      <c r="A191" t="s">
        <v>48</v>
      </c>
      <c s="34" t="s">
        <v>341</v>
      </c>
      <c s="34" t="s">
        <v>5839</v>
      </c>
      <c s="35" t="s">
        <v>5</v>
      </c>
      <c s="6" t="s">
        <v>5840</v>
      </c>
      <c s="36" t="s">
        <v>205</v>
      </c>
      <c s="37">
        <v>48.899</v>
      </c>
      <c s="36">
        <v>0.0004</v>
      </c>
      <c s="36">
        <f>ROUND(G191*H191,6)</f>
      </c>
      <c r="L191" s="38">
        <v>0</v>
      </c>
      <c s="32">
        <f>ROUND(ROUND(L191,2)*ROUND(G191,3),2)</f>
      </c>
      <c s="36" t="s">
        <v>3677</v>
      </c>
      <c>
        <f>(M191*21)/100</f>
      </c>
      <c t="s">
        <v>27</v>
      </c>
    </row>
    <row r="192" spans="1:5" ht="12.75">
      <c r="A192" s="35" t="s">
        <v>53</v>
      </c>
      <c r="E192" s="39" t="s">
        <v>5</v>
      </c>
    </row>
    <row r="193" spans="1:5" ht="12.75">
      <c r="A193" s="35" t="s">
        <v>54</v>
      </c>
      <c r="E193" s="40" t="s">
        <v>5841</v>
      </c>
    </row>
    <row r="194" spans="1:5" ht="12.75">
      <c r="A194" t="s">
        <v>55</v>
      </c>
      <c r="E194" s="39" t="s">
        <v>5</v>
      </c>
    </row>
    <row r="195" spans="1:16" ht="12.75">
      <c r="A195" t="s">
        <v>48</v>
      </c>
      <c s="34" t="s">
        <v>577</v>
      </c>
      <c s="34" t="s">
        <v>5842</v>
      </c>
      <c s="35" t="s">
        <v>5</v>
      </c>
      <c s="6" t="s">
        <v>5843</v>
      </c>
      <c s="36" t="s">
        <v>205</v>
      </c>
      <c s="37">
        <v>22.62</v>
      </c>
      <c s="36">
        <v>4E-05</v>
      </c>
      <c s="36">
        <f>ROUND(G195*H195,6)</f>
      </c>
      <c r="L195" s="38">
        <v>0</v>
      </c>
      <c s="32">
        <f>ROUND(ROUND(L195,2)*ROUND(G195,3),2)</f>
      </c>
      <c s="36" t="s">
        <v>3677</v>
      </c>
      <c>
        <f>(M195*21)/100</f>
      </c>
      <c t="s">
        <v>27</v>
      </c>
    </row>
    <row r="196" spans="1:5" ht="12.75">
      <c r="A196" s="35" t="s">
        <v>53</v>
      </c>
      <c r="E196" s="39" t="s">
        <v>5</v>
      </c>
    </row>
    <row r="197" spans="1:5" ht="12.75">
      <c r="A197" s="35" t="s">
        <v>54</v>
      </c>
      <c r="E197" s="40" t="s">
        <v>5844</v>
      </c>
    </row>
    <row r="198" spans="1:5" ht="12.75">
      <c r="A198" t="s">
        <v>55</v>
      </c>
      <c r="E198" s="39" t="s">
        <v>5</v>
      </c>
    </row>
    <row r="199" spans="1:16" ht="12.75">
      <c r="A199" t="s">
        <v>48</v>
      </c>
      <c s="34" t="s">
        <v>581</v>
      </c>
      <c s="34" t="s">
        <v>4610</v>
      </c>
      <c s="35" t="s">
        <v>5</v>
      </c>
      <c s="6" t="s">
        <v>5845</v>
      </c>
      <c s="36" t="s">
        <v>450</v>
      </c>
      <c s="37">
        <v>2.095</v>
      </c>
      <c s="36">
        <v>0</v>
      </c>
      <c s="36">
        <f>ROUND(G199*H199,6)</f>
      </c>
      <c r="L199" s="38">
        <v>0</v>
      </c>
      <c s="32">
        <f>ROUND(ROUND(L199,2)*ROUND(G199,3),2)</f>
      </c>
      <c s="36" t="s">
        <v>3677</v>
      </c>
      <c>
        <f>(M199*21)/100</f>
      </c>
      <c t="s">
        <v>27</v>
      </c>
    </row>
    <row r="200" spans="1:5" ht="12.75">
      <c r="A200" s="35" t="s">
        <v>53</v>
      </c>
      <c r="E200" s="39" t="s">
        <v>5</v>
      </c>
    </row>
    <row r="201" spans="1:5" ht="12.75">
      <c r="A201" s="35" t="s">
        <v>54</v>
      </c>
      <c r="E201" s="40" t="s">
        <v>5846</v>
      </c>
    </row>
    <row r="202" spans="1:5" ht="12.75">
      <c r="A202" t="s">
        <v>55</v>
      </c>
      <c r="E202" s="39" t="s">
        <v>5</v>
      </c>
    </row>
    <row r="203" spans="1:13" ht="12.75">
      <c r="A203" t="s">
        <v>46</v>
      </c>
      <c r="C203" s="31" t="s">
        <v>4615</v>
      </c>
      <c r="E203" s="33" t="s">
        <v>4616</v>
      </c>
      <c r="J203" s="32">
        <f>0</f>
      </c>
      <c s="32">
        <f>0</f>
      </c>
      <c s="32">
        <f>0+L204+L208+L212+L216+L220+L224+L228</f>
      </c>
      <c s="32">
        <f>0+M204+M208+M212+M216+M220+M224+M228</f>
      </c>
    </row>
    <row r="204" spans="1:16" ht="12.75">
      <c r="A204" t="s">
        <v>48</v>
      </c>
      <c s="34" t="s">
        <v>345</v>
      </c>
      <c s="34" t="s">
        <v>5847</v>
      </c>
      <c s="35" t="s">
        <v>5</v>
      </c>
      <c s="6" t="s">
        <v>5848</v>
      </c>
      <c s="36" t="s">
        <v>205</v>
      </c>
      <c s="37">
        <v>143.143</v>
      </c>
      <c s="36">
        <v>0.0035</v>
      </c>
      <c s="36">
        <f>ROUND(G204*H204,6)</f>
      </c>
      <c r="L204" s="38">
        <v>0</v>
      </c>
      <c s="32">
        <f>ROUND(ROUND(L204,2)*ROUND(G204,3),2)</f>
      </c>
      <c s="36" t="s">
        <v>3677</v>
      </c>
      <c>
        <f>(M204*21)/100</f>
      </c>
      <c t="s">
        <v>27</v>
      </c>
    </row>
    <row r="205" spans="1:5" ht="12.75">
      <c r="A205" s="35" t="s">
        <v>53</v>
      </c>
      <c r="E205" s="39" t="s">
        <v>5</v>
      </c>
    </row>
    <row r="206" spans="1:5" ht="12.75">
      <c r="A206" s="35" t="s">
        <v>54</v>
      </c>
      <c r="E206" s="40" t="s">
        <v>5849</v>
      </c>
    </row>
    <row r="207" spans="1:5" ht="12.75">
      <c r="A207" t="s">
        <v>55</v>
      </c>
      <c r="E207" s="39" t="s">
        <v>5</v>
      </c>
    </row>
    <row r="208" spans="1:16" ht="12.75">
      <c r="A208" t="s">
        <v>48</v>
      </c>
      <c s="34" t="s">
        <v>349</v>
      </c>
      <c s="34" t="s">
        <v>5850</v>
      </c>
      <c s="35" t="s">
        <v>5</v>
      </c>
      <c s="6" t="s">
        <v>5851</v>
      </c>
      <c s="36" t="s">
        <v>190</v>
      </c>
      <c s="37">
        <v>1.425</v>
      </c>
      <c s="36">
        <v>0.03</v>
      </c>
      <c s="36">
        <f>ROUND(G208*H208,6)</f>
      </c>
      <c r="L208" s="38">
        <v>0</v>
      </c>
      <c s="32">
        <f>ROUND(ROUND(L208,2)*ROUND(G208,3),2)</f>
      </c>
      <c s="36" t="s">
        <v>3677</v>
      </c>
      <c>
        <f>(M208*21)/100</f>
      </c>
      <c t="s">
        <v>27</v>
      </c>
    </row>
    <row r="209" spans="1:5" ht="12.75">
      <c r="A209" s="35" t="s">
        <v>53</v>
      </c>
      <c r="E209" s="39" t="s">
        <v>5</v>
      </c>
    </row>
    <row r="210" spans="1:5" ht="12.75">
      <c r="A210" s="35" t="s">
        <v>54</v>
      </c>
      <c r="E210" s="40" t="s">
        <v>5852</v>
      </c>
    </row>
    <row r="211" spans="1:5" ht="12.75">
      <c r="A211" t="s">
        <v>55</v>
      </c>
      <c r="E211" s="39" t="s">
        <v>5</v>
      </c>
    </row>
    <row r="212" spans="1:16" ht="12.75">
      <c r="A212" t="s">
        <v>48</v>
      </c>
      <c s="34" t="s">
        <v>592</v>
      </c>
      <c s="34" t="s">
        <v>5853</v>
      </c>
      <c s="35" t="s">
        <v>5</v>
      </c>
      <c s="6" t="s">
        <v>5854</v>
      </c>
      <c s="36" t="s">
        <v>205</v>
      </c>
      <c s="37">
        <v>93.677</v>
      </c>
      <c s="36">
        <v>0.0028</v>
      </c>
      <c s="36">
        <f>ROUND(G212*H212,6)</f>
      </c>
      <c r="L212" s="38">
        <v>0</v>
      </c>
      <c s="32">
        <f>ROUND(ROUND(L212,2)*ROUND(G212,3),2)</f>
      </c>
      <c s="36" t="s">
        <v>3677</v>
      </c>
      <c>
        <f>(M212*21)/100</f>
      </c>
      <c t="s">
        <v>27</v>
      </c>
    </row>
    <row r="213" spans="1:5" ht="12.75">
      <c r="A213" s="35" t="s">
        <v>53</v>
      </c>
      <c r="E213" s="39" t="s">
        <v>5</v>
      </c>
    </row>
    <row r="214" spans="1:5" ht="12.75">
      <c r="A214" s="35" t="s">
        <v>54</v>
      </c>
      <c r="E214" s="40" t="s">
        <v>5855</v>
      </c>
    </row>
    <row r="215" spans="1:5" ht="12.75">
      <c r="A215" t="s">
        <v>55</v>
      </c>
      <c r="E215" s="39" t="s">
        <v>5</v>
      </c>
    </row>
    <row r="216" spans="1:16" ht="25.5">
      <c r="A216" t="s">
        <v>48</v>
      </c>
      <c s="34" t="s">
        <v>596</v>
      </c>
      <c s="34" t="s">
        <v>5856</v>
      </c>
      <c s="35" t="s">
        <v>5</v>
      </c>
      <c s="6" t="s">
        <v>5857</v>
      </c>
      <c s="36" t="s">
        <v>205</v>
      </c>
      <c s="37">
        <v>91.84</v>
      </c>
      <c s="36">
        <v>0.0003</v>
      </c>
      <c s="36">
        <f>ROUND(G216*H216,6)</f>
      </c>
      <c r="L216" s="38">
        <v>0</v>
      </c>
      <c s="32">
        <f>ROUND(ROUND(L216,2)*ROUND(G216,3),2)</f>
      </c>
      <c s="36" t="s">
        <v>3677</v>
      </c>
      <c>
        <f>(M216*21)/100</f>
      </c>
      <c t="s">
        <v>27</v>
      </c>
    </row>
    <row r="217" spans="1:5" ht="12.75">
      <c r="A217" s="35" t="s">
        <v>53</v>
      </c>
      <c r="E217" s="39" t="s">
        <v>5</v>
      </c>
    </row>
    <row r="218" spans="1:5" ht="25.5">
      <c r="A218" s="35" t="s">
        <v>54</v>
      </c>
      <c r="E218" s="40" t="s">
        <v>5858</v>
      </c>
    </row>
    <row r="219" spans="1:5" ht="12.75">
      <c r="A219" t="s">
        <v>55</v>
      </c>
      <c r="E219" s="39" t="s">
        <v>5</v>
      </c>
    </row>
    <row r="220" spans="1:16" ht="25.5">
      <c r="A220" t="s">
        <v>48</v>
      </c>
      <c s="34" t="s">
        <v>353</v>
      </c>
      <c s="34" t="s">
        <v>4623</v>
      </c>
      <c s="35" t="s">
        <v>5</v>
      </c>
      <c s="6" t="s">
        <v>5859</v>
      </c>
      <c s="36" t="s">
        <v>205</v>
      </c>
      <c s="37">
        <v>140.336</v>
      </c>
      <c s="36">
        <v>0</v>
      </c>
      <c s="36">
        <f>ROUND(G220*H220,6)</f>
      </c>
      <c r="L220" s="38">
        <v>0</v>
      </c>
      <c s="32">
        <f>ROUND(ROUND(L220,2)*ROUND(G220,3),2)</f>
      </c>
      <c s="36" t="s">
        <v>3677</v>
      </c>
      <c>
        <f>(M220*21)/100</f>
      </c>
      <c t="s">
        <v>27</v>
      </c>
    </row>
    <row r="221" spans="1:5" ht="12.75">
      <c r="A221" s="35" t="s">
        <v>53</v>
      </c>
      <c r="E221" s="39" t="s">
        <v>5</v>
      </c>
    </row>
    <row r="222" spans="1:5" ht="12.75">
      <c r="A222" s="35" t="s">
        <v>54</v>
      </c>
      <c r="E222" s="40" t="s">
        <v>5860</v>
      </c>
    </row>
    <row r="223" spans="1:5" ht="12.75">
      <c r="A223" t="s">
        <v>55</v>
      </c>
      <c r="E223" s="39" t="s">
        <v>5</v>
      </c>
    </row>
    <row r="224" spans="1:16" ht="12.75">
      <c r="A224" t="s">
        <v>48</v>
      </c>
      <c s="34" t="s">
        <v>357</v>
      </c>
      <c s="34" t="s">
        <v>5861</v>
      </c>
      <c s="35" t="s">
        <v>5</v>
      </c>
      <c s="6" t="s">
        <v>5862</v>
      </c>
      <c s="36" t="s">
        <v>205</v>
      </c>
      <c s="37">
        <v>22.62</v>
      </c>
      <c s="36">
        <v>0.006</v>
      </c>
      <c s="36">
        <f>ROUND(G224*H224,6)</f>
      </c>
      <c r="L224" s="38">
        <v>0</v>
      </c>
      <c s="32">
        <f>ROUND(ROUND(L224,2)*ROUND(G224,3),2)</f>
      </c>
      <c s="36" t="s">
        <v>3677</v>
      </c>
      <c>
        <f>(M224*21)/100</f>
      </c>
      <c t="s">
        <v>27</v>
      </c>
    </row>
    <row r="225" spans="1:5" ht="12.75">
      <c r="A225" s="35" t="s">
        <v>53</v>
      </c>
      <c r="E225" s="39" t="s">
        <v>5</v>
      </c>
    </row>
    <row r="226" spans="1:5" ht="12.75">
      <c r="A226" s="35" t="s">
        <v>54</v>
      </c>
      <c r="E226" s="40" t="s">
        <v>5863</v>
      </c>
    </row>
    <row r="227" spans="1:5" ht="12.75">
      <c r="A227" t="s">
        <v>55</v>
      </c>
      <c r="E227" s="39" t="s">
        <v>5</v>
      </c>
    </row>
    <row r="228" spans="1:16" ht="12.75">
      <c r="A228" t="s">
        <v>48</v>
      </c>
      <c s="34" t="s">
        <v>600</v>
      </c>
      <c s="34" t="s">
        <v>4626</v>
      </c>
      <c s="35" t="s">
        <v>5</v>
      </c>
      <c s="6" t="s">
        <v>5864</v>
      </c>
      <c s="36" t="s">
        <v>450</v>
      </c>
      <c s="37">
        <v>0.969</v>
      </c>
      <c s="36">
        <v>0</v>
      </c>
      <c s="36">
        <f>ROUND(G228*H228,6)</f>
      </c>
      <c r="L228" s="38">
        <v>0</v>
      </c>
      <c s="32">
        <f>ROUND(ROUND(L228,2)*ROUND(G228,3),2)</f>
      </c>
      <c s="36" t="s">
        <v>3677</v>
      </c>
      <c>
        <f>(M228*21)/100</f>
      </c>
      <c t="s">
        <v>27</v>
      </c>
    </row>
    <row r="229" spans="1:5" ht="12.75">
      <c r="A229" s="35" t="s">
        <v>53</v>
      </c>
      <c r="E229" s="39" t="s">
        <v>5</v>
      </c>
    </row>
    <row r="230" spans="1:5" ht="12.75">
      <c r="A230" s="35" t="s">
        <v>54</v>
      </c>
      <c r="E230" s="40" t="s">
        <v>5865</v>
      </c>
    </row>
    <row r="231" spans="1:5" ht="12.75">
      <c r="A231" t="s">
        <v>55</v>
      </c>
      <c r="E231" s="39" t="s">
        <v>5</v>
      </c>
    </row>
    <row r="232" spans="1:13" ht="12.75">
      <c r="A232" t="s">
        <v>46</v>
      </c>
      <c r="C232" s="31" t="s">
        <v>4631</v>
      </c>
      <c r="E232" s="33" t="s">
        <v>4632</v>
      </c>
      <c r="J232" s="32">
        <f>0</f>
      </c>
      <c s="32">
        <f>0</f>
      </c>
      <c s="32">
        <f>0+L233+L237+L241+L245</f>
      </c>
      <c s="32">
        <f>0+M233+M237+M241+M245</f>
      </c>
    </row>
    <row r="233" spans="1:16" ht="12.75">
      <c r="A233" t="s">
        <v>48</v>
      </c>
      <c s="34" t="s">
        <v>604</v>
      </c>
      <c s="34" t="s">
        <v>5866</v>
      </c>
      <c s="35" t="s">
        <v>5</v>
      </c>
      <c s="6" t="s">
        <v>5867</v>
      </c>
      <c s="36" t="s">
        <v>4635</v>
      </c>
      <c s="37">
        <v>2</v>
      </c>
      <c s="36">
        <v>0</v>
      </c>
      <c s="36">
        <f>ROUND(G233*H233,6)</f>
      </c>
      <c r="L233" s="38">
        <v>0</v>
      </c>
      <c s="32">
        <f>ROUND(ROUND(L233,2)*ROUND(G233,3),2)</f>
      </c>
      <c s="36" t="s">
        <v>3677</v>
      </c>
      <c>
        <f>(M233*21)/100</f>
      </c>
      <c t="s">
        <v>27</v>
      </c>
    </row>
    <row r="234" spans="1:5" ht="12.75">
      <c r="A234" s="35" t="s">
        <v>53</v>
      </c>
      <c r="E234" s="39" t="s">
        <v>5</v>
      </c>
    </row>
    <row r="235" spans="1:5" ht="12.75">
      <c r="A235" s="35" t="s">
        <v>54</v>
      </c>
      <c r="E235" s="40" t="s">
        <v>3761</v>
      </c>
    </row>
    <row r="236" spans="1:5" ht="12.75">
      <c r="A236" t="s">
        <v>55</v>
      </c>
      <c r="E236" s="39" t="s">
        <v>5</v>
      </c>
    </row>
    <row r="237" spans="1:16" ht="12.75">
      <c r="A237" t="s">
        <v>48</v>
      </c>
      <c s="34" t="s">
        <v>362</v>
      </c>
      <c s="34" t="s">
        <v>5868</v>
      </c>
      <c s="35" t="s">
        <v>5</v>
      </c>
      <c s="6" t="s">
        <v>5869</v>
      </c>
      <c s="36" t="s">
        <v>4635</v>
      </c>
      <c s="37">
        <v>1</v>
      </c>
      <c s="36">
        <v>0</v>
      </c>
      <c s="36">
        <f>ROUND(G237*H237,6)</f>
      </c>
      <c r="L237" s="38">
        <v>0</v>
      </c>
      <c s="32">
        <f>ROUND(ROUND(L237,2)*ROUND(G237,3),2)</f>
      </c>
      <c s="36" t="s">
        <v>3677</v>
      </c>
      <c>
        <f>(M237*21)/100</f>
      </c>
      <c t="s">
        <v>27</v>
      </c>
    </row>
    <row r="238" spans="1:5" ht="12.75">
      <c r="A238" s="35" t="s">
        <v>53</v>
      </c>
      <c r="E238" s="39" t="s">
        <v>5</v>
      </c>
    </row>
    <row r="239" spans="1:5" ht="12.75">
      <c r="A239" s="35" t="s">
        <v>54</v>
      </c>
      <c r="E239" s="40" t="s">
        <v>3773</v>
      </c>
    </row>
    <row r="240" spans="1:5" ht="12.75">
      <c r="A240" t="s">
        <v>55</v>
      </c>
      <c r="E240" s="39" t="s">
        <v>5</v>
      </c>
    </row>
    <row r="241" spans="1:16" ht="12.75">
      <c r="A241" t="s">
        <v>48</v>
      </c>
      <c s="34" t="s">
        <v>366</v>
      </c>
      <c s="34" t="s">
        <v>4633</v>
      </c>
      <c s="35" t="s">
        <v>5</v>
      </c>
      <c s="6" t="s">
        <v>5870</v>
      </c>
      <c s="36" t="s">
        <v>4635</v>
      </c>
      <c s="37">
        <v>1</v>
      </c>
      <c s="36">
        <v>0</v>
      </c>
      <c s="36">
        <f>ROUND(G241*H241,6)</f>
      </c>
      <c r="L241" s="38">
        <v>0</v>
      </c>
      <c s="32">
        <f>ROUND(ROUND(L241,2)*ROUND(G241,3),2)</f>
      </c>
      <c s="36" t="s">
        <v>3677</v>
      </c>
      <c>
        <f>(M241*21)/100</f>
      </c>
      <c t="s">
        <v>27</v>
      </c>
    </row>
    <row r="242" spans="1:5" ht="12.75">
      <c r="A242" s="35" t="s">
        <v>53</v>
      </c>
      <c r="E242" s="39" t="s">
        <v>5</v>
      </c>
    </row>
    <row r="243" spans="1:5" ht="12.75">
      <c r="A243" s="35" t="s">
        <v>54</v>
      </c>
      <c r="E243" s="40" t="s">
        <v>3773</v>
      </c>
    </row>
    <row r="244" spans="1:5" ht="12.75">
      <c r="A244" t="s">
        <v>55</v>
      </c>
      <c r="E244" s="39" t="s">
        <v>5</v>
      </c>
    </row>
    <row r="245" spans="1:16" ht="12.75">
      <c r="A245" t="s">
        <v>48</v>
      </c>
      <c s="34" t="s">
        <v>370</v>
      </c>
      <c s="34" t="s">
        <v>5871</v>
      </c>
      <c s="35" t="s">
        <v>5</v>
      </c>
      <c s="6" t="s">
        <v>5872</v>
      </c>
      <c s="36" t="s">
        <v>4635</v>
      </c>
      <c s="37">
        <v>1</v>
      </c>
      <c s="36">
        <v>0</v>
      </c>
      <c s="36">
        <f>ROUND(G245*H245,6)</f>
      </c>
      <c r="L245" s="38">
        <v>0</v>
      </c>
      <c s="32">
        <f>ROUND(ROUND(L245,2)*ROUND(G245,3),2)</f>
      </c>
      <c s="36" t="s">
        <v>3677</v>
      </c>
      <c>
        <f>(M245*21)/100</f>
      </c>
      <c t="s">
        <v>27</v>
      </c>
    </row>
    <row r="246" spans="1:5" ht="12.75">
      <c r="A246" s="35" t="s">
        <v>53</v>
      </c>
      <c r="E246" s="39" t="s">
        <v>5</v>
      </c>
    </row>
    <row r="247" spans="1:5" ht="12.75">
      <c r="A247" s="35" t="s">
        <v>54</v>
      </c>
      <c r="E247" s="40" t="s">
        <v>3773</v>
      </c>
    </row>
    <row r="248" spans="1:5" ht="12.75">
      <c r="A248" t="s">
        <v>55</v>
      </c>
      <c r="E248" s="39" t="s">
        <v>5</v>
      </c>
    </row>
    <row r="249" spans="1:13" ht="12.75">
      <c r="A249" t="s">
        <v>46</v>
      </c>
      <c r="C249" s="31" t="s">
        <v>5873</v>
      </c>
      <c r="E249" s="33" t="s">
        <v>5874</v>
      </c>
      <c r="J249" s="32">
        <f>0</f>
      </c>
      <c s="32">
        <f>0</f>
      </c>
      <c s="32">
        <f>0+L250+L254</f>
      </c>
      <c s="32">
        <f>0+M250+M254</f>
      </c>
    </row>
    <row r="250" spans="1:16" ht="12.75">
      <c r="A250" t="s">
        <v>48</v>
      </c>
      <c s="34" t="s">
        <v>375</v>
      </c>
      <c s="34" t="s">
        <v>5875</v>
      </c>
      <c s="35" t="s">
        <v>5</v>
      </c>
      <c s="6" t="s">
        <v>5876</v>
      </c>
      <c s="36" t="s">
        <v>62</v>
      </c>
      <c s="37">
        <v>6</v>
      </c>
      <c s="36">
        <v>0</v>
      </c>
      <c s="36">
        <f>ROUND(G250*H250,6)</f>
      </c>
      <c r="L250" s="38">
        <v>0</v>
      </c>
      <c s="32">
        <f>ROUND(ROUND(L250,2)*ROUND(G250,3),2)</f>
      </c>
      <c s="36" t="s">
        <v>441</v>
      </c>
      <c>
        <f>(M250*21)/100</f>
      </c>
      <c t="s">
        <v>27</v>
      </c>
    </row>
    <row r="251" spans="1:5" ht="12.75">
      <c r="A251" s="35" t="s">
        <v>53</v>
      </c>
      <c r="E251" s="39" t="s">
        <v>5</v>
      </c>
    </row>
    <row r="252" spans="1:5" ht="12.75">
      <c r="A252" s="35" t="s">
        <v>54</v>
      </c>
      <c r="E252" s="40" t="s">
        <v>5877</v>
      </c>
    </row>
    <row r="253" spans="1:5" ht="12.75">
      <c r="A253" t="s">
        <v>55</v>
      </c>
      <c r="E253" s="39" t="s">
        <v>5</v>
      </c>
    </row>
    <row r="254" spans="1:16" ht="12.75">
      <c r="A254" t="s">
        <v>48</v>
      </c>
      <c s="34" t="s">
        <v>379</v>
      </c>
      <c s="34" t="s">
        <v>5878</v>
      </c>
      <c s="35" t="s">
        <v>5</v>
      </c>
      <c s="6" t="s">
        <v>5879</v>
      </c>
      <c s="36" t="s">
        <v>185</v>
      </c>
      <c s="37">
        <v>1</v>
      </c>
      <c s="36">
        <v>0</v>
      </c>
      <c s="36">
        <f>ROUND(G254*H254,6)</f>
      </c>
      <c r="L254" s="38">
        <v>0</v>
      </c>
      <c s="32">
        <f>ROUND(ROUND(L254,2)*ROUND(G254,3),2)</f>
      </c>
      <c s="36" t="s">
        <v>441</v>
      </c>
      <c>
        <f>(M254*21)/100</f>
      </c>
      <c t="s">
        <v>27</v>
      </c>
    </row>
    <row r="255" spans="1:5" ht="12.75">
      <c r="A255" s="35" t="s">
        <v>53</v>
      </c>
      <c r="E255" s="39" t="s">
        <v>5</v>
      </c>
    </row>
    <row r="256" spans="1:5" ht="12.75">
      <c r="A256" s="35" t="s">
        <v>54</v>
      </c>
      <c r="E256" s="40" t="s">
        <v>3773</v>
      </c>
    </row>
    <row r="257" spans="1:5" ht="12.75">
      <c r="A257" t="s">
        <v>55</v>
      </c>
      <c r="E257" s="39" t="s">
        <v>5</v>
      </c>
    </row>
    <row r="258" spans="1:13" ht="12.75">
      <c r="A258" t="s">
        <v>46</v>
      </c>
      <c r="C258" s="31" t="s">
        <v>424</v>
      </c>
      <c r="E258" s="33" t="s">
        <v>5880</v>
      </c>
      <c r="J258" s="32">
        <f>0</f>
      </c>
      <c s="32">
        <f>0</f>
      </c>
      <c s="32">
        <f>0+L259+L263+L267+L271+L275+L279+L283+L287+L291+L295+L299+L303+L307</f>
      </c>
      <c s="32">
        <f>0+M259+M263+M267+M271+M275+M279+M283+M287+M291+M295+M299+M303+M307</f>
      </c>
    </row>
    <row r="259" spans="1:16" ht="12.75">
      <c r="A259" t="s">
        <v>48</v>
      </c>
      <c s="34" t="s">
        <v>383</v>
      </c>
      <c s="34" t="s">
        <v>5881</v>
      </c>
      <c s="35" t="s">
        <v>5</v>
      </c>
      <c s="6" t="s">
        <v>5882</v>
      </c>
      <c s="36" t="s">
        <v>5367</v>
      </c>
      <c s="37">
        <v>1653.9</v>
      </c>
      <c s="36">
        <v>0</v>
      </c>
      <c s="36">
        <f>ROUND(G259*H259,6)</f>
      </c>
      <c r="L259" s="38">
        <v>0</v>
      </c>
      <c s="32">
        <f>ROUND(ROUND(L259,2)*ROUND(G259,3),2)</f>
      </c>
      <c s="36" t="s">
        <v>3677</v>
      </c>
      <c>
        <f>(M259*21)/100</f>
      </c>
      <c t="s">
        <v>27</v>
      </c>
    </row>
    <row r="260" spans="1:5" ht="12.75">
      <c r="A260" s="35" t="s">
        <v>53</v>
      </c>
      <c r="E260" s="39" t="s">
        <v>5</v>
      </c>
    </row>
    <row r="261" spans="1:5" ht="12.75">
      <c r="A261" s="35" t="s">
        <v>54</v>
      </c>
      <c r="E261" s="40" t="s">
        <v>5883</v>
      </c>
    </row>
    <row r="262" spans="1:5" ht="12.75">
      <c r="A262" t="s">
        <v>55</v>
      </c>
      <c r="E262" s="39" t="s">
        <v>5</v>
      </c>
    </row>
    <row r="263" spans="1:16" ht="12.75">
      <c r="A263" t="s">
        <v>48</v>
      </c>
      <c s="34" t="s">
        <v>387</v>
      </c>
      <c s="34" t="s">
        <v>5884</v>
      </c>
      <c s="35" t="s">
        <v>5</v>
      </c>
      <c s="6" t="s">
        <v>5885</v>
      </c>
      <c s="36" t="s">
        <v>516</v>
      </c>
      <c s="37">
        <v>1</v>
      </c>
      <c s="36">
        <v>0</v>
      </c>
      <c s="36">
        <f>ROUND(G263*H263,6)</f>
      </c>
      <c r="L263" s="38">
        <v>0</v>
      </c>
      <c s="32">
        <f>ROUND(ROUND(L263,2)*ROUND(G263,3),2)</f>
      </c>
      <c s="36" t="s">
        <v>441</v>
      </c>
      <c>
        <f>(M263*21)/100</f>
      </c>
      <c t="s">
        <v>27</v>
      </c>
    </row>
    <row r="264" spans="1:5" ht="12.75">
      <c r="A264" s="35" t="s">
        <v>53</v>
      </c>
      <c r="E264" s="39" t="s">
        <v>5</v>
      </c>
    </row>
    <row r="265" spans="1:5" ht="12.75">
      <c r="A265" s="35" t="s">
        <v>54</v>
      </c>
      <c r="E265" s="40" t="s">
        <v>3773</v>
      </c>
    </row>
    <row r="266" spans="1:5" ht="89.25">
      <c r="A266" t="s">
        <v>55</v>
      </c>
      <c r="E266" s="39" t="s">
        <v>5886</v>
      </c>
    </row>
    <row r="267" spans="1:16" ht="12.75">
      <c r="A267" t="s">
        <v>48</v>
      </c>
      <c s="34" t="s">
        <v>391</v>
      </c>
      <c s="34" t="s">
        <v>5887</v>
      </c>
      <c s="35" t="s">
        <v>5</v>
      </c>
      <c s="6" t="s">
        <v>5888</v>
      </c>
      <c s="36" t="s">
        <v>516</v>
      </c>
      <c s="37">
        <v>1</v>
      </c>
      <c s="36">
        <v>0</v>
      </c>
      <c s="36">
        <f>ROUND(G267*H267,6)</f>
      </c>
      <c r="L267" s="38">
        <v>0</v>
      </c>
      <c s="32">
        <f>ROUND(ROUND(L267,2)*ROUND(G267,3),2)</f>
      </c>
      <c s="36" t="s">
        <v>441</v>
      </c>
      <c>
        <f>(M267*21)/100</f>
      </c>
      <c t="s">
        <v>27</v>
      </c>
    </row>
    <row r="268" spans="1:5" ht="12.75">
      <c r="A268" s="35" t="s">
        <v>53</v>
      </c>
      <c r="E268" s="39" t="s">
        <v>5</v>
      </c>
    </row>
    <row r="269" spans="1:5" ht="12.75">
      <c r="A269" s="35" t="s">
        <v>54</v>
      </c>
      <c r="E269" s="40" t="s">
        <v>3773</v>
      </c>
    </row>
    <row r="270" spans="1:5" ht="89.25">
      <c r="A270" t="s">
        <v>55</v>
      </c>
      <c r="E270" s="39" t="s">
        <v>5889</v>
      </c>
    </row>
    <row r="271" spans="1:16" ht="12.75">
      <c r="A271" t="s">
        <v>48</v>
      </c>
      <c s="34" t="s">
        <v>396</v>
      </c>
      <c s="34" t="s">
        <v>5890</v>
      </c>
      <c s="35" t="s">
        <v>5</v>
      </c>
      <c s="6" t="s">
        <v>5891</v>
      </c>
      <c s="36" t="s">
        <v>516</v>
      </c>
      <c s="37">
        <v>1</v>
      </c>
      <c s="36">
        <v>0</v>
      </c>
      <c s="36">
        <f>ROUND(G271*H271,6)</f>
      </c>
      <c r="L271" s="38">
        <v>0</v>
      </c>
      <c s="32">
        <f>ROUND(ROUND(L271,2)*ROUND(G271,3),2)</f>
      </c>
      <c s="36" t="s">
        <v>441</v>
      </c>
      <c>
        <f>(M271*21)/100</f>
      </c>
      <c t="s">
        <v>27</v>
      </c>
    </row>
    <row r="272" spans="1:5" ht="12.75">
      <c r="A272" s="35" t="s">
        <v>53</v>
      </c>
      <c r="E272" s="39" t="s">
        <v>5</v>
      </c>
    </row>
    <row r="273" spans="1:5" ht="12.75">
      <c r="A273" s="35" t="s">
        <v>54</v>
      </c>
      <c r="E273" s="40" t="s">
        <v>3773</v>
      </c>
    </row>
    <row r="274" spans="1:5" ht="140.25">
      <c r="A274" t="s">
        <v>55</v>
      </c>
      <c r="E274" s="39" t="s">
        <v>5892</v>
      </c>
    </row>
    <row r="275" spans="1:16" ht="12.75">
      <c r="A275" t="s">
        <v>48</v>
      </c>
      <c s="34" t="s">
        <v>400</v>
      </c>
      <c s="34" t="s">
        <v>5893</v>
      </c>
      <c s="35" t="s">
        <v>5</v>
      </c>
      <c s="6" t="s">
        <v>5894</v>
      </c>
      <c s="36" t="s">
        <v>516</v>
      </c>
      <c s="37">
        <v>1</v>
      </c>
      <c s="36">
        <v>0</v>
      </c>
      <c s="36">
        <f>ROUND(G275*H275,6)</f>
      </c>
      <c r="L275" s="38">
        <v>0</v>
      </c>
      <c s="32">
        <f>ROUND(ROUND(L275,2)*ROUND(G275,3),2)</f>
      </c>
      <c s="36" t="s">
        <v>441</v>
      </c>
      <c>
        <f>(M275*21)/100</f>
      </c>
      <c t="s">
        <v>27</v>
      </c>
    </row>
    <row r="276" spans="1:5" ht="12.75">
      <c r="A276" s="35" t="s">
        <v>53</v>
      </c>
      <c r="E276" s="39" t="s">
        <v>5</v>
      </c>
    </row>
    <row r="277" spans="1:5" ht="12.75">
      <c r="A277" s="35" t="s">
        <v>54</v>
      </c>
      <c r="E277" s="40" t="s">
        <v>3773</v>
      </c>
    </row>
    <row r="278" spans="1:5" ht="140.25">
      <c r="A278" t="s">
        <v>55</v>
      </c>
      <c r="E278" s="39" t="s">
        <v>5895</v>
      </c>
    </row>
    <row r="279" spans="1:16" ht="12.75">
      <c r="A279" t="s">
        <v>48</v>
      </c>
      <c s="34" t="s">
        <v>404</v>
      </c>
      <c s="34" t="s">
        <v>5896</v>
      </c>
      <c s="35" t="s">
        <v>5</v>
      </c>
      <c s="6" t="s">
        <v>5897</v>
      </c>
      <c s="36" t="s">
        <v>516</v>
      </c>
      <c s="37">
        <v>1</v>
      </c>
      <c s="36">
        <v>0</v>
      </c>
      <c s="36">
        <f>ROUND(G279*H279,6)</f>
      </c>
      <c r="L279" s="38">
        <v>0</v>
      </c>
      <c s="32">
        <f>ROUND(ROUND(L279,2)*ROUND(G279,3),2)</f>
      </c>
      <c s="36" t="s">
        <v>441</v>
      </c>
      <c>
        <f>(M279*21)/100</f>
      </c>
      <c t="s">
        <v>27</v>
      </c>
    </row>
    <row r="280" spans="1:5" ht="12.75">
      <c r="A280" s="35" t="s">
        <v>53</v>
      </c>
      <c r="E280" s="39" t="s">
        <v>5</v>
      </c>
    </row>
    <row r="281" spans="1:5" ht="12.75">
      <c r="A281" s="35" t="s">
        <v>54</v>
      </c>
      <c r="E281" s="40" t="s">
        <v>3773</v>
      </c>
    </row>
    <row r="282" spans="1:5" ht="140.25">
      <c r="A282" t="s">
        <v>55</v>
      </c>
      <c r="E282" s="39" t="s">
        <v>5898</v>
      </c>
    </row>
    <row r="283" spans="1:16" ht="12.75">
      <c r="A283" t="s">
        <v>48</v>
      </c>
      <c s="34" t="s">
        <v>627</v>
      </c>
      <c s="34" t="s">
        <v>5899</v>
      </c>
      <c s="35" t="s">
        <v>5</v>
      </c>
      <c s="6" t="s">
        <v>5900</v>
      </c>
      <c s="36" t="s">
        <v>516</v>
      </c>
      <c s="37">
        <v>1</v>
      </c>
      <c s="36">
        <v>0</v>
      </c>
      <c s="36">
        <f>ROUND(G283*H283,6)</f>
      </c>
      <c r="L283" s="38">
        <v>0</v>
      </c>
      <c s="32">
        <f>ROUND(ROUND(L283,2)*ROUND(G283,3),2)</f>
      </c>
      <c s="36" t="s">
        <v>441</v>
      </c>
      <c>
        <f>(M283*21)/100</f>
      </c>
      <c t="s">
        <v>27</v>
      </c>
    </row>
    <row r="284" spans="1:5" ht="12.75">
      <c r="A284" s="35" t="s">
        <v>53</v>
      </c>
      <c r="E284" s="39" t="s">
        <v>5</v>
      </c>
    </row>
    <row r="285" spans="1:5" ht="12.75">
      <c r="A285" s="35" t="s">
        <v>54</v>
      </c>
      <c r="E285" s="40" t="s">
        <v>3773</v>
      </c>
    </row>
    <row r="286" spans="1:5" ht="114.75">
      <c r="A286" t="s">
        <v>55</v>
      </c>
      <c r="E286" s="39" t="s">
        <v>5901</v>
      </c>
    </row>
    <row r="287" spans="1:16" ht="12.75">
      <c r="A287" t="s">
        <v>48</v>
      </c>
      <c s="34" t="s">
        <v>631</v>
      </c>
      <c s="34" t="s">
        <v>5902</v>
      </c>
      <c s="35" t="s">
        <v>5</v>
      </c>
      <c s="6" t="s">
        <v>5885</v>
      </c>
      <c s="36" t="s">
        <v>516</v>
      </c>
      <c s="37">
        <v>1</v>
      </c>
      <c s="36">
        <v>0</v>
      </c>
      <c s="36">
        <f>ROUND(G287*H287,6)</f>
      </c>
      <c r="L287" s="38">
        <v>0</v>
      </c>
      <c s="32">
        <f>ROUND(ROUND(L287,2)*ROUND(G287,3),2)</f>
      </c>
      <c s="36" t="s">
        <v>441</v>
      </c>
      <c>
        <f>(M287*21)/100</f>
      </c>
      <c t="s">
        <v>27</v>
      </c>
    </row>
    <row r="288" spans="1:5" ht="12.75">
      <c r="A288" s="35" t="s">
        <v>53</v>
      </c>
      <c r="E288" s="39" t="s">
        <v>5</v>
      </c>
    </row>
    <row r="289" spans="1:5" ht="12.75">
      <c r="A289" s="35" t="s">
        <v>54</v>
      </c>
      <c r="E289" s="40" t="s">
        <v>3773</v>
      </c>
    </row>
    <row r="290" spans="1:5" ht="89.25">
      <c r="A290" t="s">
        <v>55</v>
      </c>
      <c r="E290" s="39" t="s">
        <v>5903</v>
      </c>
    </row>
    <row r="291" spans="1:16" ht="12.75">
      <c r="A291" t="s">
        <v>48</v>
      </c>
      <c s="34" t="s">
        <v>408</v>
      </c>
      <c s="34" t="s">
        <v>5904</v>
      </c>
      <c s="35" t="s">
        <v>5</v>
      </c>
      <c s="6" t="s">
        <v>5885</v>
      </c>
      <c s="36" t="s">
        <v>516</v>
      </c>
      <c s="37">
        <v>1</v>
      </c>
      <c s="36">
        <v>0</v>
      </c>
      <c s="36">
        <f>ROUND(G291*H291,6)</f>
      </c>
      <c r="L291" s="38">
        <v>0</v>
      </c>
      <c s="32">
        <f>ROUND(ROUND(L291,2)*ROUND(G291,3),2)</f>
      </c>
      <c s="36" t="s">
        <v>441</v>
      </c>
      <c>
        <f>(M291*21)/100</f>
      </c>
      <c t="s">
        <v>27</v>
      </c>
    </row>
    <row r="292" spans="1:5" ht="12.75">
      <c r="A292" s="35" t="s">
        <v>53</v>
      </c>
      <c r="E292" s="39" t="s">
        <v>5</v>
      </c>
    </row>
    <row r="293" spans="1:5" ht="12.75">
      <c r="A293" s="35" t="s">
        <v>54</v>
      </c>
      <c r="E293" s="40" t="s">
        <v>3773</v>
      </c>
    </row>
    <row r="294" spans="1:5" ht="89.25">
      <c r="A294" t="s">
        <v>55</v>
      </c>
      <c r="E294" s="39" t="s">
        <v>5905</v>
      </c>
    </row>
    <row r="295" spans="1:16" ht="12.75">
      <c r="A295" t="s">
        <v>48</v>
      </c>
      <c s="34" t="s">
        <v>412</v>
      </c>
      <c s="34" t="s">
        <v>5906</v>
      </c>
      <c s="35" t="s">
        <v>5</v>
      </c>
      <c s="6" t="s">
        <v>5907</v>
      </c>
      <c s="36" t="s">
        <v>516</v>
      </c>
      <c s="37">
        <v>1</v>
      </c>
      <c s="36">
        <v>0</v>
      </c>
      <c s="36">
        <f>ROUND(G295*H295,6)</f>
      </c>
      <c r="L295" s="38">
        <v>0</v>
      </c>
      <c s="32">
        <f>ROUND(ROUND(L295,2)*ROUND(G295,3),2)</f>
      </c>
      <c s="36" t="s">
        <v>441</v>
      </c>
      <c>
        <f>(M295*21)/100</f>
      </c>
      <c t="s">
        <v>27</v>
      </c>
    </row>
    <row r="296" spans="1:5" ht="12.75">
      <c r="A296" s="35" t="s">
        <v>53</v>
      </c>
      <c r="E296" s="39" t="s">
        <v>5</v>
      </c>
    </row>
    <row r="297" spans="1:5" ht="12.75">
      <c r="A297" s="35" t="s">
        <v>54</v>
      </c>
      <c r="E297" s="40" t="s">
        <v>3773</v>
      </c>
    </row>
    <row r="298" spans="1:5" ht="140.25">
      <c r="A298" t="s">
        <v>55</v>
      </c>
      <c r="E298" s="39" t="s">
        <v>5908</v>
      </c>
    </row>
    <row r="299" spans="1:16" ht="12.75">
      <c r="A299" t="s">
        <v>48</v>
      </c>
      <c s="34" t="s">
        <v>416</v>
      </c>
      <c s="34" t="s">
        <v>5909</v>
      </c>
      <c s="35" t="s">
        <v>5</v>
      </c>
      <c s="6" t="s">
        <v>5910</v>
      </c>
      <c s="36" t="s">
        <v>516</v>
      </c>
      <c s="37">
        <v>1</v>
      </c>
      <c s="36">
        <v>0</v>
      </c>
      <c s="36">
        <f>ROUND(G299*H299,6)</f>
      </c>
      <c r="L299" s="38">
        <v>0</v>
      </c>
      <c s="32">
        <f>ROUND(ROUND(L299,2)*ROUND(G299,3),2)</f>
      </c>
      <c s="36" t="s">
        <v>441</v>
      </c>
      <c>
        <f>(M299*21)/100</f>
      </c>
      <c t="s">
        <v>27</v>
      </c>
    </row>
    <row r="300" spans="1:5" ht="12.75">
      <c r="A300" s="35" t="s">
        <v>53</v>
      </c>
      <c r="E300" s="39" t="s">
        <v>5</v>
      </c>
    </row>
    <row r="301" spans="1:5" ht="12.75">
      <c r="A301" s="35" t="s">
        <v>54</v>
      </c>
      <c r="E301" s="40" t="s">
        <v>3773</v>
      </c>
    </row>
    <row r="302" spans="1:5" ht="140.25">
      <c r="A302" t="s">
        <v>55</v>
      </c>
      <c r="E302" s="39" t="s">
        <v>5911</v>
      </c>
    </row>
    <row r="303" spans="1:16" ht="12.75">
      <c r="A303" t="s">
        <v>48</v>
      </c>
      <c s="34" t="s">
        <v>417</v>
      </c>
      <c s="34" t="s">
        <v>5912</v>
      </c>
      <c s="35" t="s">
        <v>5</v>
      </c>
      <c s="6" t="s">
        <v>5913</v>
      </c>
      <c s="36" t="s">
        <v>516</v>
      </c>
      <c s="37">
        <v>1</v>
      </c>
      <c s="36">
        <v>0</v>
      </c>
      <c s="36">
        <f>ROUND(G303*H303,6)</f>
      </c>
      <c r="L303" s="38">
        <v>0</v>
      </c>
      <c s="32">
        <f>ROUND(ROUND(L303,2)*ROUND(G303,3),2)</f>
      </c>
      <c s="36" t="s">
        <v>441</v>
      </c>
      <c>
        <f>(M303*21)/100</f>
      </c>
      <c t="s">
        <v>27</v>
      </c>
    </row>
    <row r="304" spans="1:5" ht="12.75">
      <c r="A304" s="35" t="s">
        <v>53</v>
      </c>
      <c r="E304" s="39" t="s">
        <v>5</v>
      </c>
    </row>
    <row r="305" spans="1:5" ht="12.75">
      <c r="A305" s="35" t="s">
        <v>54</v>
      </c>
      <c r="E305" s="40" t="s">
        <v>3773</v>
      </c>
    </row>
    <row r="306" spans="1:5" ht="114.75">
      <c r="A306" t="s">
        <v>55</v>
      </c>
      <c r="E306" s="39" t="s">
        <v>5914</v>
      </c>
    </row>
    <row r="307" spans="1:16" ht="12.75">
      <c r="A307" t="s">
        <v>48</v>
      </c>
      <c s="34" t="s">
        <v>418</v>
      </c>
      <c s="34" t="s">
        <v>5915</v>
      </c>
      <c s="35" t="s">
        <v>5</v>
      </c>
      <c s="6" t="s">
        <v>5916</v>
      </c>
      <c s="36" t="s">
        <v>62</v>
      </c>
      <c s="37">
        <v>7</v>
      </c>
      <c s="36">
        <v>0</v>
      </c>
      <c s="36">
        <f>ROUND(G307*H307,6)</f>
      </c>
      <c r="L307" s="38">
        <v>0</v>
      </c>
      <c s="32">
        <f>ROUND(ROUND(L307,2)*ROUND(G307,3),2)</f>
      </c>
      <c s="36" t="s">
        <v>441</v>
      </c>
      <c>
        <f>(M307*21)/100</f>
      </c>
      <c t="s">
        <v>27</v>
      </c>
    </row>
    <row r="308" spans="1:5" ht="12.75">
      <c r="A308" s="35" t="s">
        <v>53</v>
      </c>
      <c r="E308" s="39" t="s">
        <v>5</v>
      </c>
    </row>
    <row r="309" spans="1:5" ht="12.75">
      <c r="A309" s="35" t="s">
        <v>54</v>
      </c>
      <c r="E309" s="40" t="s">
        <v>5917</v>
      </c>
    </row>
    <row r="310" spans="1:5" ht="12.75">
      <c r="A310" t="s">
        <v>55</v>
      </c>
      <c r="E310" s="39" t="s">
        <v>5</v>
      </c>
    </row>
    <row r="311" spans="1:13" ht="12.75">
      <c r="A311" t="s">
        <v>46</v>
      </c>
      <c r="C311" s="31" t="s">
        <v>5918</v>
      </c>
      <c r="E311" s="33" t="s">
        <v>5919</v>
      </c>
      <c r="J311" s="32">
        <f>0</f>
      </c>
      <c s="32">
        <f>0</f>
      </c>
      <c s="32">
        <f>0+L312+L316+L320+L324+L328+L332+L336+L340+L344+L348+L352+L356</f>
      </c>
      <c s="32">
        <f>0+M312+M316+M320+M324+M328+M332+M336+M340+M344+M348+M352+M356</f>
      </c>
    </row>
    <row r="312" spans="1:16" ht="12.75">
      <c r="A312" t="s">
        <v>48</v>
      </c>
      <c s="34" t="s">
        <v>419</v>
      </c>
      <c s="34" t="s">
        <v>5920</v>
      </c>
      <c s="35" t="s">
        <v>5</v>
      </c>
      <c s="6" t="s">
        <v>5921</v>
      </c>
      <c s="36" t="s">
        <v>185</v>
      </c>
      <c s="37">
        <v>1</v>
      </c>
      <c s="36">
        <v>0</v>
      </c>
      <c s="36">
        <f>ROUND(G312*H312,6)</f>
      </c>
      <c r="L312" s="38">
        <v>0</v>
      </c>
      <c s="32">
        <f>ROUND(ROUND(L312,2)*ROUND(G312,3),2)</f>
      </c>
      <c s="36" t="s">
        <v>441</v>
      </c>
      <c>
        <f>(M312*21)/100</f>
      </c>
      <c t="s">
        <v>27</v>
      </c>
    </row>
    <row r="313" spans="1:5" ht="12.75">
      <c r="A313" s="35" t="s">
        <v>53</v>
      </c>
      <c r="E313" s="39" t="s">
        <v>5</v>
      </c>
    </row>
    <row r="314" spans="1:5" ht="12.75">
      <c r="A314" s="35" t="s">
        <v>54</v>
      </c>
      <c r="E314" s="40" t="s">
        <v>3773</v>
      </c>
    </row>
    <row r="315" spans="1:5" ht="89.25">
      <c r="A315" t="s">
        <v>55</v>
      </c>
      <c r="E315" s="39" t="s">
        <v>5922</v>
      </c>
    </row>
    <row r="316" spans="1:16" ht="12.75">
      <c r="A316" t="s">
        <v>48</v>
      </c>
      <c s="34" t="s">
        <v>420</v>
      </c>
      <c s="34" t="s">
        <v>5923</v>
      </c>
      <c s="35" t="s">
        <v>5</v>
      </c>
      <c s="6" t="s">
        <v>5924</v>
      </c>
      <c s="36" t="s">
        <v>516</v>
      </c>
      <c s="37">
        <v>1</v>
      </c>
      <c s="36">
        <v>0</v>
      </c>
      <c s="36">
        <f>ROUND(G316*H316,6)</f>
      </c>
      <c r="L316" s="38">
        <v>0</v>
      </c>
      <c s="32">
        <f>ROUND(ROUND(L316,2)*ROUND(G316,3),2)</f>
      </c>
      <c s="36" t="s">
        <v>441</v>
      </c>
      <c>
        <f>(M316*21)/100</f>
      </c>
      <c t="s">
        <v>27</v>
      </c>
    </row>
    <row r="317" spans="1:5" ht="12.75">
      <c r="A317" s="35" t="s">
        <v>53</v>
      </c>
      <c r="E317" s="39" t="s">
        <v>5</v>
      </c>
    </row>
    <row r="318" spans="1:5" ht="12.75">
      <c r="A318" s="35" t="s">
        <v>54</v>
      </c>
      <c r="E318" s="40" t="s">
        <v>3773</v>
      </c>
    </row>
    <row r="319" spans="1:5" ht="140.25">
      <c r="A319" t="s">
        <v>55</v>
      </c>
      <c r="E319" s="39" t="s">
        <v>5925</v>
      </c>
    </row>
    <row r="320" spans="1:16" ht="12.75">
      <c r="A320" t="s">
        <v>48</v>
      </c>
      <c s="34" t="s">
        <v>424</v>
      </c>
      <c s="34" t="s">
        <v>5926</v>
      </c>
      <c s="35" t="s">
        <v>5</v>
      </c>
      <c s="6" t="s">
        <v>5927</v>
      </c>
      <c s="36" t="s">
        <v>516</v>
      </c>
      <c s="37">
        <v>1</v>
      </c>
      <c s="36">
        <v>0</v>
      </c>
      <c s="36">
        <f>ROUND(G320*H320,6)</f>
      </c>
      <c r="L320" s="38">
        <v>0</v>
      </c>
      <c s="32">
        <f>ROUND(ROUND(L320,2)*ROUND(G320,3),2)</f>
      </c>
      <c s="36" t="s">
        <v>441</v>
      </c>
      <c>
        <f>(M320*21)/100</f>
      </c>
      <c t="s">
        <v>27</v>
      </c>
    </row>
    <row r="321" spans="1:5" ht="12.75">
      <c r="A321" s="35" t="s">
        <v>53</v>
      </c>
      <c r="E321" s="39" t="s">
        <v>5</v>
      </c>
    </row>
    <row r="322" spans="1:5" ht="12.75">
      <c r="A322" s="35" t="s">
        <v>54</v>
      </c>
      <c r="E322" s="40" t="s">
        <v>3773</v>
      </c>
    </row>
    <row r="323" spans="1:5" ht="165.75">
      <c r="A323" t="s">
        <v>55</v>
      </c>
      <c r="E323" s="39" t="s">
        <v>5928</v>
      </c>
    </row>
    <row r="324" spans="1:16" ht="12.75">
      <c r="A324" t="s">
        <v>48</v>
      </c>
      <c s="34" t="s">
        <v>425</v>
      </c>
      <c s="34" t="s">
        <v>5929</v>
      </c>
      <c s="35" t="s">
        <v>5</v>
      </c>
      <c s="6" t="s">
        <v>5930</v>
      </c>
      <c s="36" t="s">
        <v>516</v>
      </c>
      <c s="37">
        <v>1</v>
      </c>
      <c s="36">
        <v>0</v>
      </c>
      <c s="36">
        <f>ROUND(G324*H324,6)</f>
      </c>
      <c r="L324" s="38">
        <v>0</v>
      </c>
      <c s="32">
        <f>ROUND(ROUND(L324,2)*ROUND(G324,3),2)</f>
      </c>
      <c s="36" t="s">
        <v>441</v>
      </c>
      <c>
        <f>(M324*21)/100</f>
      </c>
      <c t="s">
        <v>27</v>
      </c>
    </row>
    <row r="325" spans="1:5" ht="12.75">
      <c r="A325" s="35" t="s">
        <v>53</v>
      </c>
      <c r="E325" s="39" t="s">
        <v>5</v>
      </c>
    </row>
    <row r="326" spans="1:5" ht="12.75">
      <c r="A326" s="35" t="s">
        <v>54</v>
      </c>
      <c r="E326" s="40" t="s">
        <v>3773</v>
      </c>
    </row>
    <row r="327" spans="1:5" ht="114.75">
      <c r="A327" t="s">
        <v>55</v>
      </c>
      <c r="E327" s="39" t="s">
        <v>5931</v>
      </c>
    </row>
    <row r="328" spans="1:16" ht="12.75">
      <c r="A328" t="s">
        <v>48</v>
      </c>
      <c s="34" t="s">
        <v>646</v>
      </c>
      <c s="34" t="s">
        <v>5932</v>
      </c>
      <c s="35" t="s">
        <v>5</v>
      </c>
      <c s="6" t="s">
        <v>5930</v>
      </c>
      <c s="36" t="s">
        <v>516</v>
      </c>
      <c s="37">
        <v>1</v>
      </c>
      <c s="36">
        <v>0</v>
      </c>
      <c s="36">
        <f>ROUND(G328*H328,6)</f>
      </c>
      <c r="L328" s="38">
        <v>0</v>
      </c>
      <c s="32">
        <f>ROUND(ROUND(L328,2)*ROUND(G328,3),2)</f>
      </c>
      <c s="36" t="s">
        <v>441</v>
      </c>
      <c>
        <f>(M328*21)/100</f>
      </c>
      <c t="s">
        <v>27</v>
      </c>
    </row>
    <row r="329" spans="1:5" ht="12.75">
      <c r="A329" s="35" t="s">
        <v>53</v>
      </c>
      <c r="E329" s="39" t="s">
        <v>5</v>
      </c>
    </row>
    <row r="330" spans="1:5" ht="12.75">
      <c r="A330" s="35" t="s">
        <v>54</v>
      </c>
      <c r="E330" s="40" t="s">
        <v>3773</v>
      </c>
    </row>
    <row r="331" spans="1:5" ht="114.75">
      <c r="A331" t="s">
        <v>55</v>
      </c>
      <c r="E331" s="39" t="s">
        <v>5931</v>
      </c>
    </row>
    <row r="332" spans="1:16" ht="12.75">
      <c r="A332" t="s">
        <v>48</v>
      </c>
      <c s="34" t="s">
        <v>647</v>
      </c>
      <c s="34" t="s">
        <v>5933</v>
      </c>
      <c s="35" t="s">
        <v>5</v>
      </c>
      <c s="6" t="s">
        <v>5930</v>
      </c>
      <c s="36" t="s">
        <v>516</v>
      </c>
      <c s="37">
        <v>1</v>
      </c>
      <c s="36">
        <v>0</v>
      </c>
      <c s="36">
        <f>ROUND(G332*H332,6)</f>
      </c>
      <c r="L332" s="38">
        <v>0</v>
      </c>
      <c s="32">
        <f>ROUND(ROUND(L332,2)*ROUND(G332,3),2)</f>
      </c>
      <c s="36" t="s">
        <v>441</v>
      </c>
      <c>
        <f>(M332*21)/100</f>
      </c>
      <c t="s">
        <v>27</v>
      </c>
    </row>
    <row r="333" spans="1:5" ht="12.75">
      <c r="A333" s="35" t="s">
        <v>53</v>
      </c>
      <c r="E333" s="39" t="s">
        <v>5</v>
      </c>
    </row>
    <row r="334" spans="1:5" ht="12.75">
      <c r="A334" s="35" t="s">
        <v>54</v>
      </c>
      <c r="E334" s="40" t="s">
        <v>3773</v>
      </c>
    </row>
    <row r="335" spans="1:5" ht="114.75">
      <c r="A335" t="s">
        <v>55</v>
      </c>
      <c r="E335" s="39" t="s">
        <v>5931</v>
      </c>
    </row>
    <row r="336" spans="1:16" ht="12.75">
      <c r="A336" t="s">
        <v>48</v>
      </c>
      <c s="34" t="s">
        <v>651</v>
      </c>
      <c s="34" t="s">
        <v>5934</v>
      </c>
      <c s="35" t="s">
        <v>5</v>
      </c>
      <c s="6" t="s">
        <v>5930</v>
      </c>
      <c s="36" t="s">
        <v>516</v>
      </c>
      <c s="37">
        <v>1</v>
      </c>
      <c s="36">
        <v>0</v>
      </c>
      <c s="36">
        <f>ROUND(G336*H336,6)</f>
      </c>
      <c r="L336" s="38">
        <v>0</v>
      </c>
      <c s="32">
        <f>ROUND(ROUND(L336,2)*ROUND(G336,3),2)</f>
      </c>
      <c s="36" t="s">
        <v>441</v>
      </c>
      <c>
        <f>(M336*21)/100</f>
      </c>
      <c t="s">
        <v>27</v>
      </c>
    </row>
    <row r="337" spans="1:5" ht="12.75">
      <c r="A337" s="35" t="s">
        <v>53</v>
      </c>
      <c r="E337" s="39" t="s">
        <v>5</v>
      </c>
    </row>
    <row r="338" spans="1:5" ht="12.75">
      <c r="A338" s="35" t="s">
        <v>54</v>
      </c>
      <c r="E338" s="40" t="s">
        <v>3773</v>
      </c>
    </row>
    <row r="339" spans="1:5" ht="114.75">
      <c r="A339" t="s">
        <v>55</v>
      </c>
      <c r="E339" s="39" t="s">
        <v>5931</v>
      </c>
    </row>
    <row r="340" spans="1:16" ht="12.75">
      <c r="A340" t="s">
        <v>48</v>
      </c>
      <c s="34" t="s">
        <v>655</v>
      </c>
      <c s="34" t="s">
        <v>5935</v>
      </c>
      <c s="35" t="s">
        <v>5</v>
      </c>
      <c s="6" t="s">
        <v>5936</v>
      </c>
      <c s="36" t="s">
        <v>516</v>
      </c>
      <c s="37">
        <v>1</v>
      </c>
      <c s="36">
        <v>0</v>
      </c>
      <c s="36">
        <f>ROUND(G340*H340,6)</f>
      </c>
      <c r="L340" s="38">
        <v>0</v>
      </c>
      <c s="32">
        <f>ROUND(ROUND(L340,2)*ROUND(G340,3),2)</f>
      </c>
      <c s="36" t="s">
        <v>441</v>
      </c>
      <c>
        <f>(M340*21)/100</f>
      </c>
      <c t="s">
        <v>27</v>
      </c>
    </row>
    <row r="341" spans="1:5" ht="12.75">
      <c r="A341" s="35" t="s">
        <v>53</v>
      </c>
      <c r="E341" s="39" t="s">
        <v>5</v>
      </c>
    </row>
    <row r="342" spans="1:5" ht="12.75">
      <c r="A342" s="35" t="s">
        <v>54</v>
      </c>
      <c r="E342" s="40" t="s">
        <v>3773</v>
      </c>
    </row>
    <row r="343" spans="1:5" ht="114.75">
      <c r="A343" t="s">
        <v>55</v>
      </c>
      <c r="E343" s="39" t="s">
        <v>5937</v>
      </c>
    </row>
    <row r="344" spans="1:16" ht="25.5">
      <c r="A344" t="s">
        <v>48</v>
      </c>
      <c s="34" t="s">
        <v>659</v>
      </c>
      <c s="34" t="s">
        <v>5938</v>
      </c>
      <c s="35" t="s">
        <v>5</v>
      </c>
      <c s="6" t="s">
        <v>5939</v>
      </c>
      <c s="36" t="s">
        <v>516</v>
      </c>
      <c s="37">
        <v>1</v>
      </c>
      <c s="36">
        <v>0</v>
      </c>
      <c s="36">
        <f>ROUND(G344*H344,6)</f>
      </c>
      <c r="L344" s="38">
        <v>0</v>
      </c>
      <c s="32">
        <f>ROUND(ROUND(L344,2)*ROUND(G344,3),2)</f>
      </c>
      <c s="36" t="s">
        <v>441</v>
      </c>
      <c>
        <f>(M344*21)/100</f>
      </c>
      <c t="s">
        <v>27</v>
      </c>
    </row>
    <row r="345" spans="1:5" ht="12.75">
      <c r="A345" s="35" t="s">
        <v>53</v>
      </c>
      <c r="E345" s="39" t="s">
        <v>5</v>
      </c>
    </row>
    <row r="346" spans="1:5" ht="12.75">
      <c r="A346" s="35" t="s">
        <v>54</v>
      </c>
      <c r="E346" s="40" t="s">
        <v>3773</v>
      </c>
    </row>
    <row r="347" spans="1:5" ht="140.25">
      <c r="A347" t="s">
        <v>55</v>
      </c>
      <c r="E347" s="39" t="s">
        <v>5940</v>
      </c>
    </row>
    <row r="348" spans="1:16" ht="12.75">
      <c r="A348" t="s">
        <v>48</v>
      </c>
      <c s="34" t="s">
        <v>663</v>
      </c>
      <c s="34" t="s">
        <v>5941</v>
      </c>
      <c s="35" t="s">
        <v>5</v>
      </c>
      <c s="6" t="s">
        <v>5942</v>
      </c>
      <c s="36" t="s">
        <v>516</v>
      </c>
      <c s="37">
        <v>1</v>
      </c>
      <c s="36">
        <v>0</v>
      </c>
      <c s="36">
        <f>ROUND(G348*H348,6)</f>
      </c>
      <c r="L348" s="38">
        <v>0</v>
      </c>
      <c s="32">
        <f>ROUND(ROUND(L348,2)*ROUND(G348,3),2)</f>
      </c>
      <c s="36" t="s">
        <v>441</v>
      </c>
      <c>
        <f>(M348*21)/100</f>
      </c>
      <c t="s">
        <v>27</v>
      </c>
    </row>
    <row r="349" spans="1:5" ht="12.75">
      <c r="A349" s="35" t="s">
        <v>53</v>
      </c>
      <c r="E349" s="39" t="s">
        <v>5</v>
      </c>
    </row>
    <row r="350" spans="1:5" ht="12.75">
      <c r="A350" s="35" t="s">
        <v>54</v>
      </c>
      <c r="E350" s="40" t="s">
        <v>3773</v>
      </c>
    </row>
    <row r="351" spans="1:5" ht="165.75">
      <c r="A351" t="s">
        <v>55</v>
      </c>
      <c r="E351" s="39" t="s">
        <v>5943</v>
      </c>
    </row>
    <row r="352" spans="1:16" ht="12.75">
      <c r="A352" t="s">
        <v>48</v>
      </c>
      <c s="34" t="s">
        <v>667</v>
      </c>
      <c s="34" t="s">
        <v>5944</v>
      </c>
      <c s="35" t="s">
        <v>5</v>
      </c>
      <c s="6" t="s">
        <v>5945</v>
      </c>
      <c s="36" t="s">
        <v>516</v>
      </c>
      <c s="37">
        <v>1</v>
      </c>
      <c s="36">
        <v>0</v>
      </c>
      <c s="36">
        <f>ROUND(G352*H352,6)</f>
      </c>
      <c r="L352" s="38">
        <v>0</v>
      </c>
      <c s="32">
        <f>ROUND(ROUND(L352,2)*ROUND(G352,3),2)</f>
      </c>
      <c s="36" t="s">
        <v>441</v>
      </c>
      <c>
        <f>(M352*21)/100</f>
      </c>
      <c t="s">
        <v>27</v>
      </c>
    </row>
    <row r="353" spans="1:5" ht="12.75">
      <c r="A353" s="35" t="s">
        <v>53</v>
      </c>
      <c r="E353" s="39" t="s">
        <v>5</v>
      </c>
    </row>
    <row r="354" spans="1:5" ht="12.75">
      <c r="A354" s="35" t="s">
        <v>54</v>
      </c>
      <c r="E354" s="40" t="s">
        <v>3773</v>
      </c>
    </row>
    <row r="355" spans="1:5" ht="165.75">
      <c r="A355" t="s">
        <v>55</v>
      </c>
      <c r="E355" s="39" t="s">
        <v>5946</v>
      </c>
    </row>
    <row r="356" spans="1:16" ht="25.5">
      <c r="A356" t="s">
        <v>48</v>
      </c>
      <c s="34" t="s">
        <v>671</v>
      </c>
      <c s="34" t="s">
        <v>5947</v>
      </c>
      <c s="35" t="s">
        <v>5</v>
      </c>
      <c s="6" t="s">
        <v>5948</v>
      </c>
      <c s="36" t="s">
        <v>516</v>
      </c>
      <c s="37">
        <v>1</v>
      </c>
      <c s="36">
        <v>0</v>
      </c>
      <c s="36">
        <f>ROUND(G356*H356,6)</f>
      </c>
      <c r="L356" s="38">
        <v>0</v>
      </c>
      <c s="32">
        <f>ROUND(ROUND(L356,2)*ROUND(G356,3),2)</f>
      </c>
      <c s="36" t="s">
        <v>441</v>
      </c>
      <c>
        <f>(M356*21)/100</f>
      </c>
      <c t="s">
        <v>27</v>
      </c>
    </row>
    <row r="357" spans="1:5" ht="12.75">
      <c r="A357" s="35" t="s">
        <v>53</v>
      </c>
      <c r="E357" s="39" t="s">
        <v>5</v>
      </c>
    </row>
    <row r="358" spans="1:5" ht="12.75">
      <c r="A358" s="35" t="s">
        <v>54</v>
      </c>
      <c r="E358" s="40" t="s">
        <v>3773</v>
      </c>
    </row>
    <row r="359" spans="1:5" ht="140.25">
      <c r="A359" t="s">
        <v>55</v>
      </c>
      <c r="E359" s="39" t="s">
        <v>5949</v>
      </c>
    </row>
    <row r="360" spans="1:13" ht="12.75">
      <c r="A360" t="s">
        <v>46</v>
      </c>
      <c r="C360" s="31" t="s">
        <v>4642</v>
      </c>
      <c r="E360" s="33" t="s">
        <v>4643</v>
      </c>
      <c r="J360" s="32">
        <f>0</f>
      </c>
      <c s="32">
        <f>0</f>
      </c>
      <c s="32">
        <f>0+L361+L365+L369</f>
      </c>
      <c s="32">
        <f>0+M361+M365+M369</f>
      </c>
    </row>
    <row r="361" spans="1:16" ht="12.75">
      <c r="A361" t="s">
        <v>48</v>
      </c>
      <c s="34" t="s">
        <v>446</v>
      </c>
      <c s="34" t="s">
        <v>4644</v>
      </c>
      <c s="35" t="s">
        <v>5</v>
      </c>
      <c s="6" t="s">
        <v>5950</v>
      </c>
      <c s="36" t="s">
        <v>205</v>
      </c>
      <c s="37">
        <v>75.63</v>
      </c>
      <c s="36">
        <v>0</v>
      </c>
      <c s="36">
        <f>ROUND(G361*H361,6)</f>
      </c>
      <c r="L361" s="38">
        <v>0</v>
      </c>
      <c s="32">
        <f>ROUND(ROUND(L361,2)*ROUND(G361,3),2)</f>
      </c>
      <c s="36" t="s">
        <v>3677</v>
      </c>
      <c>
        <f>(M361*21)/100</f>
      </c>
      <c t="s">
        <v>27</v>
      </c>
    </row>
    <row r="362" spans="1:5" ht="12.75">
      <c r="A362" s="35" t="s">
        <v>53</v>
      </c>
      <c r="E362" s="39" t="s">
        <v>5</v>
      </c>
    </row>
    <row r="363" spans="1:5" ht="51">
      <c r="A363" s="35" t="s">
        <v>54</v>
      </c>
      <c r="E363" s="40" t="s">
        <v>5951</v>
      </c>
    </row>
    <row r="364" spans="1:5" ht="12.75">
      <c r="A364" t="s">
        <v>55</v>
      </c>
      <c r="E364" s="39" t="s">
        <v>5</v>
      </c>
    </row>
    <row r="365" spans="1:16" ht="25.5">
      <c r="A365" t="s">
        <v>48</v>
      </c>
      <c s="34" t="s">
        <v>453</v>
      </c>
      <c s="34" t="s">
        <v>5952</v>
      </c>
      <c s="35" t="s">
        <v>5</v>
      </c>
      <c s="6" t="s">
        <v>5953</v>
      </c>
      <c s="36" t="s">
        <v>205</v>
      </c>
      <c s="37">
        <v>78.91</v>
      </c>
      <c s="36">
        <v>0</v>
      </c>
      <c s="36">
        <f>ROUND(G365*H365,6)</f>
      </c>
      <c r="L365" s="38">
        <v>0</v>
      </c>
      <c s="32">
        <f>ROUND(ROUND(L365,2)*ROUND(G365,3),2)</f>
      </c>
      <c s="36" t="s">
        <v>3677</v>
      </c>
      <c>
        <f>(M365*21)/100</f>
      </c>
      <c t="s">
        <v>27</v>
      </c>
    </row>
    <row r="366" spans="1:5" ht="12.75">
      <c r="A366" s="35" t="s">
        <v>53</v>
      </c>
      <c r="E366" s="39" t="s">
        <v>5</v>
      </c>
    </row>
    <row r="367" spans="1:5" ht="38.25">
      <c r="A367" s="35" t="s">
        <v>54</v>
      </c>
      <c r="E367" s="40" t="s">
        <v>5954</v>
      </c>
    </row>
    <row r="368" spans="1:5" ht="12.75">
      <c r="A368" t="s">
        <v>55</v>
      </c>
      <c r="E368" s="39" t="s">
        <v>5</v>
      </c>
    </row>
    <row r="369" spans="1:16" ht="12.75">
      <c r="A369" t="s">
        <v>48</v>
      </c>
      <c s="34" t="s">
        <v>458</v>
      </c>
      <c s="34" t="s">
        <v>5955</v>
      </c>
      <c s="35" t="s">
        <v>5</v>
      </c>
      <c s="6" t="s">
        <v>5956</v>
      </c>
      <c s="36" t="s">
        <v>205</v>
      </c>
      <c s="37">
        <v>75.63</v>
      </c>
      <c s="36">
        <v>0</v>
      </c>
      <c s="36">
        <f>ROUND(G369*H369,6)</f>
      </c>
      <c r="L369" s="38">
        <v>0</v>
      </c>
      <c s="32">
        <f>ROUND(ROUND(L369,2)*ROUND(G369,3),2)</f>
      </c>
      <c s="36" t="s">
        <v>441</v>
      </c>
      <c>
        <f>(M369*21)/100</f>
      </c>
      <c t="s">
        <v>27</v>
      </c>
    </row>
    <row r="370" spans="1:5" ht="12.75">
      <c r="A370" s="35" t="s">
        <v>53</v>
      </c>
      <c r="E370" s="39" t="s">
        <v>5</v>
      </c>
    </row>
    <row r="371" spans="1:5" ht="38.25">
      <c r="A371" s="35" t="s">
        <v>54</v>
      </c>
      <c r="E371" s="40" t="s">
        <v>5957</v>
      </c>
    </row>
    <row r="372" spans="1:5" ht="12.75">
      <c r="A372" t="s">
        <v>55</v>
      </c>
      <c r="E372" s="39" t="s">
        <v>5</v>
      </c>
    </row>
    <row r="373" spans="1:13" ht="12.75">
      <c r="A373" t="s">
        <v>46</v>
      </c>
      <c r="C373" s="31" t="s">
        <v>4647</v>
      </c>
      <c r="E373" s="33" t="s">
        <v>4648</v>
      </c>
      <c r="J373" s="32">
        <f>0</f>
      </c>
      <c s="32">
        <f>0</f>
      </c>
      <c s="32">
        <f>0+L374+L378+L382+L386+L390</f>
      </c>
      <c s="32">
        <f>0+M374+M378+M382+M386+M390</f>
      </c>
    </row>
    <row r="374" spans="1:16" ht="25.5">
      <c r="A374" t="s">
        <v>48</v>
      </c>
      <c s="34" t="s">
        <v>481</v>
      </c>
      <c s="34" t="s">
        <v>4662</v>
      </c>
      <c s="35" t="s">
        <v>5</v>
      </c>
      <c s="6" t="s">
        <v>5958</v>
      </c>
      <c s="36" t="s">
        <v>205</v>
      </c>
      <c s="37">
        <v>39.546</v>
      </c>
      <c s="36">
        <v>0.04696</v>
      </c>
      <c s="36">
        <f>ROUND(G374*H374,6)</f>
      </c>
      <c r="L374" s="38">
        <v>0</v>
      </c>
      <c s="32">
        <f>ROUND(ROUND(L374,2)*ROUND(G374,3),2)</f>
      </c>
      <c s="36" t="s">
        <v>3677</v>
      </c>
      <c>
        <f>(M374*21)/100</f>
      </c>
      <c t="s">
        <v>27</v>
      </c>
    </row>
    <row r="375" spans="1:5" ht="12.75">
      <c r="A375" s="35" t="s">
        <v>53</v>
      </c>
      <c r="E375" s="39" t="s">
        <v>5</v>
      </c>
    </row>
    <row r="376" spans="1:5" ht="12.75">
      <c r="A376" s="35" t="s">
        <v>54</v>
      </c>
      <c r="E376" s="40" t="s">
        <v>5959</v>
      </c>
    </row>
    <row r="377" spans="1:5" ht="12.75">
      <c r="A377" t="s">
        <v>55</v>
      </c>
      <c r="E377" s="39" t="s">
        <v>5</v>
      </c>
    </row>
    <row r="378" spans="1:16" ht="25.5">
      <c r="A378" t="s">
        <v>48</v>
      </c>
      <c s="34" t="s">
        <v>426</v>
      </c>
      <c s="34" t="s">
        <v>4677</v>
      </c>
      <c s="35" t="s">
        <v>5</v>
      </c>
      <c s="6" t="s">
        <v>5960</v>
      </c>
      <c s="36" t="s">
        <v>205</v>
      </c>
      <c s="37">
        <v>6.78</v>
      </c>
      <c s="36">
        <v>0.02963</v>
      </c>
      <c s="36">
        <f>ROUND(G378*H378,6)</f>
      </c>
      <c r="L378" s="38">
        <v>0</v>
      </c>
      <c s="32">
        <f>ROUND(ROUND(L378,2)*ROUND(G378,3),2)</f>
      </c>
      <c s="36" t="s">
        <v>3677</v>
      </c>
      <c>
        <f>(M378*21)/100</f>
      </c>
      <c t="s">
        <v>27</v>
      </c>
    </row>
    <row r="379" spans="1:5" ht="12.75">
      <c r="A379" s="35" t="s">
        <v>53</v>
      </c>
      <c r="E379" s="39" t="s">
        <v>5</v>
      </c>
    </row>
    <row r="380" spans="1:5" ht="12.75">
      <c r="A380" s="35" t="s">
        <v>54</v>
      </c>
      <c r="E380" s="40" t="s">
        <v>5961</v>
      </c>
    </row>
    <row r="381" spans="1:5" ht="12.75">
      <c r="A381" t="s">
        <v>55</v>
      </c>
      <c r="E381" s="39" t="s">
        <v>5</v>
      </c>
    </row>
    <row r="382" spans="1:16" ht="25.5">
      <c r="A382" t="s">
        <v>48</v>
      </c>
      <c s="34" t="s">
        <v>430</v>
      </c>
      <c s="34" t="s">
        <v>4690</v>
      </c>
      <c s="35" t="s">
        <v>5</v>
      </c>
      <c s="6" t="s">
        <v>5962</v>
      </c>
      <c s="36" t="s">
        <v>205</v>
      </c>
      <c s="37">
        <v>91.84</v>
      </c>
      <c s="36">
        <v>0.03119</v>
      </c>
      <c s="36">
        <f>ROUND(G382*H382,6)</f>
      </c>
      <c r="L382" s="38">
        <v>0</v>
      </c>
      <c s="32">
        <f>ROUND(ROUND(L382,2)*ROUND(G382,3),2)</f>
      </c>
      <c s="36" t="s">
        <v>3677</v>
      </c>
      <c>
        <f>(M382*21)/100</f>
      </c>
      <c t="s">
        <v>27</v>
      </c>
    </row>
    <row r="383" spans="1:5" ht="12.75">
      <c r="A383" s="35" t="s">
        <v>53</v>
      </c>
      <c r="E383" s="39" t="s">
        <v>5</v>
      </c>
    </row>
    <row r="384" spans="1:5" ht="25.5">
      <c r="A384" s="35" t="s">
        <v>54</v>
      </c>
      <c r="E384" s="40" t="s">
        <v>5963</v>
      </c>
    </row>
    <row r="385" spans="1:5" ht="12.75">
      <c r="A385" t="s">
        <v>55</v>
      </c>
      <c r="E385" s="39" t="s">
        <v>5</v>
      </c>
    </row>
    <row r="386" spans="1:16" ht="12.75">
      <c r="A386" t="s">
        <v>48</v>
      </c>
      <c s="34" t="s">
        <v>434</v>
      </c>
      <c s="34" t="s">
        <v>5964</v>
      </c>
      <c s="35" t="s">
        <v>5</v>
      </c>
      <c s="6" t="s">
        <v>5965</v>
      </c>
      <c s="36" t="s">
        <v>5367</v>
      </c>
      <c s="37">
        <v>1762.268</v>
      </c>
      <c s="36">
        <v>0</v>
      </c>
      <c s="36">
        <f>ROUND(G386*H386,6)</f>
      </c>
      <c r="L386" s="38">
        <v>0</v>
      </c>
      <c s="32">
        <f>ROUND(ROUND(L386,2)*ROUND(G386,3),2)</f>
      </c>
      <c s="36" t="s">
        <v>3677</v>
      </c>
      <c>
        <f>(M386*21)/100</f>
      </c>
      <c t="s">
        <v>27</v>
      </c>
    </row>
    <row r="387" spans="1:5" ht="12.75">
      <c r="A387" s="35" t="s">
        <v>53</v>
      </c>
      <c r="E387" s="39" t="s">
        <v>5</v>
      </c>
    </row>
    <row r="388" spans="1:5" ht="12.75">
      <c r="A388" s="35" t="s">
        <v>54</v>
      </c>
      <c r="E388" s="40" t="s">
        <v>5966</v>
      </c>
    </row>
    <row r="389" spans="1:5" ht="12.75">
      <c r="A389" t="s">
        <v>55</v>
      </c>
      <c r="E389" s="39" t="s">
        <v>5</v>
      </c>
    </row>
    <row r="390" spans="1:16" ht="12.75">
      <c r="A390" t="s">
        <v>48</v>
      </c>
      <c s="34" t="s">
        <v>438</v>
      </c>
      <c s="34" t="s">
        <v>5967</v>
      </c>
      <c s="35" t="s">
        <v>5</v>
      </c>
      <c s="6" t="s">
        <v>5968</v>
      </c>
      <c s="36" t="s">
        <v>205</v>
      </c>
      <c s="37">
        <v>3.39</v>
      </c>
      <c s="36">
        <v>0.03047</v>
      </c>
      <c s="36">
        <f>ROUND(G390*H390,6)</f>
      </c>
      <c r="L390" s="38">
        <v>0</v>
      </c>
      <c s="32">
        <f>ROUND(ROUND(L390,2)*ROUND(G390,3),2)</f>
      </c>
      <c s="36" t="s">
        <v>441</v>
      </c>
      <c>
        <f>(M390*21)/100</f>
      </c>
      <c t="s">
        <v>27</v>
      </c>
    </row>
    <row r="391" spans="1:5" ht="12.75">
      <c r="A391" s="35" t="s">
        <v>53</v>
      </c>
      <c r="E391" s="39" t="s">
        <v>5</v>
      </c>
    </row>
    <row r="392" spans="1:5" ht="25.5">
      <c r="A392" s="35" t="s">
        <v>54</v>
      </c>
      <c r="E392" s="40" t="s">
        <v>5969</v>
      </c>
    </row>
    <row r="393" spans="1:5" ht="12.75">
      <c r="A393" t="s">
        <v>55</v>
      </c>
      <c r="E393" s="39" t="s">
        <v>5</v>
      </c>
    </row>
    <row r="394" spans="1:13" ht="12.75">
      <c r="A394" t="s">
        <v>46</v>
      </c>
      <c r="C394" s="31" t="s">
        <v>5970</v>
      </c>
      <c r="E394" s="33" t="s">
        <v>5971</v>
      </c>
      <c r="J394" s="32">
        <f>0</f>
      </c>
      <c s="32">
        <f>0</f>
      </c>
      <c s="32">
        <f>0+L395+L399+L403+L407+L411</f>
      </c>
      <c s="32">
        <f>0+M395+M399+M403+M407+M411</f>
      </c>
    </row>
    <row r="395" spans="1:16" ht="12.75">
      <c r="A395" t="s">
        <v>48</v>
      </c>
      <c s="34" t="s">
        <v>442</v>
      </c>
      <c s="34" t="s">
        <v>5972</v>
      </c>
      <c s="35" t="s">
        <v>5</v>
      </c>
      <c s="6" t="s">
        <v>5973</v>
      </c>
      <c s="36" t="s">
        <v>51</v>
      </c>
      <c s="37">
        <v>5.38</v>
      </c>
      <c s="36">
        <v>0</v>
      </c>
      <c s="36">
        <f>ROUND(G395*H395,6)</f>
      </c>
      <c r="L395" s="38">
        <v>0</v>
      </c>
      <c s="32">
        <f>ROUND(ROUND(L395,2)*ROUND(G395,3),2)</f>
      </c>
      <c s="36" t="s">
        <v>3677</v>
      </c>
      <c>
        <f>(M395*21)/100</f>
      </c>
      <c t="s">
        <v>27</v>
      </c>
    </row>
    <row r="396" spans="1:5" ht="12.75">
      <c r="A396" s="35" t="s">
        <v>53</v>
      </c>
      <c r="E396" s="39" t="s">
        <v>5</v>
      </c>
    </row>
    <row r="397" spans="1:5" ht="25.5">
      <c r="A397" s="35" t="s">
        <v>54</v>
      </c>
      <c r="E397" s="40" t="s">
        <v>5974</v>
      </c>
    </row>
    <row r="398" spans="1:5" ht="12.75">
      <c r="A398" t="s">
        <v>55</v>
      </c>
      <c r="E398" s="39" t="s">
        <v>5</v>
      </c>
    </row>
    <row r="399" spans="1:16" ht="12.75">
      <c r="A399" t="s">
        <v>48</v>
      </c>
      <c s="34" t="s">
        <v>276</v>
      </c>
      <c s="34" t="s">
        <v>5975</v>
      </c>
      <c s="35" t="s">
        <v>5</v>
      </c>
      <c s="6" t="s">
        <v>5976</v>
      </c>
      <c s="36" t="s">
        <v>51</v>
      </c>
      <c s="37">
        <v>5</v>
      </c>
      <c s="36">
        <v>0</v>
      </c>
      <c s="36">
        <f>ROUND(G399*H399,6)</f>
      </c>
      <c r="L399" s="38">
        <v>0</v>
      </c>
      <c s="32">
        <f>ROUND(ROUND(L399,2)*ROUND(G399,3),2)</f>
      </c>
      <c s="36" t="s">
        <v>3677</v>
      </c>
      <c>
        <f>(M399*21)/100</f>
      </c>
      <c t="s">
        <v>27</v>
      </c>
    </row>
    <row r="400" spans="1:5" ht="12.75">
      <c r="A400" s="35" t="s">
        <v>53</v>
      </c>
      <c r="E400" s="39" t="s">
        <v>5</v>
      </c>
    </row>
    <row r="401" spans="1:5" ht="12.75">
      <c r="A401" s="35" t="s">
        <v>54</v>
      </c>
      <c r="E401" s="40" t="s">
        <v>4850</v>
      </c>
    </row>
    <row r="402" spans="1:5" ht="12.75">
      <c r="A402" t="s">
        <v>55</v>
      </c>
      <c r="E402" s="39" t="s">
        <v>5</v>
      </c>
    </row>
    <row r="403" spans="1:16" ht="12.75">
      <c r="A403" t="s">
        <v>48</v>
      </c>
      <c s="34" t="s">
        <v>281</v>
      </c>
      <c s="34" t="s">
        <v>5977</v>
      </c>
      <c s="35" t="s">
        <v>5</v>
      </c>
      <c s="6" t="s">
        <v>5978</v>
      </c>
      <c s="36" t="s">
        <v>5367</v>
      </c>
      <c s="37">
        <v>8.926</v>
      </c>
      <c s="36">
        <v>0</v>
      </c>
      <c s="36">
        <f>ROUND(G403*H403,6)</f>
      </c>
      <c r="L403" s="38">
        <v>0</v>
      </c>
      <c s="32">
        <f>ROUND(ROUND(L403,2)*ROUND(G403,3),2)</f>
      </c>
      <c s="36" t="s">
        <v>3677</v>
      </c>
      <c>
        <f>(M403*21)/100</f>
      </c>
      <c t="s">
        <v>27</v>
      </c>
    </row>
    <row r="404" spans="1:5" ht="12.75">
      <c r="A404" s="35" t="s">
        <v>53</v>
      </c>
      <c r="E404" s="39" t="s">
        <v>5</v>
      </c>
    </row>
    <row r="405" spans="1:5" ht="12.75">
      <c r="A405" s="35" t="s">
        <v>54</v>
      </c>
      <c r="E405" s="40" t="s">
        <v>5979</v>
      </c>
    </row>
    <row r="406" spans="1:5" ht="12.75">
      <c r="A406" t="s">
        <v>55</v>
      </c>
      <c r="E406" s="39" t="s">
        <v>5</v>
      </c>
    </row>
    <row r="407" spans="1:16" ht="25.5">
      <c r="A407" t="s">
        <v>48</v>
      </c>
      <c s="34" t="s">
        <v>285</v>
      </c>
      <c s="34" t="s">
        <v>5980</v>
      </c>
      <c s="35" t="s">
        <v>5</v>
      </c>
      <c s="6" t="s">
        <v>5981</v>
      </c>
      <c s="36" t="s">
        <v>51</v>
      </c>
      <c s="37">
        <v>10.4</v>
      </c>
      <c s="36">
        <v>0.00108</v>
      </c>
      <c s="36">
        <f>ROUND(G407*H407,6)</f>
      </c>
      <c r="L407" s="38">
        <v>0</v>
      </c>
      <c s="32">
        <f>ROUND(ROUND(L407,2)*ROUND(G407,3),2)</f>
      </c>
      <c s="36" t="s">
        <v>441</v>
      </c>
      <c>
        <f>(M407*21)/100</f>
      </c>
      <c t="s">
        <v>27</v>
      </c>
    </row>
    <row r="408" spans="1:5" ht="12.75">
      <c r="A408" s="35" t="s">
        <v>53</v>
      </c>
      <c r="E408" s="39" t="s">
        <v>5</v>
      </c>
    </row>
    <row r="409" spans="1:5" ht="12.75">
      <c r="A409" s="35" t="s">
        <v>54</v>
      </c>
      <c r="E409" s="40" t="s">
        <v>5982</v>
      </c>
    </row>
    <row r="410" spans="1:5" ht="114.75">
      <c r="A410" t="s">
        <v>55</v>
      </c>
      <c r="E410" s="39" t="s">
        <v>5983</v>
      </c>
    </row>
    <row r="411" spans="1:16" ht="25.5">
      <c r="A411" t="s">
        <v>48</v>
      </c>
      <c s="34" t="s">
        <v>462</v>
      </c>
      <c s="34" t="s">
        <v>5984</v>
      </c>
      <c s="35" t="s">
        <v>5</v>
      </c>
      <c s="6" t="s">
        <v>5985</v>
      </c>
      <c s="36" t="s">
        <v>51</v>
      </c>
      <c s="37">
        <v>4.7</v>
      </c>
      <c s="36">
        <v>0.00108</v>
      </c>
      <c s="36">
        <f>ROUND(G411*H411,6)</f>
      </c>
      <c r="L411" s="38">
        <v>0</v>
      </c>
      <c s="32">
        <f>ROUND(ROUND(L411,2)*ROUND(G411,3),2)</f>
      </c>
      <c s="36" t="s">
        <v>441</v>
      </c>
      <c>
        <f>(M411*21)/100</f>
      </c>
      <c t="s">
        <v>27</v>
      </c>
    </row>
    <row r="412" spans="1:5" ht="12.75">
      <c r="A412" s="35" t="s">
        <v>53</v>
      </c>
      <c r="E412" s="39" t="s">
        <v>5</v>
      </c>
    </row>
    <row r="413" spans="1:5" ht="12.75">
      <c r="A413" s="35" t="s">
        <v>54</v>
      </c>
      <c r="E413" s="40" t="s">
        <v>5986</v>
      </c>
    </row>
    <row r="414" spans="1:5" ht="89.25">
      <c r="A414" t="s">
        <v>55</v>
      </c>
      <c r="E414" s="39" t="s">
        <v>5987</v>
      </c>
    </row>
    <row r="415" spans="1:13" ht="12.75">
      <c r="A415" t="s">
        <v>46</v>
      </c>
      <c r="C415" s="31" t="s">
        <v>4745</v>
      </c>
      <c r="E415" s="33" t="s">
        <v>4746</v>
      </c>
      <c r="J415" s="32">
        <f>0</f>
      </c>
      <c s="32">
        <f>0</f>
      </c>
      <c s="32">
        <f>0+L416+L420+L424+L428+L432</f>
      </c>
      <c s="32">
        <f>0+M416+M420+M424+M428+M432</f>
      </c>
    </row>
    <row r="416" spans="1:16" ht="25.5">
      <c r="A416" t="s">
        <v>48</v>
      </c>
      <c s="34" t="s">
        <v>466</v>
      </c>
      <c s="34" t="s">
        <v>5988</v>
      </c>
      <c s="35" t="s">
        <v>5</v>
      </c>
      <c s="6" t="s">
        <v>5989</v>
      </c>
      <c s="36" t="s">
        <v>62</v>
      </c>
      <c s="37">
        <v>6</v>
      </c>
      <c s="36">
        <v>0</v>
      </c>
      <c s="36">
        <f>ROUND(G416*H416,6)</f>
      </c>
      <c r="L416" s="38">
        <v>0</v>
      </c>
      <c s="32">
        <f>ROUND(ROUND(L416,2)*ROUND(G416,3),2)</f>
      </c>
      <c s="36" t="s">
        <v>3677</v>
      </c>
      <c>
        <f>(M416*21)/100</f>
      </c>
      <c t="s">
        <v>27</v>
      </c>
    </row>
    <row r="417" spans="1:5" ht="12.75">
      <c r="A417" s="35" t="s">
        <v>53</v>
      </c>
      <c r="E417" s="39" t="s">
        <v>5</v>
      </c>
    </row>
    <row r="418" spans="1:5" ht="12.75">
      <c r="A418" s="35" t="s">
        <v>54</v>
      </c>
      <c r="E418" s="40" t="s">
        <v>5990</v>
      </c>
    </row>
    <row r="419" spans="1:5" ht="12.75">
      <c r="A419" t="s">
        <v>55</v>
      </c>
      <c r="E419" s="39" t="s">
        <v>5</v>
      </c>
    </row>
    <row r="420" spans="1:16" ht="12.75">
      <c r="A420" t="s">
        <v>48</v>
      </c>
      <c s="34" t="s">
        <v>181</v>
      </c>
      <c s="34" t="s">
        <v>5991</v>
      </c>
      <c s="35" t="s">
        <v>5</v>
      </c>
      <c s="6" t="s">
        <v>5992</v>
      </c>
      <c s="36" t="s">
        <v>62</v>
      </c>
      <c s="37">
        <v>2</v>
      </c>
      <c s="36">
        <v>0.00088</v>
      </c>
      <c s="36">
        <f>ROUND(G420*H420,6)</f>
      </c>
      <c r="L420" s="38">
        <v>0</v>
      </c>
      <c s="32">
        <f>ROUND(ROUND(L420,2)*ROUND(G420,3),2)</f>
      </c>
      <c s="36" t="s">
        <v>3677</v>
      </c>
      <c>
        <f>(M420*21)/100</f>
      </c>
      <c t="s">
        <v>27</v>
      </c>
    </row>
    <row r="421" spans="1:5" ht="12.75">
      <c r="A421" s="35" t="s">
        <v>53</v>
      </c>
      <c r="E421" s="39" t="s">
        <v>5</v>
      </c>
    </row>
    <row r="422" spans="1:5" ht="12.75">
      <c r="A422" s="35" t="s">
        <v>54</v>
      </c>
      <c r="E422" s="40" t="s">
        <v>3761</v>
      </c>
    </row>
    <row r="423" spans="1:5" ht="12.75">
      <c r="A423" t="s">
        <v>55</v>
      </c>
      <c r="E423" s="39" t="s">
        <v>5</v>
      </c>
    </row>
    <row r="424" spans="1:16" ht="25.5">
      <c r="A424" t="s">
        <v>48</v>
      </c>
      <c s="34" t="s">
        <v>720</v>
      </c>
      <c s="34" t="s">
        <v>5993</v>
      </c>
      <c s="35" t="s">
        <v>5</v>
      </c>
      <c s="6" t="s">
        <v>5994</v>
      </c>
      <c s="36" t="s">
        <v>516</v>
      </c>
      <c s="37">
        <v>1</v>
      </c>
      <c s="36">
        <v>0</v>
      </c>
      <c s="36">
        <f>ROUND(G424*H424,6)</f>
      </c>
      <c r="L424" s="38">
        <v>0</v>
      </c>
      <c s="32">
        <f>ROUND(ROUND(L424,2)*ROUND(G424,3),2)</f>
      </c>
      <c s="36" t="s">
        <v>441</v>
      </c>
      <c>
        <f>(M424*21)/100</f>
      </c>
      <c t="s">
        <v>27</v>
      </c>
    </row>
    <row r="425" spans="1:5" ht="12.75">
      <c r="A425" s="35" t="s">
        <v>53</v>
      </c>
      <c r="E425" s="39" t="s">
        <v>5</v>
      </c>
    </row>
    <row r="426" spans="1:5" ht="12.75">
      <c r="A426" s="35" t="s">
        <v>54</v>
      </c>
      <c r="E426" s="40" t="s">
        <v>3773</v>
      </c>
    </row>
    <row r="427" spans="1:5" ht="165.75">
      <c r="A427" t="s">
        <v>55</v>
      </c>
      <c r="E427" s="39" t="s">
        <v>5995</v>
      </c>
    </row>
    <row r="428" spans="1:16" ht="25.5">
      <c r="A428" t="s">
        <v>48</v>
      </c>
      <c s="34" t="s">
        <v>470</v>
      </c>
      <c s="34" t="s">
        <v>5996</v>
      </c>
      <c s="35" t="s">
        <v>5</v>
      </c>
      <c s="6" t="s">
        <v>5997</v>
      </c>
      <c s="36" t="s">
        <v>516</v>
      </c>
      <c s="37">
        <v>1</v>
      </c>
      <c s="36">
        <v>0</v>
      </c>
      <c s="36">
        <f>ROUND(G428*H428,6)</f>
      </c>
      <c r="L428" s="38">
        <v>0</v>
      </c>
      <c s="32">
        <f>ROUND(ROUND(L428,2)*ROUND(G428,3),2)</f>
      </c>
      <c s="36" t="s">
        <v>441</v>
      </c>
      <c>
        <f>(M428*21)/100</f>
      </c>
      <c t="s">
        <v>27</v>
      </c>
    </row>
    <row r="429" spans="1:5" ht="12.75">
      <c r="A429" s="35" t="s">
        <v>53</v>
      </c>
      <c r="E429" s="39" t="s">
        <v>5</v>
      </c>
    </row>
    <row r="430" spans="1:5" ht="12.75">
      <c r="A430" s="35" t="s">
        <v>54</v>
      </c>
      <c r="E430" s="40" t="s">
        <v>3773</v>
      </c>
    </row>
    <row r="431" spans="1:5" ht="165.75">
      <c r="A431" t="s">
        <v>55</v>
      </c>
      <c r="E431" s="39" t="s">
        <v>5998</v>
      </c>
    </row>
    <row r="432" spans="1:16" ht="12.75">
      <c r="A432" t="s">
        <v>48</v>
      </c>
      <c s="34" t="s">
        <v>475</v>
      </c>
      <c s="34" t="s">
        <v>5999</v>
      </c>
      <c s="35" t="s">
        <v>5</v>
      </c>
      <c s="6" t="s">
        <v>6000</v>
      </c>
      <c s="36" t="s">
        <v>185</v>
      </c>
      <c s="37">
        <v>1</v>
      </c>
      <c s="36">
        <v>0</v>
      </c>
      <c s="36">
        <f>ROUND(G432*H432,6)</f>
      </c>
      <c r="L432" s="38">
        <v>0</v>
      </c>
      <c s="32">
        <f>ROUND(ROUND(L432,2)*ROUND(G432,3),2)</f>
      </c>
      <c s="36" t="s">
        <v>441</v>
      </c>
      <c>
        <f>(M432*21)/100</f>
      </c>
      <c t="s">
        <v>27</v>
      </c>
    </row>
    <row r="433" spans="1:5" ht="12.75">
      <c r="A433" s="35" t="s">
        <v>53</v>
      </c>
      <c r="E433" s="39" t="s">
        <v>5</v>
      </c>
    </row>
    <row r="434" spans="1:5" ht="12.75">
      <c r="A434" s="35" t="s">
        <v>54</v>
      </c>
      <c r="E434" s="40" t="s">
        <v>3773</v>
      </c>
    </row>
    <row r="435" spans="1:5" ht="89.25">
      <c r="A435" t="s">
        <v>55</v>
      </c>
      <c r="E435" s="39" t="s">
        <v>6001</v>
      </c>
    </row>
    <row r="436" spans="1:13" ht="12.75">
      <c r="A436" t="s">
        <v>46</v>
      </c>
      <c r="C436" s="31" t="s">
        <v>4788</v>
      </c>
      <c r="E436" s="33" t="s">
        <v>4789</v>
      </c>
      <c r="J436" s="32">
        <f>0</f>
      </c>
      <c s="32">
        <f>0</f>
      </c>
      <c s="32">
        <f>0+L437+L441+L445+L449+L453+L457+L461+L465+L469+L473+L477+L481+L485+L489+L493+L497</f>
      </c>
      <c s="32">
        <f>0+M437+M441+M445+M449+M453+M457+M461+M465+M469+M473+M477+M481+M485+M489+M493+M497</f>
      </c>
    </row>
    <row r="437" spans="1:16" ht="25.5">
      <c r="A437" t="s">
        <v>48</v>
      </c>
      <c s="34" t="s">
        <v>730</v>
      </c>
      <c s="34" t="s">
        <v>6002</v>
      </c>
      <c s="35" t="s">
        <v>5</v>
      </c>
      <c s="6" t="s">
        <v>6003</v>
      </c>
      <c s="36" t="s">
        <v>51</v>
      </c>
      <c s="37">
        <v>7.39</v>
      </c>
      <c s="36">
        <v>0</v>
      </c>
      <c s="36">
        <f>ROUND(G437*H437,6)</f>
      </c>
      <c r="L437" s="38">
        <v>0</v>
      </c>
      <c s="32">
        <f>ROUND(ROUND(L437,2)*ROUND(G437,3),2)</f>
      </c>
      <c s="36" t="s">
        <v>3677</v>
      </c>
      <c>
        <f>(M437*21)/100</f>
      </c>
      <c t="s">
        <v>27</v>
      </c>
    </row>
    <row r="438" spans="1:5" ht="12.75">
      <c r="A438" s="35" t="s">
        <v>53</v>
      </c>
      <c r="E438" s="39" t="s">
        <v>5</v>
      </c>
    </row>
    <row r="439" spans="1:5" ht="25.5">
      <c r="A439" s="35" t="s">
        <v>54</v>
      </c>
      <c r="E439" s="40" t="s">
        <v>6004</v>
      </c>
    </row>
    <row r="440" spans="1:5" ht="12.75">
      <c r="A440" t="s">
        <v>55</v>
      </c>
      <c r="E440" s="39" t="s">
        <v>5</v>
      </c>
    </row>
    <row r="441" spans="1:16" ht="12.75">
      <c r="A441" t="s">
        <v>48</v>
      </c>
      <c s="34" t="s">
        <v>734</v>
      </c>
      <c s="34" t="s">
        <v>6005</v>
      </c>
      <c s="35" t="s">
        <v>5</v>
      </c>
      <c s="6" t="s">
        <v>6006</v>
      </c>
      <c s="36" t="s">
        <v>62</v>
      </c>
      <c s="37">
        <v>1</v>
      </c>
      <c s="36">
        <v>0</v>
      </c>
      <c s="36">
        <f>ROUND(G441*H441,6)</f>
      </c>
      <c r="L441" s="38">
        <v>0</v>
      </c>
      <c s="32">
        <f>ROUND(ROUND(L441,2)*ROUND(G441,3),2)</f>
      </c>
      <c s="36" t="s">
        <v>3677</v>
      </c>
      <c>
        <f>(M441*21)/100</f>
      </c>
      <c t="s">
        <v>27</v>
      </c>
    </row>
    <row r="442" spans="1:5" ht="12.75">
      <c r="A442" s="35" t="s">
        <v>53</v>
      </c>
      <c r="E442" s="39" t="s">
        <v>5</v>
      </c>
    </row>
    <row r="443" spans="1:5" ht="12.75">
      <c r="A443" s="35" t="s">
        <v>54</v>
      </c>
      <c r="E443" s="40" t="s">
        <v>3773</v>
      </c>
    </row>
    <row r="444" spans="1:5" ht="12.75">
      <c r="A444" t="s">
        <v>55</v>
      </c>
      <c r="E444" s="39" t="s">
        <v>5</v>
      </c>
    </row>
    <row r="445" spans="1:16" ht="12.75">
      <c r="A445" t="s">
        <v>48</v>
      </c>
      <c s="34" t="s">
        <v>738</v>
      </c>
      <c s="34" t="s">
        <v>6007</v>
      </c>
      <c s="35" t="s">
        <v>5</v>
      </c>
      <c s="6" t="s">
        <v>6008</v>
      </c>
      <c s="36" t="s">
        <v>5367</v>
      </c>
      <c s="37">
        <v>1641.113</v>
      </c>
      <c s="36">
        <v>0</v>
      </c>
      <c s="36">
        <f>ROUND(G445*H445,6)</f>
      </c>
      <c r="L445" s="38">
        <v>0</v>
      </c>
      <c s="32">
        <f>ROUND(ROUND(L445,2)*ROUND(G445,3),2)</f>
      </c>
      <c s="36" t="s">
        <v>3677</v>
      </c>
      <c>
        <f>(M445*21)/100</f>
      </c>
      <c t="s">
        <v>27</v>
      </c>
    </row>
    <row r="446" spans="1:5" ht="12.75">
      <c r="A446" s="35" t="s">
        <v>53</v>
      </c>
      <c r="E446" s="39" t="s">
        <v>5</v>
      </c>
    </row>
    <row r="447" spans="1:5" ht="12.75">
      <c r="A447" s="35" t="s">
        <v>54</v>
      </c>
      <c r="E447" s="40" t="s">
        <v>6009</v>
      </c>
    </row>
    <row r="448" spans="1:5" ht="12.75">
      <c r="A448" t="s">
        <v>55</v>
      </c>
      <c r="E448" s="39" t="s">
        <v>5</v>
      </c>
    </row>
    <row r="449" spans="1:16" ht="12.75">
      <c r="A449" t="s">
        <v>48</v>
      </c>
      <c s="34" t="s">
        <v>742</v>
      </c>
      <c s="34" t="s">
        <v>6010</v>
      </c>
      <c s="35" t="s">
        <v>5</v>
      </c>
      <c s="6" t="s">
        <v>6011</v>
      </c>
      <c s="36" t="s">
        <v>516</v>
      </c>
      <c s="37">
        <v>1</v>
      </c>
      <c s="36">
        <v>0.02423</v>
      </c>
      <c s="36">
        <f>ROUND(G449*H449,6)</f>
      </c>
      <c r="L449" s="38">
        <v>0</v>
      </c>
      <c s="32">
        <f>ROUND(ROUND(L449,2)*ROUND(G449,3),2)</f>
      </c>
      <c s="36" t="s">
        <v>441</v>
      </c>
      <c>
        <f>(M449*21)/100</f>
      </c>
      <c t="s">
        <v>27</v>
      </c>
    </row>
    <row r="450" spans="1:5" ht="12.75">
      <c r="A450" s="35" t="s">
        <v>53</v>
      </c>
      <c r="E450" s="39" t="s">
        <v>5</v>
      </c>
    </row>
    <row r="451" spans="1:5" ht="12.75">
      <c r="A451" s="35" t="s">
        <v>54</v>
      </c>
      <c r="E451" s="40" t="s">
        <v>3773</v>
      </c>
    </row>
    <row r="452" spans="1:5" ht="191.25">
      <c r="A452" t="s">
        <v>55</v>
      </c>
      <c r="E452" s="39" t="s">
        <v>6012</v>
      </c>
    </row>
    <row r="453" spans="1:16" ht="12.75">
      <c r="A453" t="s">
        <v>48</v>
      </c>
      <c s="34" t="s">
        <v>746</v>
      </c>
      <c s="34" t="s">
        <v>6013</v>
      </c>
      <c s="35" t="s">
        <v>5</v>
      </c>
      <c s="6" t="s">
        <v>6014</v>
      </c>
      <c s="36" t="s">
        <v>516</v>
      </c>
      <c s="37">
        <v>1</v>
      </c>
      <c s="36">
        <v>0</v>
      </c>
      <c s="36">
        <f>ROUND(G453*H453,6)</f>
      </c>
      <c r="L453" s="38">
        <v>0</v>
      </c>
      <c s="32">
        <f>ROUND(ROUND(L453,2)*ROUND(G453,3),2)</f>
      </c>
      <c s="36" t="s">
        <v>441</v>
      </c>
      <c>
        <f>(M453*21)/100</f>
      </c>
      <c t="s">
        <v>27</v>
      </c>
    </row>
    <row r="454" spans="1:5" ht="12.75">
      <c r="A454" s="35" t="s">
        <v>53</v>
      </c>
      <c r="E454" s="39" t="s">
        <v>5</v>
      </c>
    </row>
    <row r="455" spans="1:5" ht="12.75">
      <c r="A455" s="35" t="s">
        <v>54</v>
      </c>
      <c r="E455" s="40" t="s">
        <v>3773</v>
      </c>
    </row>
    <row r="456" spans="1:5" ht="89.25">
      <c r="A456" t="s">
        <v>55</v>
      </c>
      <c r="E456" s="39" t="s">
        <v>6015</v>
      </c>
    </row>
    <row r="457" spans="1:16" ht="12.75">
      <c r="A457" t="s">
        <v>48</v>
      </c>
      <c s="34" t="s">
        <v>750</v>
      </c>
      <c s="34" t="s">
        <v>6016</v>
      </c>
      <c s="35" t="s">
        <v>5</v>
      </c>
      <c s="6" t="s">
        <v>6017</v>
      </c>
      <c s="36" t="s">
        <v>516</v>
      </c>
      <c s="37">
        <v>2</v>
      </c>
      <c s="36">
        <v>0</v>
      </c>
      <c s="36">
        <f>ROUND(G457*H457,6)</f>
      </c>
      <c r="L457" s="38">
        <v>0</v>
      </c>
      <c s="32">
        <f>ROUND(ROUND(L457,2)*ROUND(G457,3),2)</f>
      </c>
      <c s="36" t="s">
        <v>441</v>
      </c>
      <c>
        <f>(M457*21)/100</f>
      </c>
      <c t="s">
        <v>27</v>
      </c>
    </row>
    <row r="458" spans="1:5" ht="12.75">
      <c r="A458" s="35" t="s">
        <v>53</v>
      </c>
      <c r="E458" s="39" t="s">
        <v>5</v>
      </c>
    </row>
    <row r="459" spans="1:5" ht="12.75">
      <c r="A459" s="35" t="s">
        <v>54</v>
      </c>
      <c r="E459" s="40" t="s">
        <v>3761</v>
      </c>
    </row>
    <row r="460" spans="1:5" ht="89.25">
      <c r="A460" t="s">
        <v>55</v>
      </c>
      <c r="E460" s="39" t="s">
        <v>6018</v>
      </c>
    </row>
    <row r="461" spans="1:16" ht="12.75">
      <c r="A461" t="s">
        <v>48</v>
      </c>
      <c s="34" t="s">
        <v>754</v>
      </c>
      <c s="34" t="s">
        <v>6019</v>
      </c>
      <c s="35" t="s">
        <v>5</v>
      </c>
      <c s="6" t="s">
        <v>6020</v>
      </c>
      <c s="36" t="s">
        <v>185</v>
      </c>
      <c s="37">
        <v>1</v>
      </c>
      <c s="36">
        <v>0</v>
      </c>
      <c s="36">
        <f>ROUND(G461*H461,6)</f>
      </c>
      <c r="L461" s="38">
        <v>0</v>
      </c>
      <c s="32">
        <f>ROUND(ROUND(L461,2)*ROUND(G461,3),2)</f>
      </c>
      <c s="36" t="s">
        <v>441</v>
      </c>
      <c>
        <f>(M461*21)/100</f>
      </c>
      <c t="s">
        <v>27</v>
      </c>
    </row>
    <row r="462" spans="1:5" ht="12.75">
      <c r="A462" s="35" t="s">
        <v>53</v>
      </c>
      <c r="E462" s="39" t="s">
        <v>5</v>
      </c>
    </row>
    <row r="463" spans="1:5" ht="12.75">
      <c r="A463" s="35" t="s">
        <v>54</v>
      </c>
      <c r="E463" s="40" t="s">
        <v>3773</v>
      </c>
    </row>
    <row r="464" spans="1:5" ht="114.75">
      <c r="A464" t="s">
        <v>55</v>
      </c>
      <c r="E464" s="39" t="s">
        <v>6021</v>
      </c>
    </row>
    <row r="465" spans="1:16" ht="12.75">
      <c r="A465" t="s">
        <v>48</v>
      </c>
      <c s="34" t="s">
        <v>488</v>
      </c>
      <c s="34" t="s">
        <v>6022</v>
      </c>
      <c s="35" t="s">
        <v>5</v>
      </c>
      <c s="6" t="s">
        <v>6023</v>
      </c>
      <c s="36" t="s">
        <v>185</v>
      </c>
      <c s="37">
        <v>1</v>
      </c>
      <c s="36">
        <v>0</v>
      </c>
      <c s="36">
        <f>ROUND(G465*H465,6)</f>
      </c>
      <c r="L465" s="38">
        <v>0</v>
      </c>
      <c s="32">
        <f>ROUND(ROUND(L465,2)*ROUND(G465,3),2)</f>
      </c>
      <c s="36" t="s">
        <v>441</v>
      </c>
      <c>
        <f>(M465*21)/100</f>
      </c>
      <c t="s">
        <v>27</v>
      </c>
    </row>
    <row r="466" spans="1:5" ht="12.75">
      <c r="A466" s="35" t="s">
        <v>53</v>
      </c>
      <c r="E466" s="39" t="s">
        <v>5</v>
      </c>
    </row>
    <row r="467" spans="1:5" ht="12.75">
      <c r="A467" s="35" t="s">
        <v>54</v>
      </c>
      <c r="E467" s="40" t="s">
        <v>6024</v>
      </c>
    </row>
    <row r="468" spans="1:5" ht="114.75">
      <c r="A468" t="s">
        <v>55</v>
      </c>
      <c r="E468" s="39" t="s">
        <v>6025</v>
      </c>
    </row>
    <row r="469" spans="1:16" ht="12.75">
      <c r="A469" t="s">
        <v>48</v>
      </c>
      <c s="34" t="s">
        <v>761</v>
      </c>
      <c s="34" t="s">
        <v>6026</v>
      </c>
      <c s="35" t="s">
        <v>5</v>
      </c>
      <c s="6" t="s">
        <v>6027</v>
      </c>
      <c s="36" t="s">
        <v>185</v>
      </c>
      <c s="37">
        <v>1</v>
      </c>
      <c s="36">
        <v>0</v>
      </c>
      <c s="36">
        <f>ROUND(G469*H469,6)</f>
      </c>
      <c r="L469" s="38">
        <v>0</v>
      </c>
      <c s="32">
        <f>ROUND(ROUND(L469,2)*ROUND(G469,3),2)</f>
      </c>
      <c s="36" t="s">
        <v>441</v>
      </c>
      <c>
        <f>(M469*21)/100</f>
      </c>
      <c t="s">
        <v>27</v>
      </c>
    </row>
    <row r="470" spans="1:5" ht="12.75">
      <c r="A470" s="35" t="s">
        <v>53</v>
      </c>
      <c r="E470" s="39" t="s">
        <v>5</v>
      </c>
    </row>
    <row r="471" spans="1:5" ht="12.75">
      <c r="A471" s="35" t="s">
        <v>54</v>
      </c>
      <c r="E471" s="40" t="s">
        <v>3773</v>
      </c>
    </row>
    <row r="472" spans="1:5" ht="114.75">
      <c r="A472" t="s">
        <v>55</v>
      </c>
      <c r="E472" s="39" t="s">
        <v>6028</v>
      </c>
    </row>
    <row r="473" spans="1:16" ht="12.75">
      <c r="A473" t="s">
        <v>48</v>
      </c>
      <c s="34" t="s">
        <v>765</v>
      </c>
      <c s="34" t="s">
        <v>6029</v>
      </c>
      <c s="35" t="s">
        <v>5</v>
      </c>
      <c s="6" t="s">
        <v>6030</v>
      </c>
      <c s="36" t="s">
        <v>185</v>
      </c>
      <c s="37">
        <v>1</v>
      </c>
      <c s="36">
        <v>0</v>
      </c>
      <c s="36">
        <f>ROUND(G473*H473,6)</f>
      </c>
      <c r="L473" s="38">
        <v>0</v>
      </c>
      <c s="32">
        <f>ROUND(ROUND(L473,2)*ROUND(G473,3),2)</f>
      </c>
      <c s="36" t="s">
        <v>441</v>
      </c>
      <c>
        <f>(M473*21)/100</f>
      </c>
      <c t="s">
        <v>27</v>
      </c>
    </row>
    <row r="474" spans="1:5" ht="12.75">
      <c r="A474" s="35" t="s">
        <v>53</v>
      </c>
      <c r="E474" s="39" t="s">
        <v>5</v>
      </c>
    </row>
    <row r="475" spans="1:5" ht="12.75">
      <c r="A475" s="35" t="s">
        <v>54</v>
      </c>
      <c r="E475" s="40" t="s">
        <v>3773</v>
      </c>
    </row>
    <row r="476" spans="1:5" ht="114.75">
      <c r="A476" t="s">
        <v>55</v>
      </c>
      <c r="E476" s="39" t="s">
        <v>6031</v>
      </c>
    </row>
    <row r="477" spans="1:16" ht="12.75">
      <c r="A477" t="s">
        <v>48</v>
      </c>
      <c s="34" t="s">
        <v>769</v>
      </c>
      <c s="34" t="s">
        <v>6032</v>
      </c>
      <c s="35" t="s">
        <v>5</v>
      </c>
      <c s="6" t="s">
        <v>6033</v>
      </c>
      <c s="36" t="s">
        <v>185</v>
      </c>
      <c s="37">
        <v>1</v>
      </c>
      <c s="36">
        <v>0</v>
      </c>
      <c s="36">
        <f>ROUND(G477*H477,6)</f>
      </c>
      <c r="L477" s="38">
        <v>0</v>
      </c>
      <c s="32">
        <f>ROUND(ROUND(L477,2)*ROUND(G477,3),2)</f>
      </c>
      <c s="36" t="s">
        <v>441</v>
      </c>
      <c>
        <f>(M477*21)/100</f>
      </c>
      <c t="s">
        <v>27</v>
      </c>
    </row>
    <row r="478" spans="1:5" ht="12.75">
      <c r="A478" s="35" t="s">
        <v>53</v>
      </c>
      <c r="E478" s="39" t="s">
        <v>5</v>
      </c>
    </row>
    <row r="479" spans="1:5" ht="12.75">
      <c r="A479" s="35" t="s">
        <v>54</v>
      </c>
      <c r="E479" s="40" t="s">
        <v>3773</v>
      </c>
    </row>
    <row r="480" spans="1:5" ht="89.25">
      <c r="A480" t="s">
        <v>55</v>
      </c>
      <c r="E480" s="39" t="s">
        <v>6034</v>
      </c>
    </row>
    <row r="481" spans="1:16" ht="12.75">
      <c r="A481" t="s">
        <v>48</v>
      </c>
      <c s="34" t="s">
        <v>773</v>
      </c>
      <c s="34" t="s">
        <v>6035</v>
      </c>
      <c s="35" t="s">
        <v>5</v>
      </c>
      <c s="6" t="s">
        <v>6036</v>
      </c>
      <c s="36" t="s">
        <v>185</v>
      </c>
      <c s="37">
        <v>1</v>
      </c>
      <c s="36">
        <v>0</v>
      </c>
      <c s="36">
        <f>ROUND(G481*H481,6)</f>
      </c>
      <c r="L481" s="38">
        <v>0</v>
      </c>
      <c s="32">
        <f>ROUND(ROUND(L481,2)*ROUND(G481,3),2)</f>
      </c>
      <c s="36" t="s">
        <v>441</v>
      </c>
      <c>
        <f>(M481*21)/100</f>
      </c>
      <c t="s">
        <v>27</v>
      </c>
    </row>
    <row r="482" spans="1:5" ht="12.75">
      <c r="A482" s="35" t="s">
        <v>53</v>
      </c>
      <c r="E482" s="39" t="s">
        <v>5</v>
      </c>
    </row>
    <row r="483" spans="1:5" ht="12.75">
      <c r="A483" s="35" t="s">
        <v>54</v>
      </c>
      <c r="E483" s="40" t="s">
        <v>3773</v>
      </c>
    </row>
    <row r="484" spans="1:5" ht="89.25">
      <c r="A484" t="s">
        <v>55</v>
      </c>
      <c r="E484" s="39" t="s">
        <v>6037</v>
      </c>
    </row>
    <row r="485" spans="1:16" ht="12.75">
      <c r="A485" t="s">
        <v>48</v>
      </c>
      <c s="34" t="s">
        <v>777</v>
      </c>
      <c s="34" t="s">
        <v>6038</v>
      </c>
      <c s="35" t="s">
        <v>5</v>
      </c>
      <c s="6" t="s">
        <v>6039</v>
      </c>
      <c s="36" t="s">
        <v>185</v>
      </c>
      <c s="37">
        <v>1</v>
      </c>
      <c s="36">
        <v>0</v>
      </c>
      <c s="36">
        <f>ROUND(G485*H485,6)</f>
      </c>
      <c r="L485" s="38">
        <v>0</v>
      </c>
      <c s="32">
        <f>ROUND(ROUND(L485,2)*ROUND(G485,3),2)</f>
      </c>
      <c s="36" t="s">
        <v>441</v>
      </c>
      <c>
        <f>(M485*21)/100</f>
      </c>
      <c t="s">
        <v>27</v>
      </c>
    </row>
    <row r="486" spans="1:5" ht="12.75">
      <c r="A486" s="35" t="s">
        <v>53</v>
      </c>
      <c r="E486" s="39" t="s">
        <v>5</v>
      </c>
    </row>
    <row r="487" spans="1:5" ht="12.75">
      <c r="A487" s="35" t="s">
        <v>54</v>
      </c>
      <c r="E487" s="40" t="s">
        <v>3773</v>
      </c>
    </row>
    <row r="488" spans="1:5" ht="140.25">
      <c r="A488" t="s">
        <v>55</v>
      </c>
      <c r="E488" s="39" t="s">
        <v>6040</v>
      </c>
    </row>
    <row r="489" spans="1:16" ht="12.75">
      <c r="A489" t="s">
        <v>48</v>
      </c>
      <c s="34" t="s">
        <v>781</v>
      </c>
      <c s="34" t="s">
        <v>6041</v>
      </c>
      <c s="35" t="s">
        <v>5</v>
      </c>
      <c s="6" t="s">
        <v>6042</v>
      </c>
      <c s="36" t="s">
        <v>185</v>
      </c>
      <c s="37">
        <v>1</v>
      </c>
      <c s="36">
        <v>0</v>
      </c>
      <c s="36">
        <f>ROUND(G489*H489,6)</f>
      </c>
      <c r="L489" s="38">
        <v>0</v>
      </c>
      <c s="32">
        <f>ROUND(ROUND(L489,2)*ROUND(G489,3),2)</f>
      </c>
      <c s="36" t="s">
        <v>441</v>
      </c>
      <c>
        <f>(M489*21)/100</f>
      </c>
      <c t="s">
        <v>27</v>
      </c>
    </row>
    <row r="490" spans="1:5" ht="12.75">
      <c r="A490" s="35" t="s">
        <v>53</v>
      </c>
      <c r="E490" s="39" t="s">
        <v>5</v>
      </c>
    </row>
    <row r="491" spans="1:5" ht="12.75">
      <c r="A491" s="35" t="s">
        <v>54</v>
      </c>
      <c r="E491" s="40" t="s">
        <v>3773</v>
      </c>
    </row>
    <row r="492" spans="1:5" ht="140.25">
      <c r="A492" t="s">
        <v>55</v>
      </c>
      <c r="E492" s="39" t="s">
        <v>6043</v>
      </c>
    </row>
    <row r="493" spans="1:16" ht="12.75">
      <c r="A493" t="s">
        <v>48</v>
      </c>
      <c s="34" t="s">
        <v>785</v>
      </c>
      <c s="34" t="s">
        <v>6044</v>
      </c>
      <c s="35" t="s">
        <v>5</v>
      </c>
      <c s="6" t="s">
        <v>6045</v>
      </c>
      <c s="36" t="s">
        <v>185</v>
      </c>
      <c s="37">
        <v>1</v>
      </c>
      <c s="36">
        <v>0</v>
      </c>
      <c s="36">
        <f>ROUND(G493*H493,6)</f>
      </c>
      <c r="L493" s="38">
        <v>0</v>
      </c>
      <c s="32">
        <f>ROUND(ROUND(L493,2)*ROUND(G493,3),2)</f>
      </c>
      <c s="36" t="s">
        <v>441</v>
      </c>
      <c>
        <f>(M493*21)/100</f>
      </c>
      <c t="s">
        <v>27</v>
      </c>
    </row>
    <row r="494" spans="1:5" ht="12.75">
      <c r="A494" s="35" t="s">
        <v>53</v>
      </c>
      <c r="E494" s="39" t="s">
        <v>5</v>
      </c>
    </row>
    <row r="495" spans="1:5" ht="12.75">
      <c r="A495" s="35" t="s">
        <v>54</v>
      </c>
      <c r="E495" s="40" t="s">
        <v>3773</v>
      </c>
    </row>
    <row r="496" spans="1:5" ht="140.25">
      <c r="A496" t="s">
        <v>55</v>
      </c>
      <c r="E496" s="39" t="s">
        <v>6046</v>
      </c>
    </row>
    <row r="497" spans="1:16" ht="12.75">
      <c r="A497" t="s">
        <v>48</v>
      </c>
      <c s="34" t="s">
        <v>789</v>
      </c>
      <c s="34" t="s">
        <v>6047</v>
      </c>
      <c s="35" t="s">
        <v>5</v>
      </c>
      <c s="6" t="s">
        <v>6048</v>
      </c>
      <c s="36" t="s">
        <v>185</v>
      </c>
      <c s="37">
        <v>1</v>
      </c>
      <c s="36">
        <v>0</v>
      </c>
      <c s="36">
        <f>ROUND(G497*H497,6)</f>
      </c>
      <c r="L497" s="38">
        <v>0</v>
      </c>
      <c s="32">
        <f>ROUND(ROUND(L497,2)*ROUND(G497,3),2)</f>
      </c>
      <c s="36" t="s">
        <v>441</v>
      </c>
      <c>
        <f>(M497*21)/100</f>
      </c>
      <c t="s">
        <v>27</v>
      </c>
    </row>
    <row r="498" spans="1:5" ht="12.75">
      <c r="A498" s="35" t="s">
        <v>53</v>
      </c>
      <c r="E498" s="39" t="s">
        <v>5</v>
      </c>
    </row>
    <row r="499" spans="1:5" ht="12.75">
      <c r="A499" s="35" t="s">
        <v>54</v>
      </c>
      <c r="E499" s="40" t="s">
        <v>3773</v>
      </c>
    </row>
    <row r="500" spans="1:5" ht="140.25">
      <c r="A500" t="s">
        <v>55</v>
      </c>
      <c r="E500" s="39" t="s">
        <v>6049</v>
      </c>
    </row>
    <row r="501" spans="1:13" ht="12.75">
      <c r="A501" t="s">
        <v>46</v>
      </c>
      <c r="C501" s="31" t="s">
        <v>4874</v>
      </c>
      <c r="E501" s="33" t="s">
        <v>4875</v>
      </c>
      <c r="J501" s="32">
        <f>0</f>
      </c>
      <c s="32">
        <f>0</f>
      </c>
      <c s="32">
        <f>0+L502+L506+L510+L514+L518+L522+L526+L530</f>
      </c>
      <c s="32">
        <f>0+M502+M506+M510+M514+M518+M522+M526+M530</f>
      </c>
    </row>
    <row r="502" spans="1:16" ht="12.75">
      <c r="A502" t="s">
        <v>48</v>
      </c>
      <c s="34" t="s">
        <v>790</v>
      </c>
      <c s="34" t="s">
        <v>4885</v>
      </c>
      <c s="35" t="s">
        <v>5</v>
      </c>
      <c s="6" t="s">
        <v>6050</v>
      </c>
      <c s="36" t="s">
        <v>205</v>
      </c>
      <c s="37">
        <v>71.155</v>
      </c>
      <c s="36">
        <v>0.0003</v>
      </c>
      <c s="36">
        <f>ROUND(G502*H502,6)</f>
      </c>
      <c r="L502" s="38">
        <v>0</v>
      </c>
      <c s="32">
        <f>ROUND(ROUND(L502,2)*ROUND(G502,3),2)</f>
      </c>
      <c s="36" t="s">
        <v>3677</v>
      </c>
      <c>
        <f>(M502*21)/100</f>
      </c>
      <c t="s">
        <v>27</v>
      </c>
    </row>
    <row r="503" spans="1:5" ht="12.75">
      <c r="A503" s="35" t="s">
        <v>53</v>
      </c>
      <c r="E503" s="39" t="s">
        <v>5</v>
      </c>
    </row>
    <row r="504" spans="1:5" ht="12.75">
      <c r="A504" s="35" t="s">
        <v>54</v>
      </c>
      <c r="E504" s="40" t="s">
        <v>6051</v>
      </c>
    </row>
    <row r="505" spans="1:5" ht="12.75">
      <c r="A505" t="s">
        <v>55</v>
      </c>
      <c r="E505" s="39" t="s">
        <v>5</v>
      </c>
    </row>
    <row r="506" spans="1:16" ht="12.75">
      <c r="A506" t="s">
        <v>48</v>
      </c>
      <c s="34" t="s">
        <v>183</v>
      </c>
      <c s="34" t="s">
        <v>6052</v>
      </c>
      <c s="35" t="s">
        <v>5</v>
      </c>
      <c s="6" t="s">
        <v>6053</v>
      </c>
      <c s="36" t="s">
        <v>205</v>
      </c>
      <c s="37">
        <v>82.416</v>
      </c>
      <c s="36">
        <v>0.00455</v>
      </c>
      <c s="36">
        <f>ROUND(G506*H506,6)</f>
      </c>
      <c r="L506" s="38">
        <v>0</v>
      </c>
      <c s="32">
        <f>ROUND(ROUND(L506,2)*ROUND(G506,3),2)</f>
      </c>
      <c s="36" t="s">
        <v>3677</v>
      </c>
      <c>
        <f>(M506*21)/100</f>
      </c>
      <c t="s">
        <v>27</v>
      </c>
    </row>
    <row r="507" spans="1:5" ht="12.75">
      <c r="A507" s="35" t="s">
        <v>53</v>
      </c>
      <c r="E507" s="39" t="s">
        <v>5</v>
      </c>
    </row>
    <row r="508" spans="1:5" ht="12.75">
      <c r="A508" s="35" t="s">
        <v>54</v>
      </c>
      <c r="E508" s="40" t="s">
        <v>6054</v>
      </c>
    </row>
    <row r="509" spans="1:5" ht="12.75">
      <c r="A509" t="s">
        <v>55</v>
      </c>
      <c r="E509" s="39" t="s">
        <v>5</v>
      </c>
    </row>
    <row r="510" spans="1:16" ht="25.5">
      <c r="A510" t="s">
        <v>48</v>
      </c>
      <c s="34" t="s">
        <v>794</v>
      </c>
      <c s="34" t="s">
        <v>4889</v>
      </c>
      <c s="35" t="s">
        <v>5</v>
      </c>
      <c s="6" t="s">
        <v>6055</v>
      </c>
      <c s="36" t="s">
        <v>51</v>
      </c>
      <c s="37">
        <v>50.115</v>
      </c>
      <c s="36">
        <v>0.00097</v>
      </c>
      <c s="36">
        <f>ROUND(G510*H510,6)</f>
      </c>
      <c r="L510" s="38">
        <v>0</v>
      </c>
      <c s="32">
        <f>ROUND(ROUND(L510,2)*ROUND(G510,3),2)</f>
      </c>
      <c s="36" t="s">
        <v>3677</v>
      </c>
      <c>
        <f>(M510*21)/100</f>
      </c>
      <c t="s">
        <v>27</v>
      </c>
    </row>
    <row r="511" spans="1:5" ht="12.75">
      <c r="A511" s="35" t="s">
        <v>53</v>
      </c>
      <c r="E511" s="39" t="s">
        <v>5</v>
      </c>
    </row>
    <row r="512" spans="1:5" ht="12.75">
      <c r="A512" s="35" t="s">
        <v>54</v>
      </c>
      <c r="E512" s="40" t="s">
        <v>6056</v>
      </c>
    </row>
    <row r="513" spans="1:5" ht="12.75">
      <c r="A513" t="s">
        <v>55</v>
      </c>
      <c r="E513" s="39" t="s">
        <v>5</v>
      </c>
    </row>
    <row r="514" spans="1:16" ht="12.75">
      <c r="A514" t="s">
        <v>48</v>
      </c>
      <c s="34" t="s">
        <v>798</v>
      </c>
      <c s="34" t="s">
        <v>6057</v>
      </c>
      <c s="35" t="s">
        <v>5</v>
      </c>
      <c s="6" t="s">
        <v>6058</v>
      </c>
      <c s="36" t="s">
        <v>205</v>
      </c>
      <c s="37">
        <v>203.506</v>
      </c>
      <c s="36">
        <v>0</v>
      </c>
      <c s="36">
        <f>ROUND(G514*H514,6)</f>
      </c>
      <c r="L514" s="38">
        <v>0</v>
      </c>
      <c s="32">
        <f>ROUND(ROUND(L514,2)*ROUND(G514,3),2)</f>
      </c>
      <c s="36" t="s">
        <v>3677</v>
      </c>
      <c>
        <f>(M514*21)/100</f>
      </c>
      <c t="s">
        <v>27</v>
      </c>
    </row>
    <row r="515" spans="1:5" ht="12.75">
      <c r="A515" s="35" t="s">
        <v>53</v>
      </c>
      <c r="E515" s="39" t="s">
        <v>5</v>
      </c>
    </row>
    <row r="516" spans="1:5" ht="12.75">
      <c r="A516" s="35" t="s">
        <v>54</v>
      </c>
      <c r="E516" s="40" t="s">
        <v>6059</v>
      </c>
    </row>
    <row r="517" spans="1:5" ht="12.75">
      <c r="A517" t="s">
        <v>55</v>
      </c>
      <c r="E517" s="39" t="s">
        <v>5</v>
      </c>
    </row>
    <row r="518" spans="1:16" ht="25.5">
      <c r="A518" t="s">
        <v>48</v>
      </c>
      <c s="34" t="s">
        <v>802</v>
      </c>
      <c s="34" t="s">
        <v>6060</v>
      </c>
      <c s="35" t="s">
        <v>5</v>
      </c>
      <c s="6" t="s">
        <v>6061</v>
      </c>
      <c s="36" t="s">
        <v>205</v>
      </c>
      <c s="37">
        <v>189.104</v>
      </c>
      <c s="36">
        <v>0.00771</v>
      </c>
      <c s="36">
        <f>ROUND(G518*H518,6)</f>
      </c>
      <c r="L518" s="38">
        <v>0</v>
      </c>
      <c s="32">
        <f>ROUND(ROUND(L518,2)*ROUND(G518,3),2)</f>
      </c>
      <c s="36" t="s">
        <v>3677</v>
      </c>
      <c>
        <f>(M518*21)/100</f>
      </c>
      <c t="s">
        <v>27</v>
      </c>
    </row>
    <row r="519" spans="1:5" ht="12.75">
      <c r="A519" s="35" t="s">
        <v>53</v>
      </c>
      <c r="E519" s="39" t="s">
        <v>5</v>
      </c>
    </row>
    <row r="520" spans="1:5" ht="12.75">
      <c r="A520" s="35" t="s">
        <v>54</v>
      </c>
      <c r="E520" s="40" t="s">
        <v>6062</v>
      </c>
    </row>
    <row r="521" spans="1:5" ht="12.75">
      <c r="A521" t="s">
        <v>55</v>
      </c>
      <c r="E521" s="39" t="s">
        <v>5</v>
      </c>
    </row>
    <row r="522" spans="1:16" ht="12.75">
      <c r="A522" t="s">
        <v>48</v>
      </c>
      <c s="34" t="s">
        <v>803</v>
      </c>
      <c s="34" t="s">
        <v>4898</v>
      </c>
      <c s="35" t="s">
        <v>5</v>
      </c>
      <c s="6" t="s">
        <v>6063</v>
      </c>
      <c s="36" t="s">
        <v>450</v>
      </c>
      <c s="37">
        <v>7.797</v>
      </c>
      <c s="36">
        <v>0</v>
      </c>
      <c s="36">
        <f>ROUND(G522*H522,6)</f>
      </c>
      <c r="L522" s="38">
        <v>0</v>
      </c>
      <c s="32">
        <f>ROUND(ROUND(L522,2)*ROUND(G522,3),2)</f>
      </c>
      <c s="36" t="s">
        <v>3677</v>
      </c>
      <c>
        <f>(M522*21)/100</f>
      </c>
      <c t="s">
        <v>27</v>
      </c>
    </row>
    <row r="523" spans="1:5" ht="12.75">
      <c r="A523" s="35" t="s">
        <v>53</v>
      </c>
      <c r="E523" s="39" t="s">
        <v>5</v>
      </c>
    </row>
    <row r="524" spans="1:5" ht="12.75">
      <c r="A524" s="35" t="s">
        <v>54</v>
      </c>
      <c r="E524" s="40" t="s">
        <v>6064</v>
      </c>
    </row>
    <row r="525" spans="1:5" ht="12.75">
      <c r="A525" t="s">
        <v>55</v>
      </c>
      <c r="E525" s="39" t="s">
        <v>5</v>
      </c>
    </row>
    <row r="526" spans="1:16" ht="25.5">
      <c r="A526" t="s">
        <v>48</v>
      </c>
      <c s="34" t="s">
        <v>804</v>
      </c>
      <c s="34" t="s">
        <v>6065</v>
      </c>
      <c s="35" t="s">
        <v>5</v>
      </c>
      <c s="6" t="s">
        <v>6066</v>
      </c>
      <c s="36" t="s">
        <v>205</v>
      </c>
      <c s="37">
        <v>74.737</v>
      </c>
      <c s="36">
        <v>0.0195</v>
      </c>
      <c s="36">
        <f>ROUND(G526*H526,6)</f>
      </c>
      <c r="L526" s="38">
        <v>0</v>
      </c>
      <c s="32">
        <f>ROUND(ROUND(L526,2)*ROUND(G526,3),2)</f>
      </c>
      <c s="36" t="s">
        <v>441</v>
      </c>
      <c>
        <f>(M526*21)/100</f>
      </c>
      <c t="s">
        <v>27</v>
      </c>
    </row>
    <row r="527" spans="1:5" ht="12.75">
      <c r="A527" s="35" t="s">
        <v>53</v>
      </c>
      <c r="E527" s="39" t="s">
        <v>5</v>
      </c>
    </row>
    <row r="528" spans="1:5" ht="12.75">
      <c r="A528" s="35" t="s">
        <v>54</v>
      </c>
      <c r="E528" s="40" t="s">
        <v>6067</v>
      </c>
    </row>
    <row r="529" spans="1:5" ht="63.75">
      <c r="A529" t="s">
        <v>55</v>
      </c>
      <c r="E529" s="39" t="s">
        <v>6068</v>
      </c>
    </row>
    <row r="530" spans="1:16" ht="25.5">
      <c r="A530" t="s">
        <v>48</v>
      </c>
      <c s="34" t="s">
        <v>805</v>
      </c>
      <c s="34" t="s">
        <v>6069</v>
      </c>
      <c s="35" t="s">
        <v>5</v>
      </c>
      <c s="6" t="s">
        <v>6070</v>
      </c>
      <c s="36" t="s">
        <v>205</v>
      </c>
      <c s="37">
        <v>222.573</v>
      </c>
      <c s="36">
        <v>0.0195</v>
      </c>
      <c s="36">
        <f>ROUND(G530*H530,6)</f>
      </c>
      <c r="L530" s="38">
        <v>0</v>
      </c>
      <c s="32">
        <f>ROUND(ROUND(L530,2)*ROUND(G530,3),2)</f>
      </c>
      <c s="36" t="s">
        <v>441</v>
      </c>
      <c>
        <f>(M530*21)/100</f>
      </c>
      <c t="s">
        <v>27</v>
      </c>
    </row>
    <row r="531" spans="1:5" ht="12.75">
      <c r="A531" s="35" t="s">
        <v>53</v>
      </c>
      <c r="E531" s="39" t="s">
        <v>5</v>
      </c>
    </row>
    <row r="532" spans="1:5" ht="12.75">
      <c r="A532" s="35" t="s">
        <v>54</v>
      </c>
      <c r="E532" s="40" t="s">
        <v>6071</v>
      </c>
    </row>
    <row r="533" spans="1:5" ht="63.75">
      <c r="A533" t="s">
        <v>55</v>
      </c>
      <c r="E533" s="39" t="s">
        <v>6072</v>
      </c>
    </row>
    <row r="534" spans="1:13" ht="12.75">
      <c r="A534" t="s">
        <v>46</v>
      </c>
      <c r="C534" s="31" t="s">
        <v>4909</v>
      </c>
      <c r="E534" s="33" t="s">
        <v>4910</v>
      </c>
      <c r="J534" s="32">
        <f>0</f>
      </c>
      <c s="32">
        <f>0</f>
      </c>
      <c s="32">
        <f>0+L535</f>
      </c>
      <c s="32">
        <f>0+M535</f>
      </c>
    </row>
    <row r="535" spans="1:16" ht="12.75">
      <c r="A535" t="s">
        <v>48</v>
      </c>
      <c s="34" t="s">
        <v>809</v>
      </c>
      <c s="34" t="s">
        <v>6073</v>
      </c>
      <c s="35" t="s">
        <v>5</v>
      </c>
      <c s="6" t="s">
        <v>6074</v>
      </c>
      <c s="36" t="s">
        <v>205</v>
      </c>
      <c s="37">
        <v>75.63</v>
      </c>
      <c s="36">
        <v>0</v>
      </c>
      <c s="36">
        <f>ROUND(G535*H535,6)</f>
      </c>
      <c r="L535" s="38">
        <v>0</v>
      </c>
      <c s="32">
        <f>ROUND(ROUND(L535,2)*ROUND(G535,3),2)</f>
      </c>
      <c s="36" t="s">
        <v>3677</v>
      </c>
      <c>
        <f>(M535*21)/100</f>
      </c>
      <c t="s">
        <v>27</v>
      </c>
    </row>
    <row r="536" spans="1:5" ht="12.75">
      <c r="A536" s="35" t="s">
        <v>53</v>
      </c>
      <c r="E536" s="39" t="s">
        <v>5</v>
      </c>
    </row>
    <row r="537" spans="1:5" ht="12.75">
      <c r="A537" s="35" t="s">
        <v>54</v>
      </c>
      <c r="E537" s="40" t="s">
        <v>6075</v>
      </c>
    </row>
    <row r="538" spans="1:5" ht="12.75">
      <c r="A538" t="s">
        <v>55</v>
      </c>
      <c r="E538" s="39" t="s">
        <v>5</v>
      </c>
    </row>
    <row r="539" spans="1:13" ht="12.75">
      <c r="A539" t="s">
        <v>46</v>
      </c>
      <c r="C539" s="31" t="s">
        <v>4927</v>
      </c>
      <c r="E539" s="33" t="s">
        <v>4928</v>
      </c>
      <c r="J539" s="32">
        <f>0</f>
      </c>
      <c s="32">
        <f>0</f>
      </c>
      <c s="32">
        <f>0+L540+L544+L548</f>
      </c>
      <c s="32">
        <f>0+M540+M544+M548</f>
      </c>
    </row>
    <row r="540" spans="1:16" ht="12.75">
      <c r="A540" t="s">
        <v>48</v>
      </c>
      <c s="34" t="s">
        <v>810</v>
      </c>
      <c s="34" t="s">
        <v>4945</v>
      </c>
      <c s="35" t="s">
        <v>5</v>
      </c>
      <c s="6" t="s">
        <v>6076</v>
      </c>
      <c s="36" t="s">
        <v>205</v>
      </c>
      <c s="37">
        <v>69.181</v>
      </c>
      <c s="36">
        <v>0.0023</v>
      </c>
      <c s="36">
        <f>ROUND(G540*H540,6)</f>
      </c>
      <c r="L540" s="38">
        <v>0</v>
      </c>
      <c s="32">
        <f>ROUND(ROUND(L540,2)*ROUND(G540,3),2)</f>
      </c>
      <c s="36" t="s">
        <v>3677</v>
      </c>
      <c>
        <f>(M540*21)/100</f>
      </c>
      <c t="s">
        <v>27</v>
      </c>
    </row>
    <row r="541" spans="1:5" ht="12.75">
      <c r="A541" s="35" t="s">
        <v>53</v>
      </c>
      <c r="E541" s="39" t="s">
        <v>5</v>
      </c>
    </row>
    <row r="542" spans="1:5" ht="25.5">
      <c r="A542" s="35" t="s">
        <v>54</v>
      </c>
      <c r="E542" s="40" t="s">
        <v>6077</v>
      </c>
    </row>
    <row r="543" spans="1:5" ht="12.75">
      <c r="A543" t="s">
        <v>55</v>
      </c>
      <c r="E543" s="39" t="s">
        <v>5</v>
      </c>
    </row>
    <row r="544" spans="1:16" ht="12.75">
      <c r="A544" t="s">
        <v>48</v>
      </c>
      <c s="34" t="s">
        <v>811</v>
      </c>
      <c s="34" t="s">
        <v>4955</v>
      </c>
      <c s="35" t="s">
        <v>5</v>
      </c>
      <c s="6" t="s">
        <v>6078</v>
      </c>
      <c s="36" t="s">
        <v>205</v>
      </c>
      <c s="37">
        <v>69.181</v>
      </c>
      <c s="36">
        <v>6E-05</v>
      </c>
      <c s="36">
        <f>ROUND(G544*H544,6)</f>
      </c>
      <c r="L544" s="38">
        <v>0</v>
      </c>
      <c s="32">
        <f>ROUND(ROUND(L544,2)*ROUND(G544,3),2)</f>
      </c>
      <c s="36" t="s">
        <v>3677</v>
      </c>
      <c>
        <f>(M544*21)/100</f>
      </c>
      <c t="s">
        <v>27</v>
      </c>
    </row>
    <row r="545" spans="1:5" ht="12.75">
      <c r="A545" s="35" t="s">
        <v>53</v>
      </c>
      <c r="E545" s="39" t="s">
        <v>5</v>
      </c>
    </row>
    <row r="546" spans="1:5" ht="12.75">
      <c r="A546" s="35" t="s">
        <v>54</v>
      </c>
      <c r="E546" s="40" t="s">
        <v>6079</v>
      </c>
    </row>
    <row r="547" spans="1:5" ht="12.75">
      <c r="A547" t="s">
        <v>55</v>
      </c>
      <c r="E547" s="39" t="s">
        <v>5</v>
      </c>
    </row>
    <row r="548" spans="1:16" ht="12.75">
      <c r="A548" t="s">
        <v>48</v>
      </c>
      <c s="34" t="s">
        <v>815</v>
      </c>
      <c s="34" t="s">
        <v>4958</v>
      </c>
      <c s="35" t="s">
        <v>5</v>
      </c>
      <c s="6" t="s">
        <v>6080</v>
      </c>
      <c s="36" t="s">
        <v>450</v>
      </c>
      <c s="37">
        <v>0.163</v>
      </c>
      <c s="36">
        <v>0</v>
      </c>
      <c s="36">
        <f>ROUND(G548*H548,6)</f>
      </c>
      <c r="L548" s="38">
        <v>0</v>
      </c>
      <c s="32">
        <f>ROUND(ROUND(L548,2)*ROUND(G548,3),2)</f>
      </c>
      <c s="36" t="s">
        <v>3677</v>
      </c>
      <c>
        <f>(M548*21)/100</f>
      </c>
      <c t="s">
        <v>27</v>
      </c>
    </row>
    <row r="549" spans="1:5" ht="12.75">
      <c r="A549" s="35" t="s">
        <v>53</v>
      </c>
      <c r="E549" s="39" t="s">
        <v>5</v>
      </c>
    </row>
    <row r="550" spans="1:5" ht="12.75">
      <c r="A550" s="35" t="s">
        <v>54</v>
      </c>
      <c r="E550" s="40" t="s">
        <v>4919</v>
      </c>
    </row>
    <row r="551" spans="1:5" ht="12.75">
      <c r="A551" t="s">
        <v>55</v>
      </c>
      <c r="E551" s="39" t="s">
        <v>5</v>
      </c>
    </row>
    <row r="552" spans="1:13" ht="12.75">
      <c r="A552" t="s">
        <v>46</v>
      </c>
      <c r="C552" s="31" t="s">
        <v>4964</v>
      </c>
      <c r="E552" s="33" t="s">
        <v>4965</v>
      </c>
      <c r="J552" s="32">
        <f>0</f>
      </c>
      <c s="32">
        <f>0</f>
      </c>
      <c s="32">
        <f>0+L553+L557+L561+L565+L569+L573+L577+L581</f>
      </c>
      <c s="32">
        <f>0+M553+M557+M561+M565+M569+M573+M577+M581</f>
      </c>
    </row>
    <row r="553" spans="1:16" ht="12.75">
      <c r="A553" t="s">
        <v>48</v>
      </c>
      <c s="34" t="s">
        <v>816</v>
      </c>
      <c s="34" t="s">
        <v>4971</v>
      </c>
      <c s="35" t="s">
        <v>5</v>
      </c>
      <c s="6" t="s">
        <v>4972</v>
      </c>
      <c s="36" t="s">
        <v>205</v>
      </c>
      <c s="37">
        <v>82.216</v>
      </c>
      <c s="36">
        <v>0.0118</v>
      </c>
      <c s="36">
        <f>ROUND(G553*H553,6)</f>
      </c>
      <c r="L553" s="38">
        <v>0</v>
      </c>
      <c s="32">
        <f>ROUND(ROUND(L553,2)*ROUND(G553,3),2)</f>
      </c>
      <c s="36" t="s">
        <v>3677</v>
      </c>
      <c>
        <f>(M553*21)/100</f>
      </c>
      <c t="s">
        <v>27</v>
      </c>
    </row>
    <row r="554" spans="1:5" ht="12.75">
      <c r="A554" s="35" t="s">
        <v>53</v>
      </c>
      <c r="E554" s="39" t="s">
        <v>5</v>
      </c>
    </row>
    <row r="555" spans="1:5" ht="12.75">
      <c r="A555" s="35" t="s">
        <v>54</v>
      </c>
      <c r="E555" s="40" t="s">
        <v>6081</v>
      </c>
    </row>
    <row r="556" spans="1:5" ht="12.75">
      <c r="A556" t="s">
        <v>55</v>
      </c>
      <c r="E556" s="39" t="s">
        <v>5</v>
      </c>
    </row>
    <row r="557" spans="1:16" ht="12.75">
      <c r="A557" t="s">
        <v>48</v>
      </c>
      <c s="34" t="s">
        <v>817</v>
      </c>
      <c s="34" t="s">
        <v>6082</v>
      </c>
      <c s="35" t="s">
        <v>5</v>
      </c>
      <c s="6" t="s">
        <v>6083</v>
      </c>
      <c s="36" t="s">
        <v>205</v>
      </c>
      <c s="37">
        <v>33.534</v>
      </c>
      <c s="36">
        <v>0.02</v>
      </c>
      <c s="36">
        <f>ROUND(G557*H557,6)</f>
      </c>
      <c r="L557" s="38">
        <v>0</v>
      </c>
      <c s="32">
        <f>ROUND(ROUND(L557,2)*ROUND(G557,3),2)</f>
      </c>
      <c s="36" t="s">
        <v>3677</v>
      </c>
      <c>
        <f>(M557*21)/100</f>
      </c>
      <c t="s">
        <v>27</v>
      </c>
    </row>
    <row r="558" spans="1:5" ht="12.75">
      <c r="A558" s="35" t="s">
        <v>53</v>
      </c>
      <c r="E558" s="39" t="s">
        <v>5</v>
      </c>
    </row>
    <row r="559" spans="1:5" ht="12.75">
      <c r="A559" s="35" t="s">
        <v>54</v>
      </c>
      <c r="E559" s="40" t="s">
        <v>6084</v>
      </c>
    </row>
    <row r="560" spans="1:5" ht="12.75">
      <c r="A560" t="s">
        <v>55</v>
      </c>
      <c r="E560" s="39" t="s">
        <v>5</v>
      </c>
    </row>
    <row r="561" spans="1:16" ht="12.75">
      <c r="A561" t="s">
        <v>48</v>
      </c>
      <c s="34" t="s">
        <v>821</v>
      </c>
      <c s="34" t="s">
        <v>4979</v>
      </c>
      <c s="35" t="s">
        <v>5</v>
      </c>
      <c s="6" t="s">
        <v>6085</v>
      </c>
      <c s="36" t="s">
        <v>205</v>
      </c>
      <c s="37">
        <v>103.902</v>
      </c>
      <c s="36">
        <v>0.0003</v>
      </c>
      <c s="36">
        <f>ROUND(G561*H561,6)</f>
      </c>
      <c r="L561" s="38">
        <v>0</v>
      </c>
      <c s="32">
        <f>ROUND(ROUND(L561,2)*ROUND(G561,3),2)</f>
      </c>
      <c s="36" t="s">
        <v>3677</v>
      </c>
      <c>
        <f>(M561*21)/100</f>
      </c>
      <c t="s">
        <v>27</v>
      </c>
    </row>
    <row r="562" spans="1:5" ht="12.75">
      <c r="A562" s="35" t="s">
        <v>53</v>
      </c>
      <c r="E562" s="39" t="s">
        <v>5</v>
      </c>
    </row>
    <row r="563" spans="1:5" ht="12.75">
      <c r="A563" s="35" t="s">
        <v>54</v>
      </c>
      <c r="E563" s="40" t="s">
        <v>6086</v>
      </c>
    </row>
    <row r="564" spans="1:5" ht="12.75">
      <c r="A564" t="s">
        <v>55</v>
      </c>
      <c r="E564" s="39" t="s">
        <v>5</v>
      </c>
    </row>
    <row r="565" spans="1:16" ht="12.75">
      <c r="A565" t="s">
        <v>48</v>
      </c>
      <c s="34" t="s">
        <v>825</v>
      </c>
      <c s="34" t="s">
        <v>4982</v>
      </c>
      <c s="35" t="s">
        <v>5</v>
      </c>
      <c s="6" t="s">
        <v>6087</v>
      </c>
      <c s="36" t="s">
        <v>205</v>
      </c>
      <c s="37">
        <v>103.902</v>
      </c>
      <c s="36">
        <v>0.0015</v>
      </c>
      <c s="36">
        <f>ROUND(G565*H565,6)</f>
      </c>
      <c r="L565" s="38">
        <v>0</v>
      </c>
      <c s="32">
        <f>ROUND(ROUND(L565,2)*ROUND(G565,3),2)</f>
      </c>
      <c s="36" t="s">
        <v>3677</v>
      </c>
      <c>
        <f>(M565*21)/100</f>
      </c>
      <c t="s">
        <v>27</v>
      </c>
    </row>
    <row r="566" spans="1:5" ht="12.75">
      <c r="A566" s="35" t="s">
        <v>53</v>
      </c>
      <c r="E566" s="39" t="s">
        <v>5</v>
      </c>
    </row>
    <row r="567" spans="1:5" ht="12.75">
      <c r="A567" s="35" t="s">
        <v>54</v>
      </c>
      <c r="E567" s="40" t="s">
        <v>6086</v>
      </c>
    </row>
    <row r="568" spans="1:5" ht="12.75">
      <c r="A568" t="s">
        <v>55</v>
      </c>
      <c r="E568" s="39" t="s">
        <v>5</v>
      </c>
    </row>
    <row r="569" spans="1:16" ht="12.75">
      <c r="A569" t="s">
        <v>48</v>
      </c>
      <c s="34" t="s">
        <v>829</v>
      </c>
      <c s="34" t="s">
        <v>6088</v>
      </c>
      <c s="35" t="s">
        <v>5</v>
      </c>
      <c s="6" t="s">
        <v>6089</v>
      </c>
      <c s="36" t="s">
        <v>205</v>
      </c>
      <c s="37">
        <v>63.902</v>
      </c>
      <c s="36">
        <v>0</v>
      </c>
      <c s="36">
        <f>ROUND(G569*H569,6)</f>
      </c>
      <c r="L569" s="38">
        <v>0</v>
      </c>
      <c s="32">
        <f>ROUND(ROUND(L569,2)*ROUND(G569,3),2)</f>
      </c>
      <c s="36" t="s">
        <v>3677</v>
      </c>
      <c>
        <f>(M569*21)/100</f>
      </c>
      <c t="s">
        <v>27</v>
      </c>
    </row>
    <row r="570" spans="1:5" ht="12.75">
      <c r="A570" s="35" t="s">
        <v>53</v>
      </c>
      <c r="E570" s="39" t="s">
        <v>5</v>
      </c>
    </row>
    <row r="571" spans="1:5" ht="12.75">
      <c r="A571" s="35" t="s">
        <v>54</v>
      </c>
      <c r="E571" s="40" t="s">
        <v>6090</v>
      </c>
    </row>
    <row r="572" spans="1:5" ht="12.75">
      <c r="A572" t="s">
        <v>55</v>
      </c>
      <c r="E572" s="39" t="s">
        <v>5</v>
      </c>
    </row>
    <row r="573" spans="1:16" ht="25.5">
      <c r="A573" t="s">
        <v>48</v>
      </c>
      <c s="34" t="s">
        <v>830</v>
      </c>
      <c s="34" t="s">
        <v>4990</v>
      </c>
      <c s="35" t="s">
        <v>5</v>
      </c>
      <c s="6" t="s">
        <v>6091</v>
      </c>
      <c s="36" t="s">
        <v>205</v>
      </c>
      <c s="37">
        <v>74.742</v>
      </c>
      <c s="36">
        <v>0.006</v>
      </c>
      <c s="36">
        <f>ROUND(G573*H573,6)</f>
      </c>
      <c r="L573" s="38">
        <v>0</v>
      </c>
      <c s="32">
        <f>ROUND(ROUND(L573,2)*ROUND(G573,3),2)</f>
      </c>
      <c s="36" t="s">
        <v>3677</v>
      </c>
      <c>
        <f>(M573*21)/100</f>
      </c>
      <c t="s">
        <v>27</v>
      </c>
    </row>
    <row r="574" spans="1:5" ht="12.75">
      <c r="A574" s="35" t="s">
        <v>53</v>
      </c>
      <c r="E574" s="39" t="s">
        <v>5</v>
      </c>
    </row>
    <row r="575" spans="1:5" ht="12.75">
      <c r="A575" s="35" t="s">
        <v>54</v>
      </c>
      <c r="E575" s="40" t="s">
        <v>6092</v>
      </c>
    </row>
    <row r="576" spans="1:5" ht="12.75">
      <c r="A576" t="s">
        <v>55</v>
      </c>
      <c r="E576" s="39" t="s">
        <v>5</v>
      </c>
    </row>
    <row r="577" spans="1:16" ht="25.5">
      <c r="A577" t="s">
        <v>48</v>
      </c>
      <c s="34" t="s">
        <v>832</v>
      </c>
      <c s="34" t="s">
        <v>6093</v>
      </c>
      <c s="35" t="s">
        <v>5</v>
      </c>
      <c s="6" t="s">
        <v>6094</v>
      </c>
      <c s="36" t="s">
        <v>205</v>
      </c>
      <c s="37">
        <v>29.16</v>
      </c>
      <c s="36">
        <v>0.009</v>
      </c>
      <c s="36">
        <f>ROUND(G577*H577,6)</f>
      </c>
      <c r="L577" s="38">
        <v>0</v>
      </c>
      <c s="32">
        <f>ROUND(ROUND(L577,2)*ROUND(G577,3),2)</f>
      </c>
      <c s="36" t="s">
        <v>3677</v>
      </c>
      <c>
        <f>(M577*21)/100</f>
      </c>
      <c t="s">
        <v>27</v>
      </c>
    </row>
    <row r="578" spans="1:5" ht="12.75">
      <c r="A578" s="35" t="s">
        <v>53</v>
      </c>
      <c r="E578" s="39" t="s">
        <v>5</v>
      </c>
    </row>
    <row r="579" spans="1:5" ht="12.75">
      <c r="A579" s="35" t="s">
        <v>54</v>
      </c>
      <c r="E579" s="40" t="s">
        <v>6095</v>
      </c>
    </row>
    <row r="580" spans="1:5" ht="12.75">
      <c r="A580" t="s">
        <v>55</v>
      </c>
      <c r="E580" s="39" t="s">
        <v>5</v>
      </c>
    </row>
    <row r="581" spans="1:16" ht="12.75">
      <c r="A581" t="s">
        <v>48</v>
      </c>
      <c s="34" t="s">
        <v>880</v>
      </c>
      <c s="34" t="s">
        <v>5001</v>
      </c>
      <c s="35" t="s">
        <v>5</v>
      </c>
      <c s="6" t="s">
        <v>6096</v>
      </c>
      <c s="36" t="s">
        <v>450</v>
      </c>
      <c s="37">
        <v>2.539</v>
      </c>
      <c s="36">
        <v>0</v>
      </c>
      <c s="36">
        <f>ROUND(G581*H581,6)</f>
      </c>
      <c r="L581" s="38">
        <v>0</v>
      </c>
      <c s="32">
        <f>ROUND(ROUND(L581,2)*ROUND(G581,3),2)</f>
      </c>
      <c s="36" t="s">
        <v>3677</v>
      </c>
      <c>
        <f>(M581*21)/100</f>
      </c>
      <c t="s">
        <v>27</v>
      </c>
    </row>
    <row r="582" spans="1:5" ht="12.75">
      <c r="A582" s="35" t="s">
        <v>53</v>
      </c>
      <c r="E582" s="39" t="s">
        <v>5</v>
      </c>
    </row>
    <row r="583" spans="1:5" ht="12.75">
      <c r="A583" s="35" t="s">
        <v>54</v>
      </c>
      <c r="E583" s="40" t="s">
        <v>6097</v>
      </c>
    </row>
    <row r="584" spans="1:5" ht="12.75">
      <c r="A584" t="s">
        <v>55</v>
      </c>
      <c r="E584" s="39" t="s">
        <v>5</v>
      </c>
    </row>
    <row r="585" spans="1:13" ht="12.75">
      <c r="A585" t="s">
        <v>46</v>
      </c>
      <c r="C585" s="31" t="s">
        <v>5007</v>
      </c>
      <c r="E585" s="33" t="s">
        <v>5008</v>
      </c>
      <c r="J585" s="32">
        <f>0</f>
      </c>
      <c s="32">
        <f>0</f>
      </c>
      <c s="32">
        <f>0+L586+L590+L594+L598+L602+L606</f>
      </c>
      <c s="32">
        <f>0+M586+M590+M594+M598+M602+M606</f>
      </c>
    </row>
    <row r="586" spans="1:16" ht="25.5">
      <c r="A586" t="s">
        <v>48</v>
      </c>
      <c s="34" t="s">
        <v>885</v>
      </c>
      <c s="34" t="s">
        <v>6098</v>
      </c>
      <c s="35" t="s">
        <v>5</v>
      </c>
      <c s="6" t="s">
        <v>6099</v>
      </c>
      <c s="36" t="s">
        <v>205</v>
      </c>
      <c s="37">
        <v>125.392</v>
      </c>
      <c s="36">
        <v>0.0001</v>
      </c>
      <c s="36">
        <f>ROUND(G586*H586,6)</f>
      </c>
      <c r="L586" s="38">
        <v>0</v>
      </c>
      <c s="32">
        <f>ROUND(ROUND(L586,2)*ROUND(G586,3),2)</f>
      </c>
      <c s="36" t="s">
        <v>3677</v>
      </c>
      <c>
        <f>(M586*21)/100</f>
      </c>
      <c t="s">
        <v>27</v>
      </c>
    </row>
    <row r="587" spans="1:5" ht="12.75">
      <c r="A587" s="35" t="s">
        <v>53</v>
      </c>
      <c r="E587" s="39" t="s">
        <v>5</v>
      </c>
    </row>
    <row r="588" spans="1:5" ht="12.75">
      <c r="A588" s="35" t="s">
        <v>54</v>
      </c>
      <c r="E588" s="40" t="s">
        <v>6100</v>
      </c>
    </row>
    <row r="589" spans="1:5" ht="12.75">
      <c r="A589" t="s">
        <v>55</v>
      </c>
      <c r="E589" s="39" t="s">
        <v>5</v>
      </c>
    </row>
    <row r="590" spans="1:16" ht="12.75">
      <c r="A590" t="s">
        <v>48</v>
      </c>
      <c s="34" t="s">
        <v>889</v>
      </c>
      <c s="34" t="s">
        <v>6101</v>
      </c>
      <c s="35" t="s">
        <v>5</v>
      </c>
      <c s="6" t="s">
        <v>6102</v>
      </c>
      <c s="36" t="s">
        <v>205</v>
      </c>
      <c s="37">
        <v>2.195</v>
      </c>
      <c s="36">
        <v>0.00014</v>
      </c>
      <c s="36">
        <f>ROUND(G590*H590,6)</f>
      </c>
      <c r="L590" s="38">
        <v>0</v>
      </c>
      <c s="32">
        <f>ROUND(ROUND(L590,2)*ROUND(G590,3),2)</f>
      </c>
      <c s="36" t="s">
        <v>441</v>
      </c>
      <c>
        <f>(M590*21)/100</f>
      </c>
      <c t="s">
        <v>27</v>
      </c>
    </row>
    <row r="591" spans="1:5" ht="12.75">
      <c r="A591" s="35" t="s">
        <v>53</v>
      </c>
      <c r="E591" s="39" t="s">
        <v>5</v>
      </c>
    </row>
    <row r="592" spans="1:5" ht="12.75">
      <c r="A592" s="35" t="s">
        <v>54</v>
      </c>
      <c r="E592" s="40" t="s">
        <v>6103</v>
      </c>
    </row>
    <row r="593" spans="1:5" ht="12.75">
      <c r="A593" t="s">
        <v>55</v>
      </c>
      <c r="E593" s="39" t="s">
        <v>5</v>
      </c>
    </row>
    <row r="594" spans="1:16" ht="25.5">
      <c r="A594" t="s">
        <v>48</v>
      </c>
      <c s="34" t="s">
        <v>893</v>
      </c>
      <c s="34" t="s">
        <v>6104</v>
      </c>
      <c s="35" t="s">
        <v>5</v>
      </c>
      <c s="6" t="s">
        <v>6105</v>
      </c>
      <c s="36" t="s">
        <v>205</v>
      </c>
      <c s="37">
        <v>218.962</v>
      </c>
      <c s="36">
        <v>0.0015</v>
      </c>
      <c s="36">
        <f>ROUND(G594*H594,6)</f>
      </c>
      <c r="L594" s="38">
        <v>0</v>
      </c>
      <c s="32">
        <f>ROUND(ROUND(L594,2)*ROUND(G594,3),2)</f>
      </c>
      <c s="36" t="s">
        <v>441</v>
      </c>
      <c>
        <f>(M594*21)/100</f>
      </c>
      <c t="s">
        <v>27</v>
      </c>
    </row>
    <row r="595" spans="1:5" ht="12.75">
      <c r="A595" s="35" t="s">
        <v>53</v>
      </c>
      <c r="E595" s="39" t="s">
        <v>5</v>
      </c>
    </row>
    <row r="596" spans="1:5" ht="12.75">
      <c r="A596" s="35" t="s">
        <v>54</v>
      </c>
      <c r="E596" s="40" t="s">
        <v>6106</v>
      </c>
    </row>
    <row r="597" spans="1:5" ht="12.75">
      <c r="A597" t="s">
        <v>55</v>
      </c>
      <c r="E597" s="39" t="s">
        <v>5</v>
      </c>
    </row>
    <row r="598" spans="1:16" ht="12.75">
      <c r="A598" t="s">
        <v>48</v>
      </c>
      <c s="34" t="s">
        <v>897</v>
      </c>
      <c s="34" t="s">
        <v>6107</v>
      </c>
      <c s="35" t="s">
        <v>5</v>
      </c>
      <c s="6" t="s">
        <v>6108</v>
      </c>
      <c s="36" t="s">
        <v>205</v>
      </c>
      <c s="37">
        <v>93.57</v>
      </c>
      <c s="36">
        <v>0.00041</v>
      </c>
      <c s="36">
        <f>ROUND(G598*H598,6)</f>
      </c>
      <c r="L598" s="38">
        <v>0</v>
      </c>
      <c s="32">
        <f>ROUND(ROUND(L598,2)*ROUND(G598,3),2)</f>
      </c>
      <c s="36" t="s">
        <v>441</v>
      </c>
      <c>
        <f>(M598*21)/100</f>
      </c>
      <c t="s">
        <v>27</v>
      </c>
    </row>
    <row r="599" spans="1:5" ht="12.75">
      <c r="A599" s="35" t="s">
        <v>53</v>
      </c>
      <c r="E599" s="39" t="s">
        <v>5</v>
      </c>
    </row>
    <row r="600" spans="1:5" ht="12.75">
      <c r="A600" s="35" t="s">
        <v>54</v>
      </c>
      <c r="E600" s="40" t="s">
        <v>6109</v>
      </c>
    </row>
    <row r="601" spans="1:5" ht="12.75">
      <c r="A601" t="s">
        <v>55</v>
      </c>
      <c r="E601" s="39" t="s">
        <v>5</v>
      </c>
    </row>
    <row r="602" spans="1:16" ht="12.75">
      <c r="A602" t="s">
        <v>48</v>
      </c>
      <c s="34" t="s">
        <v>901</v>
      </c>
      <c s="34" t="s">
        <v>6110</v>
      </c>
      <c s="35" t="s">
        <v>5</v>
      </c>
      <c s="6" t="s">
        <v>6111</v>
      </c>
      <c s="36" t="s">
        <v>205</v>
      </c>
      <c s="37">
        <v>9.357</v>
      </c>
      <c s="36">
        <v>0.005</v>
      </c>
      <c s="36">
        <f>ROUND(G602*H602,6)</f>
      </c>
      <c r="L602" s="38">
        <v>0</v>
      </c>
      <c s="32">
        <f>ROUND(ROUND(L602,2)*ROUND(G602,3),2)</f>
      </c>
      <c s="36" t="s">
        <v>441</v>
      </c>
      <c>
        <f>(M602*21)/100</f>
      </c>
      <c t="s">
        <v>27</v>
      </c>
    </row>
    <row r="603" spans="1:5" ht="12.75">
      <c r="A603" s="35" t="s">
        <v>53</v>
      </c>
      <c r="E603" s="39" t="s">
        <v>5</v>
      </c>
    </row>
    <row r="604" spans="1:5" ht="12.75">
      <c r="A604" s="35" t="s">
        <v>54</v>
      </c>
      <c r="E604" s="40" t="s">
        <v>6112</v>
      </c>
    </row>
    <row r="605" spans="1:5" ht="12.75">
      <c r="A605" t="s">
        <v>55</v>
      </c>
      <c r="E605" s="39" t="s">
        <v>5</v>
      </c>
    </row>
    <row r="606" spans="1:16" ht="12.75">
      <c r="A606" t="s">
        <v>48</v>
      </c>
      <c s="34" t="s">
        <v>905</v>
      </c>
      <c s="34" t="s">
        <v>6113</v>
      </c>
      <c s="35" t="s">
        <v>5</v>
      </c>
      <c s="6" t="s">
        <v>6114</v>
      </c>
      <c s="36" t="s">
        <v>205</v>
      </c>
      <c s="37">
        <v>93.57</v>
      </c>
      <c s="36">
        <v>0.00014</v>
      </c>
      <c s="36">
        <f>ROUND(G606*H606,6)</f>
      </c>
      <c r="L606" s="38">
        <v>0</v>
      </c>
      <c s="32">
        <f>ROUND(ROUND(L606,2)*ROUND(G606,3),2)</f>
      </c>
      <c s="36" t="s">
        <v>441</v>
      </c>
      <c>
        <f>(M606*21)/100</f>
      </c>
      <c t="s">
        <v>27</v>
      </c>
    </row>
    <row r="607" spans="1:5" ht="12.75">
      <c r="A607" s="35" t="s">
        <v>53</v>
      </c>
      <c r="E607" s="39" t="s">
        <v>5</v>
      </c>
    </row>
    <row r="608" spans="1:5" ht="12.75">
      <c r="A608" s="35" t="s">
        <v>54</v>
      </c>
      <c r="E608" s="40" t="s">
        <v>6109</v>
      </c>
    </row>
    <row r="609" spans="1:5" ht="12.75">
      <c r="A609" t="s">
        <v>55</v>
      </c>
      <c r="E609" s="39" t="s">
        <v>5</v>
      </c>
    </row>
    <row r="610" spans="1:13" ht="12.75">
      <c r="A610" t="s">
        <v>46</v>
      </c>
      <c r="C610" s="31" t="s">
        <v>5035</v>
      </c>
      <c r="E610" s="33" t="s">
        <v>5036</v>
      </c>
      <c r="J610" s="32">
        <f>0</f>
      </c>
      <c s="32">
        <f>0</f>
      </c>
      <c s="32">
        <f>0+L611+L615+L619+L623</f>
      </c>
      <c s="32">
        <f>0+M611+M615+M619+M623</f>
      </c>
    </row>
    <row r="611" spans="1:16" ht="25.5">
      <c r="A611" t="s">
        <v>48</v>
      </c>
      <c s="34" t="s">
        <v>507</v>
      </c>
      <c s="34" t="s">
        <v>6115</v>
      </c>
      <c s="35" t="s">
        <v>5</v>
      </c>
      <c s="6" t="s">
        <v>6116</v>
      </c>
      <c s="36" t="s">
        <v>205</v>
      </c>
      <c s="37">
        <v>873.203</v>
      </c>
      <c s="36">
        <v>0.0002</v>
      </c>
      <c s="36">
        <f>ROUND(G611*H611,6)</f>
      </c>
      <c r="L611" s="38">
        <v>0</v>
      </c>
      <c s="32">
        <f>ROUND(ROUND(L611,2)*ROUND(G611,3),2)</f>
      </c>
      <c s="36" t="s">
        <v>3677</v>
      </c>
      <c>
        <f>(M611*21)/100</f>
      </c>
      <c t="s">
        <v>27</v>
      </c>
    </row>
    <row r="612" spans="1:5" ht="12.75">
      <c r="A612" s="35" t="s">
        <v>53</v>
      </c>
      <c r="E612" s="39" t="s">
        <v>5</v>
      </c>
    </row>
    <row r="613" spans="1:5" ht="12.75">
      <c r="A613" s="35" t="s">
        <v>54</v>
      </c>
      <c r="E613" s="40" t="s">
        <v>6117</v>
      </c>
    </row>
    <row r="614" spans="1:5" ht="12.75">
      <c r="A614" t="s">
        <v>55</v>
      </c>
      <c r="E614" s="39" t="s">
        <v>5</v>
      </c>
    </row>
    <row r="615" spans="1:16" ht="25.5">
      <c r="A615" t="s">
        <v>48</v>
      </c>
      <c s="34" t="s">
        <v>513</v>
      </c>
      <c s="34" t="s">
        <v>6118</v>
      </c>
      <c s="35" t="s">
        <v>5</v>
      </c>
      <c s="6" t="s">
        <v>6119</v>
      </c>
      <c s="36" t="s">
        <v>205</v>
      </c>
      <c s="37">
        <v>846.259</v>
      </c>
      <c s="36">
        <v>0.00029</v>
      </c>
      <c s="36">
        <f>ROUND(G615*H615,6)</f>
      </c>
      <c r="L615" s="38">
        <v>0</v>
      </c>
      <c s="32">
        <f>ROUND(ROUND(L615,2)*ROUND(G615,3),2)</f>
      </c>
      <c s="36" t="s">
        <v>3677</v>
      </c>
      <c>
        <f>(M615*21)/100</f>
      </c>
      <c t="s">
        <v>27</v>
      </c>
    </row>
    <row r="616" spans="1:5" ht="12.75">
      <c r="A616" s="35" t="s">
        <v>53</v>
      </c>
      <c r="E616" s="39" t="s">
        <v>5</v>
      </c>
    </row>
    <row r="617" spans="1:5" ht="12.75">
      <c r="A617" s="35" t="s">
        <v>54</v>
      </c>
      <c r="E617" s="40" t="s">
        <v>6120</v>
      </c>
    </row>
    <row r="618" spans="1:5" ht="12.75">
      <c r="A618" t="s">
        <v>55</v>
      </c>
      <c r="E618" s="39" t="s">
        <v>5</v>
      </c>
    </row>
    <row r="619" spans="1:16" ht="25.5">
      <c r="A619" t="s">
        <v>48</v>
      </c>
      <c s="34" t="s">
        <v>834</v>
      </c>
      <c s="34" t="s">
        <v>6121</v>
      </c>
      <c s="35" t="s">
        <v>5</v>
      </c>
      <c s="6" t="s">
        <v>6122</v>
      </c>
      <c s="36" t="s">
        <v>205</v>
      </c>
      <c s="37">
        <v>72.75</v>
      </c>
      <c s="36">
        <v>1E-05</v>
      </c>
      <c s="36">
        <f>ROUND(G619*H619,6)</f>
      </c>
      <c r="L619" s="38">
        <v>0</v>
      </c>
      <c s="32">
        <f>ROUND(ROUND(L619,2)*ROUND(G619,3),2)</f>
      </c>
      <c s="36" t="s">
        <v>3677</v>
      </c>
      <c>
        <f>(M619*21)/100</f>
      </c>
      <c t="s">
        <v>27</v>
      </c>
    </row>
    <row r="620" spans="1:5" ht="12.75">
      <c r="A620" s="35" t="s">
        <v>53</v>
      </c>
      <c r="E620" s="39" t="s">
        <v>5</v>
      </c>
    </row>
    <row r="621" spans="1:5" ht="12.75">
      <c r="A621" s="35" t="s">
        <v>54</v>
      </c>
      <c r="E621" s="40" t="s">
        <v>6123</v>
      </c>
    </row>
    <row r="622" spans="1:5" ht="12.75">
      <c r="A622" t="s">
        <v>55</v>
      </c>
      <c r="E622" s="39" t="s">
        <v>5</v>
      </c>
    </row>
    <row r="623" spans="1:16" ht="12.75">
      <c r="A623" t="s">
        <v>48</v>
      </c>
      <c s="34" t="s">
        <v>4847</v>
      </c>
      <c s="34" t="s">
        <v>6124</v>
      </c>
      <c s="35" t="s">
        <v>5</v>
      </c>
      <c s="6" t="s">
        <v>6125</v>
      </c>
      <c s="36" t="s">
        <v>205</v>
      </c>
      <c s="37">
        <v>26.944</v>
      </c>
      <c s="36">
        <v>0.00152</v>
      </c>
      <c s="36">
        <f>ROUND(G623*H623,6)</f>
      </c>
      <c r="L623" s="38">
        <v>0</v>
      </c>
      <c s="32">
        <f>ROUND(ROUND(L623,2)*ROUND(G623,3),2)</f>
      </c>
      <c s="36" t="s">
        <v>3677</v>
      </c>
      <c>
        <f>(M623*21)/100</f>
      </c>
      <c t="s">
        <v>27</v>
      </c>
    </row>
    <row r="624" spans="1:5" ht="12.75">
      <c r="A624" s="35" t="s">
        <v>53</v>
      </c>
      <c r="E624" s="39" t="s">
        <v>5</v>
      </c>
    </row>
    <row r="625" spans="1:5" ht="12.75">
      <c r="A625" s="35" t="s">
        <v>54</v>
      </c>
      <c r="E625" s="40" t="s">
        <v>6126</v>
      </c>
    </row>
    <row r="626" spans="1:5" ht="12.75">
      <c r="A626" t="s">
        <v>55</v>
      </c>
      <c r="E626" s="39" t="s">
        <v>5</v>
      </c>
    </row>
    <row r="627" spans="1:13" ht="12.75">
      <c r="A627" t="s">
        <v>46</v>
      </c>
      <c r="C627" s="31" t="s">
        <v>5050</v>
      </c>
      <c r="E627" s="33" t="s">
        <v>5051</v>
      </c>
      <c r="J627" s="32">
        <f>0</f>
      </c>
      <c s="32">
        <f>0</f>
      </c>
      <c s="32">
        <f>0+L628+L632</f>
      </c>
      <c s="32">
        <f>0+M628+M632</f>
      </c>
    </row>
    <row r="628" spans="1:16" ht="12.75">
      <c r="A628" t="s">
        <v>48</v>
      </c>
      <c s="34" t="s">
        <v>839</v>
      </c>
      <c s="34" t="s">
        <v>5053</v>
      </c>
      <c s="35" t="s">
        <v>5</v>
      </c>
      <c s="6" t="s">
        <v>5054</v>
      </c>
      <c s="36" t="s">
        <v>205</v>
      </c>
      <c s="37">
        <v>13.184</v>
      </c>
      <c s="36">
        <v>0.0006</v>
      </c>
      <c s="36">
        <f>ROUND(G628*H628,6)</f>
      </c>
      <c r="L628" s="38">
        <v>0</v>
      </c>
      <c s="32">
        <f>ROUND(ROUND(L628,2)*ROUND(G628,3),2)</f>
      </c>
      <c s="36" t="s">
        <v>3677</v>
      </c>
      <c>
        <f>(M628*21)/100</f>
      </c>
      <c t="s">
        <v>27</v>
      </c>
    </row>
    <row r="629" spans="1:5" ht="12.75">
      <c r="A629" s="35" t="s">
        <v>53</v>
      </c>
      <c r="E629" s="39" t="s">
        <v>5</v>
      </c>
    </row>
    <row r="630" spans="1:5" ht="12.75">
      <c r="A630" s="35" t="s">
        <v>54</v>
      </c>
      <c r="E630" s="40" t="s">
        <v>6127</v>
      </c>
    </row>
    <row r="631" spans="1:5" ht="12.75">
      <c r="A631" t="s">
        <v>55</v>
      </c>
      <c r="E631" s="39" t="s">
        <v>5</v>
      </c>
    </row>
    <row r="632" spans="1:16" ht="12.75">
      <c r="A632" t="s">
        <v>48</v>
      </c>
      <c s="34" t="s">
        <v>841</v>
      </c>
      <c s="34" t="s">
        <v>5057</v>
      </c>
      <c s="35" t="s">
        <v>5</v>
      </c>
      <c s="6" t="s">
        <v>6128</v>
      </c>
      <c s="36" t="s">
        <v>205</v>
      </c>
      <c s="37">
        <v>12.8</v>
      </c>
      <c s="36">
        <v>0</v>
      </c>
      <c s="36">
        <f>ROUND(G632*H632,6)</f>
      </c>
      <c r="L632" s="38">
        <v>0</v>
      </c>
      <c s="32">
        <f>ROUND(ROUND(L632,2)*ROUND(G632,3),2)</f>
      </c>
      <c s="36" t="s">
        <v>3677</v>
      </c>
      <c>
        <f>(M632*21)/100</f>
      </c>
      <c t="s">
        <v>27</v>
      </c>
    </row>
    <row r="633" spans="1:5" ht="12.75">
      <c r="A633" s="35" t="s">
        <v>53</v>
      </c>
      <c r="E633" s="39" t="s">
        <v>5</v>
      </c>
    </row>
    <row r="634" spans="1:5" ht="25.5">
      <c r="A634" s="35" t="s">
        <v>54</v>
      </c>
      <c r="E634" s="40" t="s">
        <v>6129</v>
      </c>
    </row>
    <row r="635" spans="1:5" ht="12.75">
      <c r="A635" t="s">
        <v>55</v>
      </c>
      <c r="E635" s="39" t="s">
        <v>5</v>
      </c>
    </row>
    <row r="636" spans="1:13" ht="12.75">
      <c r="A636" t="s">
        <v>46</v>
      </c>
      <c r="C636" s="31" t="s">
        <v>5067</v>
      </c>
      <c r="E636" s="33" t="s">
        <v>5068</v>
      </c>
      <c r="J636" s="32">
        <f>0</f>
      </c>
      <c s="32">
        <f>0</f>
      </c>
      <c s="32">
        <f>0+L637</f>
      </c>
      <c s="32">
        <f>0+M637</f>
      </c>
    </row>
    <row r="637" spans="1:16" ht="25.5">
      <c r="A637" t="s">
        <v>48</v>
      </c>
      <c s="34" t="s">
        <v>843</v>
      </c>
      <c s="34" t="s">
        <v>6130</v>
      </c>
      <c s="35" t="s">
        <v>5</v>
      </c>
      <c s="6" t="s">
        <v>6131</v>
      </c>
      <c s="36" t="s">
        <v>205</v>
      </c>
      <c s="37">
        <v>2.195</v>
      </c>
      <c s="36">
        <v>0</v>
      </c>
      <c s="36">
        <f>ROUND(G637*H637,6)</f>
      </c>
      <c r="L637" s="38">
        <v>0</v>
      </c>
      <c s="32">
        <f>ROUND(ROUND(L637,2)*ROUND(G637,3),2)</f>
      </c>
      <c s="36" t="s">
        <v>441</v>
      </c>
      <c>
        <f>(M637*21)/100</f>
      </c>
      <c t="s">
        <v>27</v>
      </c>
    </row>
    <row r="638" spans="1:5" ht="12.75">
      <c r="A638" s="35" t="s">
        <v>53</v>
      </c>
      <c r="E638" s="39" t="s">
        <v>5</v>
      </c>
    </row>
    <row r="639" spans="1:5" ht="25.5">
      <c r="A639" s="35" t="s">
        <v>54</v>
      </c>
      <c r="E639" s="40" t="s">
        <v>6132</v>
      </c>
    </row>
    <row r="640" spans="1:5" ht="12.75">
      <c r="A640" t="s">
        <v>55</v>
      </c>
      <c r="E640" s="39" t="s">
        <v>5</v>
      </c>
    </row>
    <row r="641" spans="1:13" ht="12.75">
      <c r="A641" t="s">
        <v>46</v>
      </c>
      <c r="C641" s="31" t="s">
        <v>163</v>
      </c>
      <c r="E641" s="33" t="s">
        <v>3890</v>
      </c>
      <c r="J641" s="32">
        <f>0</f>
      </c>
      <c s="32">
        <f>0</f>
      </c>
      <c s="32">
        <f>0+L642</f>
      </c>
      <c s="32">
        <f>0+M642</f>
      </c>
    </row>
    <row r="642" spans="1:16" ht="12.75">
      <c r="A642" t="s">
        <v>48</v>
      </c>
      <c s="34" t="s">
        <v>845</v>
      </c>
      <c s="34" t="s">
        <v>6133</v>
      </c>
      <c s="35" t="s">
        <v>5</v>
      </c>
      <c s="6" t="s">
        <v>6134</v>
      </c>
      <c s="36" t="s">
        <v>62</v>
      </c>
      <c s="37">
        <v>1</v>
      </c>
      <c s="36">
        <v>0</v>
      </c>
      <c s="36">
        <f>ROUND(G642*H642,6)</f>
      </c>
      <c r="L642" s="38">
        <v>0</v>
      </c>
      <c s="32">
        <f>ROUND(ROUND(L642,2)*ROUND(G642,3),2)</f>
      </c>
      <c s="36" t="s">
        <v>3677</v>
      </c>
      <c>
        <f>(M642*21)/100</f>
      </c>
      <c t="s">
        <v>27</v>
      </c>
    </row>
    <row r="643" spans="1:5" ht="12.75">
      <c r="A643" s="35" t="s">
        <v>53</v>
      </c>
      <c r="E643" s="39" t="s">
        <v>5</v>
      </c>
    </row>
    <row r="644" spans="1:5" ht="12.75">
      <c r="A644" s="35" t="s">
        <v>54</v>
      </c>
      <c r="E644" s="40" t="s">
        <v>6135</v>
      </c>
    </row>
    <row r="645" spans="1:5" ht="12.75">
      <c r="A645" t="s">
        <v>55</v>
      </c>
      <c r="E645" s="39" t="s">
        <v>5</v>
      </c>
    </row>
    <row r="646" spans="1:13" ht="12.75">
      <c r="A646" t="s">
        <v>46</v>
      </c>
      <c r="C646" s="31" t="s">
        <v>76</v>
      </c>
      <c r="E646" s="33" t="s">
        <v>3893</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847</v>
      </c>
      <c s="34" t="s">
        <v>6136</v>
      </c>
      <c s="35" t="s">
        <v>5</v>
      </c>
      <c s="6" t="s">
        <v>6137</v>
      </c>
      <c s="36" t="s">
        <v>205</v>
      </c>
      <c s="37">
        <v>29.25</v>
      </c>
      <c s="36">
        <v>0</v>
      </c>
      <c s="36">
        <f>ROUND(G647*H647,6)</f>
      </c>
      <c r="L647" s="38">
        <v>0</v>
      </c>
      <c s="32">
        <f>ROUND(ROUND(L647,2)*ROUND(G647,3),2)</f>
      </c>
      <c s="36" t="s">
        <v>3677</v>
      </c>
      <c>
        <f>(M647*21)/100</f>
      </c>
      <c t="s">
        <v>27</v>
      </c>
    </row>
    <row r="648" spans="1:5" ht="12.75">
      <c r="A648" s="35" t="s">
        <v>53</v>
      </c>
      <c r="E648" s="39" t="s">
        <v>5</v>
      </c>
    </row>
    <row r="649" spans="1:5" ht="12.75">
      <c r="A649" s="35" t="s">
        <v>54</v>
      </c>
      <c r="E649" s="40" t="s">
        <v>6138</v>
      </c>
    </row>
    <row r="650" spans="1:5" ht="12.75">
      <c r="A650" t="s">
        <v>55</v>
      </c>
      <c r="E650" s="39" t="s">
        <v>5</v>
      </c>
    </row>
    <row r="651" spans="1:16" ht="25.5">
      <c r="A651" t="s">
        <v>48</v>
      </c>
      <c s="34" t="s">
        <v>494</v>
      </c>
      <c s="34" t="s">
        <v>6139</v>
      </c>
      <c s="35" t="s">
        <v>5</v>
      </c>
      <c s="6" t="s">
        <v>6140</v>
      </c>
      <c s="36" t="s">
        <v>205</v>
      </c>
      <c s="37">
        <v>292.5</v>
      </c>
      <c s="36">
        <v>0</v>
      </c>
      <c s="36">
        <f>ROUND(G651*H651,6)</f>
      </c>
      <c r="L651" s="38">
        <v>0</v>
      </c>
      <c s="32">
        <f>ROUND(ROUND(L651,2)*ROUND(G651,3),2)</f>
      </c>
      <c s="36" t="s">
        <v>3677</v>
      </c>
      <c>
        <f>(M651*21)/100</f>
      </c>
      <c t="s">
        <v>27</v>
      </c>
    </row>
    <row r="652" spans="1:5" ht="12.75">
      <c r="A652" s="35" t="s">
        <v>53</v>
      </c>
      <c r="E652" s="39" t="s">
        <v>5</v>
      </c>
    </row>
    <row r="653" spans="1:5" ht="12.75">
      <c r="A653" s="35" t="s">
        <v>54</v>
      </c>
      <c r="E653" s="40" t="s">
        <v>6141</v>
      </c>
    </row>
    <row r="654" spans="1:5" ht="12.75">
      <c r="A654" t="s">
        <v>55</v>
      </c>
      <c r="E654" s="39" t="s">
        <v>5</v>
      </c>
    </row>
    <row r="655" spans="1:16" ht="25.5">
      <c r="A655" t="s">
        <v>48</v>
      </c>
      <c s="34" t="s">
        <v>499</v>
      </c>
      <c s="34" t="s">
        <v>6142</v>
      </c>
      <c s="35" t="s">
        <v>5</v>
      </c>
      <c s="6" t="s">
        <v>6143</v>
      </c>
      <c s="36" t="s">
        <v>205</v>
      </c>
      <c s="37">
        <v>29.25</v>
      </c>
      <c s="36">
        <v>0</v>
      </c>
      <c s="36">
        <f>ROUND(G655*H655,6)</f>
      </c>
      <c r="L655" s="38">
        <v>0</v>
      </c>
      <c s="32">
        <f>ROUND(ROUND(L655,2)*ROUND(G655,3),2)</f>
      </c>
      <c s="36" t="s">
        <v>3677</v>
      </c>
      <c>
        <f>(M655*21)/100</f>
      </c>
      <c t="s">
        <v>27</v>
      </c>
    </row>
    <row r="656" spans="1:5" ht="12.75">
      <c r="A656" s="35" t="s">
        <v>53</v>
      </c>
      <c r="E656" s="39" t="s">
        <v>5</v>
      </c>
    </row>
    <row r="657" spans="1:5" ht="12.75">
      <c r="A657" s="35" t="s">
        <v>54</v>
      </c>
      <c r="E657" s="40" t="s">
        <v>6144</v>
      </c>
    </row>
    <row r="658" spans="1:5" ht="12.75">
      <c r="A658" t="s">
        <v>55</v>
      </c>
      <c r="E658" s="39" t="s">
        <v>5</v>
      </c>
    </row>
    <row r="659" spans="1:16" ht="25.5">
      <c r="A659" t="s">
        <v>48</v>
      </c>
      <c s="34" t="s">
        <v>518</v>
      </c>
      <c s="34" t="s">
        <v>6145</v>
      </c>
      <c s="35" t="s">
        <v>5</v>
      </c>
      <c s="6" t="s">
        <v>6146</v>
      </c>
      <c s="36" t="s">
        <v>190</v>
      </c>
      <c s="37">
        <v>1105.248</v>
      </c>
      <c s="36">
        <v>0</v>
      </c>
      <c s="36">
        <f>ROUND(G659*H659,6)</f>
      </c>
      <c r="L659" s="38">
        <v>0</v>
      </c>
      <c s="32">
        <f>ROUND(ROUND(L659,2)*ROUND(G659,3),2)</f>
      </c>
      <c s="36" t="s">
        <v>3677</v>
      </c>
      <c>
        <f>(M659*21)/100</f>
      </c>
      <c t="s">
        <v>27</v>
      </c>
    </row>
    <row r="660" spans="1:5" ht="12.75">
      <c r="A660" s="35" t="s">
        <v>53</v>
      </c>
      <c r="E660" s="39" t="s">
        <v>5</v>
      </c>
    </row>
    <row r="661" spans="1:5" ht="12.75">
      <c r="A661" s="35" t="s">
        <v>54</v>
      </c>
      <c r="E661" s="40" t="s">
        <v>6147</v>
      </c>
    </row>
    <row r="662" spans="1:5" ht="12.75">
      <c r="A662" t="s">
        <v>55</v>
      </c>
      <c r="E662" s="39" t="s">
        <v>5</v>
      </c>
    </row>
    <row r="663" spans="1:16" ht="25.5">
      <c r="A663" t="s">
        <v>48</v>
      </c>
      <c s="34" t="s">
        <v>523</v>
      </c>
      <c s="34" t="s">
        <v>6148</v>
      </c>
      <c s="35" t="s">
        <v>5</v>
      </c>
      <c s="6" t="s">
        <v>6149</v>
      </c>
      <c s="36" t="s">
        <v>190</v>
      </c>
      <c s="37">
        <v>33157.44</v>
      </c>
      <c s="36">
        <v>0</v>
      </c>
      <c s="36">
        <f>ROUND(G663*H663,6)</f>
      </c>
      <c r="L663" s="38">
        <v>0</v>
      </c>
      <c s="32">
        <f>ROUND(ROUND(L663,2)*ROUND(G663,3),2)</f>
      </c>
      <c s="36" t="s">
        <v>3677</v>
      </c>
      <c>
        <f>(M663*21)/100</f>
      </c>
      <c t="s">
        <v>27</v>
      </c>
    </row>
    <row r="664" spans="1:5" ht="12.75">
      <c r="A664" s="35" t="s">
        <v>53</v>
      </c>
      <c r="E664" s="39" t="s">
        <v>5</v>
      </c>
    </row>
    <row r="665" spans="1:5" ht="12.75">
      <c r="A665" s="35" t="s">
        <v>54</v>
      </c>
      <c r="E665" s="40" t="s">
        <v>6150</v>
      </c>
    </row>
    <row r="666" spans="1:5" ht="12.75">
      <c r="A666" t="s">
        <v>55</v>
      </c>
      <c r="E666" s="39" t="s">
        <v>5</v>
      </c>
    </row>
    <row r="667" spans="1:16" ht="25.5">
      <c r="A667" t="s">
        <v>48</v>
      </c>
      <c s="34" t="s">
        <v>525</v>
      </c>
      <c s="34" t="s">
        <v>6151</v>
      </c>
      <c s="35" t="s">
        <v>5</v>
      </c>
      <c s="6" t="s">
        <v>6152</v>
      </c>
      <c s="36" t="s">
        <v>190</v>
      </c>
      <c s="37">
        <v>1105.248</v>
      </c>
      <c s="36">
        <v>0</v>
      </c>
      <c s="36">
        <f>ROUND(G667*H667,6)</f>
      </c>
      <c r="L667" s="38">
        <v>0</v>
      </c>
      <c s="32">
        <f>ROUND(ROUND(L667,2)*ROUND(G667,3),2)</f>
      </c>
      <c s="36" t="s">
        <v>3677</v>
      </c>
      <c>
        <f>(M667*21)/100</f>
      </c>
      <c t="s">
        <v>27</v>
      </c>
    </row>
    <row r="668" spans="1:5" ht="12.75">
      <c r="A668" s="35" t="s">
        <v>53</v>
      </c>
      <c r="E668" s="39" t="s">
        <v>5</v>
      </c>
    </row>
    <row r="669" spans="1:5" ht="12.75">
      <c r="A669" s="35" t="s">
        <v>54</v>
      </c>
      <c r="E669" s="40" t="s">
        <v>6153</v>
      </c>
    </row>
    <row r="670" spans="1:5" ht="12.75">
      <c r="A670" t="s">
        <v>55</v>
      </c>
      <c r="E670" s="39" t="s">
        <v>5</v>
      </c>
    </row>
    <row r="671" spans="1:16" ht="12.75">
      <c r="A671" t="s">
        <v>48</v>
      </c>
      <c s="34" t="s">
        <v>529</v>
      </c>
      <c s="34" t="s">
        <v>6154</v>
      </c>
      <c s="35" t="s">
        <v>5</v>
      </c>
      <c s="6" t="s">
        <v>6155</v>
      </c>
      <c s="36" t="s">
        <v>205</v>
      </c>
      <c s="37">
        <v>317.6</v>
      </c>
      <c s="36">
        <v>4E-05</v>
      </c>
      <c s="36">
        <f>ROUND(G671*H671,6)</f>
      </c>
      <c r="L671" s="38">
        <v>0</v>
      </c>
      <c s="32">
        <f>ROUND(ROUND(L671,2)*ROUND(G671,3),2)</f>
      </c>
      <c s="36" t="s">
        <v>3677</v>
      </c>
      <c>
        <f>(M671*21)/100</f>
      </c>
      <c t="s">
        <v>27</v>
      </c>
    </row>
    <row r="672" spans="1:5" ht="12.75">
      <c r="A672" s="35" t="s">
        <v>53</v>
      </c>
      <c r="E672" s="39" t="s">
        <v>5</v>
      </c>
    </row>
    <row r="673" spans="1:5" ht="12.75">
      <c r="A673" s="35" t="s">
        <v>54</v>
      </c>
      <c r="E673" s="40" t="s">
        <v>6156</v>
      </c>
    </row>
    <row r="674" spans="1:5" ht="12.75">
      <c r="A674" t="s">
        <v>55</v>
      </c>
      <c r="E674" s="39" t="s">
        <v>5</v>
      </c>
    </row>
    <row r="675" spans="1:16" ht="25.5">
      <c r="A675" t="s">
        <v>48</v>
      </c>
      <c s="34" t="s">
        <v>530</v>
      </c>
      <c s="34" t="s">
        <v>6157</v>
      </c>
      <c s="35" t="s">
        <v>5</v>
      </c>
      <c s="6" t="s">
        <v>6158</v>
      </c>
      <c s="36" t="s">
        <v>205</v>
      </c>
      <c s="37">
        <v>0.585</v>
      </c>
      <c s="36">
        <v>0.00126</v>
      </c>
      <c s="36">
        <f>ROUND(G675*H675,6)</f>
      </c>
      <c r="L675" s="38">
        <v>0</v>
      </c>
      <c s="32">
        <f>ROUND(ROUND(L675,2)*ROUND(G675,3),2)</f>
      </c>
      <c s="36" t="s">
        <v>3677</v>
      </c>
      <c>
        <f>(M675*21)/100</f>
      </c>
      <c t="s">
        <v>27</v>
      </c>
    </row>
    <row r="676" spans="1:5" ht="12.75">
      <c r="A676" s="35" t="s">
        <v>53</v>
      </c>
      <c r="E676" s="39" t="s">
        <v>5</v>
      </c>
    </row>
    <row r="677" spans="1:5" ht="25.5">
      <c r="A677" s="35" t="s">
        <v>54</v>
      </c>
      <c r="E677" s="40" t="s">
        <v>6159</v>
      </c>
    </row>
    <row r="678" spans="1:5" ht="12.75">
      <c r="A678" t="s">
        <v>55</v>
      </c>
      <c r="E678" s="39" t="s">
        <v>5</v>
      </c>
    </row>
    <row r="679" spans="1:16" ht="12.75">
      <c r="A679" t="s">
        <v>48</v>
      </c>
      <c s="34" t="s">
        <v>533</v>
      </c>
      <c s="34" t="s">
        <v>6160</v>
      </c>
      <c s="35" t="s">
        <v>5</v>
      </c>
      <c s="6" t="s">
        <v>6161</v>
      </c>
      <c s="36" t="s">
        <v>190</v>
      </c>
      <c s="37">
        <v>17.499</v>
      </c>
      <c s="36">
        <v>0</v>
      </c>
      <c s="36">
        <f>ROUND(G679*H679,6)</f>
      </c>
      <c r="L679" s="38">
        <v>0</v>
      </c>
      <c s="32">
        <f>ROUND(ROUND(L679,2)*ROUND(G679,3),2)</f>
      </c>
      <c s="36" t="s">
        <v>3677</v>
      </c>
      <c>
        <f>(M679*21)/100</f>
      </c>
      <c t="s">
        <v>27</v>
      </c>
    </row>
    <row r="680" spans="1:5" ht="12.75">
      <c r="A680" s="35" t="s">
        <v>53</v>
      </c>
      <c r="E680" s="39" t="s">
        <v>5</v>
      </c>
    </row>
    <row r="681" spans="1:5" ht="12.75">
      <c r="A681" s="35" t="s">
        <v>54</v>
      </c>
      <c r="E681" s="40" t="s">
        <v>6162</v>
      </c>
    </row>
    <row r="682" spans="1:5" ht="12.75">
      <c r="A682" t="s">
        <v>55</v>
      </c>
      <c r="E682" s="39" t="s">
        <v>5</v>
      </c>
    </row>
    <row r="683" spans="1:16" ht="12.75">
      <c r="A683" t="s">
        <v>48</v>
      </c>
      <c s="34" t="s">
        <v>535</v>
      </c>
      <c s="34" t="s">
        <v>6163</v>
      </c>
      <c s="35" t="s">
        <v>5</v>
      </c>
      <c s="6" t="s">
        <v>6164</v>
      </c>
      <c s="36" t="s">
        <v>190</v>
      </c>
      <c s="37">
        <v>2.167</v>
      </c>
      <c s="36">
        <v>0</v>
      </c>
      <c s="36">
        <f>ROUND(G683*H683,6)</f>
      </c>
      <c r="L683" s="38">
        <v>0</v>
      </c>
      <c s="32">
        <f>ROUND(ROUND(L683,2)*ROUND(G683,3),2)</f>
      </c>
      <c s="36" t="s">
        <v>3677</v>
      </c>
      <c>
        <f>(M683*21)/100</f>
      </c>
      <c t="s">
        <v>27</v>
      </c>
    </row>
    <row r="684" spans="1:5" ht="12.75">
      <c r="A684" s="35" t="s">
        <v>53</v>
      </c>
      <c r="E684" s="39" t="s">
        <v>5</v>
      </c>
    </row>
    <row r="685" spans="1:5" ht="63.75">
      <c r="A685" s="35" t="s">
        <v>54</v>
      </c>
      <c r="E685" s="40" t="s">
        <v>6165</v>
      </c>
    </row>
    <row r="686" spans="1:5" ht="12.75">
      <c r="A686" t="s">
        <v>55</v>
      </c>
      <c r="E686" s="39" t="s">
        <v>5</v>
      </c>
    </row>
    <row r="687" spans="1:16" ht="25.5">
      <c r="A687" t="s">
        <v>48</v>
      </c>
      <c s="34" t="s">
        <v>852</v>
      </c>
      <c s="34" t="s">
        <v>6166</v>
      </c>
      <c s="35" t="s">
        <v>5</v>
      </c>
      <c s="6" t="s">
        <v>6167</v>
      </c>
      <c s="36" t="s">
        <v>190</v>
      </c>
      <c s="37">
        <v>10.594</v>
      </c>
      <c s="36">
        <v>0</v>
      </c>
      <c s="36">
        <f>ROUND(G687*H687,6)</f>
      </c>
      <c r="L687" s="38">
        <v>0</v>
      </c>
      <c s="32">
        <f>ROUND(ROUND(L687,2)*ROUND(G687,3),2)</f>
      </c>
      <c s="36" t="s">
        <v>3677</v>
      </c>
      <c>
        <f>(M687*21)/100</f>
      </c>
      <c t="s">
        <v>27</v>
      </c>
    </row>
    <row r="688" spans="1:5" ht="12.75">
      <c r="A688" s="35" t="s">
        <v>53</v>
      </c>
      <c r="E688" s="39" t="s">
        <v>5</v>
      </c>
    </row>
    <row r="689" spans="1:5" ht="76.5">
      <c r="A689" s="35" t="s">
        <v>54</v>
      </c>
      <c r="E689" s="40" t="s">
        <v>6168</v>
      </c>
    </row>
    <row r="690" spans="1:5" ht="12.75">
      <c r="A690" t="s">
        <v>55</v>
      </c>
      <c r="E690" s="39" t="s">
        <v>5</v>
      </c>
    </row>
    <row r="691" spans="1:16" ht="25.5">
      <c r="A691" t="s">
        <v>48</v>
      </c>
      <c s="34" t="s">
        <v>856</v>
      </c>
      <c s="34" t="s">
        <v>6169</v>
      </c>
      <c s="35" t="s">
        <v>5</v>
      </c>
      <c s="6" t="s">
        <v>6170</v>
      </c>
      <c s="36" t="s">
        <v>190</v>
      </c>
      <c s="37">
        <v>4.401</v>
      </c>
      <c s="36">
        <v>0</v>
      </c>
      <c s="36">
        <f>ROUND(G691*H691,6)</f>
      </c>
      <c r="L691" s="38">
        <v>0</v>
      </c>
      <c s="32">
        <f>ROUND(ROUND(L691,2)*ROUND(G691,3),2)</f>
      </c>
      <c s="36" t="s">
        <v>3677</v>
      </c>
      <c>
        <f>(M691*21)/100</f>
      </c>
      <c t="s">
        <v>27</v>
      </c>
    </row>
    <row r="692" spans="1:5" ht="12.75">
      <c r="A692" s="35" t="s">
        <v>53</v>
      </c>
      <c r="E692" s="39" t="s">
        <v>5</v>
      </c>
    </row>
    <row r="693" spans="1:5" ht="12.75">
      <c r="A693" s="35" t="s">
        <v>54</v>
      </c>
      <c r="E693" s="40" t="s">
        <v>6171</v>
      </c>
    </row>
    <row r="694" spans="1:5" ht="12.75">
      <c r="A694" t="s">
        <v>55</v>
      </c>
      <c r="E694" s="39" t="s">
        <v>5</v>
      </c>
    </row>
    <row r="695" spans="1:16" ht="12.75">
      <c r="A695" t="s">
        <v>48</v>
      </c>
      <c s="34" t="s">
        <v>860</v>
      </c>
      <c s="34" t="s">
        <v>6172</v>
      </c>
      <c s="35" t="s">
        <v>5</v>
      </c>
      <c s="6" t="s">
        <v>6173</v>
      </c>
      <c s="36" t="s">
        <v>190</v>
      </c>
      <c s="37">
        <v>5.506</v>
      </c>
      <c s="36">
        <v>0</v>
      </c>
      <c s="36">
        <f>ROUND(G695*H695,6)</f>
      </c>
      <c r="L695" s="38">
        <v>0</v>
      </c>
      <c s="32">
        <f>ROUND(ROUND(L695,2)*ROUND(G695,3),2)</f>
      </c>
      <c s="36" t="s">
        <v>3677</v>
      </c>
      <c>
        <f>(M695*21)/100</f>
      </c>
      <c t="s">
        <v>27</v>
      </c>
    </row>
    <row r="696" spans="1:5" ht="12.75">
      <c r="A696" s="35" t="s">
        <v>53</v>
      </c>
      <c r="E696" s="39" t="s">
        <v>5</v>
      </c>
    </row>
    <row r="697" spans="1:5" ht="51">
      <c r="A697" s="35" t="s">
        <v>54</v>
      </c>
      <c r="E697" s="40" t="s">
        <v>6174</v>
      </c>
    </row>
    <row r="698" spans="1:5" ht="12.75">
      <c r="A698" t="s">
        <v>55</v>
      </c>
      <c r="E698" s="39" t="s">
        <v>5</v>
      </c>
    </row>
    <row r="699" spans="1:16" ht="12.75">
      <c r="A699" t="s">
        <v>48</v>
      </c>
      <c s="34" t="s">
        <v>862</v>
      </c>
      <c s="34" t="s">
        <v>6175</v>
      </c>
      <c s="35" t="s">
        <v>5</v>
      </c>
      <c s="6" t="s">
        <v>6176</v>
      </c>
      <c s="36" t="s">
        <v>205</v>
      </c>
      <c s="37">
        <v>0.95</v>
      </c>
      <c s="36">
        <v>0</v>
      </c>
      <c s="36">
        <f>ROUND(G699*H699,6)</f>
      </c>
      <c r="L699" s="38">
        <v>0</v>
      </c>
      <c s="32">
        <f>ROUND(ROUND(L699,2)*ROUND(G699,3),2)</f>
      </c>
      <c s="36" t="s">
        <v>3677</v>
      </c>
      <c>
        <f>(M699*21)/100</f>
      </c>
      <c t="s">
        <v>27</v>
      </c>
    </row>
    <row r="700" spans="1:5" ht="12.75">
      <c r="A700" s="35" t="s">
        <v>53</v>
      </c>
      <c r="E700" s="39" t="s">
        <v>5</v>
      </c>
    </row>
    <row r="701" spans="1:5" ht="12.75">
      <c r="A701" s="35" t="s">
        <v>54</v>
      </c>
      <c r="E701" s="40" t="s">
        <v>6177</v>
      </c>
    </row>
    <row r="702" spans="1:5" ht="12.75">
      <c r="A702" t="s">
        <v>55</v>
      </c>
      <c r="E702" s="39" t="s">
        <v>5</v>
      </c>
    </row>
    <row r="703" spans="1:16" ht="12.75">
      <c r="A703" t="s">
        <v>48</v>
      </c>
      <c s="34" t="s">
        <v>487</v>
      </c>
      <c s="34" t="s">
        <v>6178</v>
      </c>
      <c s="35" t="s">
        <v>5</v>
      </c>
      <c s="6" t="s">
        <v>6179</v>
      </c>
      <c s="36" t="s">
        <v>205</v>
      </c>
      <c s="37">
        <v>2.857</v>
      </c>
      <c s="36">
        <v>0</v>
      </c>
      <c s="36">
        <f>ROUND(G703*H703,6)</f>
      </c>
      <c r="L703" s="38">
        <v>0</v>
      </c>
      <c s="32">
        <f>ROUND(ROUND(L703,2)*ROUND(G703,3),2)</f>
      </c>
      <c s="36" t="s">
        <v>3677</v>
      </c>
      <c>
        <f>(M703*21)/100</f>
      </c>
      <c t="s">
        <v>27</v>
      </c>
    </row>
    <row r="704" spans="1:5" ht="12.75">
      <c r="A704" s="35" t="s">
        <v>53</v>
      </c>
      <c r="E704" s="39" t="s">
        <v>5</v>
      </c>
    </row>
    <row r="705" spans="1:5" ht="12.75">
      <c r="A705" s="35" t="s">
        <v>54</v>
      </c>
      <c r="E705" s="40" t="s">
        <v>6180</v>
      </c>
    </row>
    <row r="706" spans="1:5" ht="12.75">
      <c r="A706" t="s">
        <v>55</v>
      </c>
      <c r="E706" s="39" t="s">
        <v>5</v>
      </c>
    </row>
    <row r="707" spans="1:16" ht="12.75">
      <c r="A707" t="s">
        <v>48</v>
      </c>
      <c s="34" t="s">
        <v>4905</v>
      </c>
      <c s="34" t="s">
        <v>6181</v>
      </c>
      <c s="35" t="s">
        <v>5</v>
      </c>
      <c s="6" t="s">
        <v>6182</v>
      </c>
      <c s="36" t="s">
        <v>205</v>
      </c>
      <c s="37">
        <v>19.32</v>
      </c>
      <c s="36">
        <v>0</v>
      </c>
      <c s="36">
        <f>ROUND(G707*H707,6)</f>
      </c>
      <c r="L707" s="38">
        <v>0</v>
      </c>
      <c s="32">
        <f>ROUND(ROUND(L707,2)*ROUND(G707,3),2)</f>
      </c>
      <c s="36" t="s">
        <v>3677</v>
      </c>
      <c>
        <f>(M707*21)/100</f>
      </c>
      <c t="s">
        <v>27</v>
      </c>
    </row>
    <row r="708" spans="1:5" ht="12.75">
      <c r="A708" s="35" t="s">
        <v>53</v>
      </c>
      <c r="E708" s="39" t="s">
        <v>5</v>
      </c>
    </row>
    <row r="709" spans="1:5" ht="12.75">
      <c r="A709" s="35" t="s">
        <v>54</v>
      </c>
      <c r="E709" s="40" t="s">
        <v>6183</v>
      </c>
    </row>
    <row r="710" spans="1:5" ht="12.75">
      <c r="A710" t="s">
        <v>55</v>
      </c>
      <c r="E710" s="39" t="s">
        <v>5</v>
      </c>
    </row>
    <row r="711" spans="1:16" ht="12.75">
      <c r="A711" t="s">
        <v>48</v>
      </c>
      <c s="34" t="s">
        <v>867</v>
      </c>
      <c s="34" t="s">
        <v>5122</v>
      </c>
      <c s="35" t="s">
        <v>5</v>
      </c>
      <c s="6" t="s">
        <v>6184</v>
      </c>
      <c s="36" t="s">
        <v>205</v>
      </c>
      <c s="37">
        <v>5.18</v>
      </c>
      <c s="36">
        <v>0</v>
      </c>
      <c s="36">
        <f>ROUND(G711*H711,6)</f>
      </c>
      <c r="L711" s="38">
        <v>0</v>
      </c>
      <c s="32">
        <f>ROUND(ROUND(L711,2)*ROUND(G711,3),2)</f>
      </c>
      <c s="36" t="s">
        <v>3677</v>
      </c>
      <c>
        <f>(M711*21)/100</f>
      </c>
      <c t="s">
        <v>27</v>
      </c>
    </row>
    <row r="712" spans="1:5" ht="12.75">
      <c r="A712" s="35" t="s">
        <v>53</v>
      </c>
      <c r="E712" s="39" t="s">
        <v>5</v>
      </c>
    </row>
    <row r="713" spans="1:5" ht="12.75">
      <c r="A713" s="35" t="s">
        <v>54</v>
      </c>
      <c r="E713" s="40" t="s">
        <v>6185</v>
      </c>
    </row>
    <row r="714" spans="1:5" ht="12.75">
      <c r="A714" t="s">
        <v>55</v>
      </c>
      <c r="E714" s="39" t="s">
        <v>5</v>
      </c>
    </row>
    <row r="715" spans="1:16" ht="12.75">
      <c r="A715" t="s">
        <v>48</v>
      </c>
      <c s="34" t="s">
        <v>872</v>
      </c>
      <c s="34" t="s">
        <v>6186</v>
      </c>
      <c s="35" t="s">
        <v>5</v>
      </c>
      <c s="6" t="s">
        <v>6187</v>
      </c>
      <c s="36" t="s">
        <v>62</v>
      </c>
      <c s="37">
        <v>4</v>
      </c>
      <c s="36">
        <v>0</v>
      </c>
      <c s="36">
        <f>ROUND(G715*H715,6)</f>
      </c>
      <c r="L715" s="38">
        <v>0</v>
      </c>
      <c s="32">
        <f>ROUND(ROUND(L715,2)*ROUND(G715,3),2)</f>
      </c>
      <c s="36" t="s">
        <v>3677</v>
      </c>
      <c>
        <f>(M715*21)/100</f>
      </c>
      <c t="s">
        <v>27</v>
      </c>
    </row>
    <row r="716" spans="1:5" ht="12.75">
      <c r="A716" s="35" t="s">
        <v>53</v>
      </c>
      <c r="E716" s="39" t="s">
        <v>5</v>
      </c>
    </row>
    <row r="717" spans="1:5" ht="12.75">
      <c r="A717" s="35" t="s">
        <v>54</v>
      </c>
      <c r="E717" s="40" t="s">
        <v>6188</v>
      </c>
    </row>
    <row r="718" spans="1:5" ht="12.75">
      <c r="A718" t="s">
        <v>55</v>
      </c>
      <c r="E718" s="39" t="s">
        <v>5</v>
      </c>
    </row>
    <row r="719" spans="1:16" ht="12.75">
      <c r="A719" t="s">
        <v>48</v>
      </c>
      <c s="34" t="s">
        <v>877</v>
      </c>
      <c s="34" t="s">
        <v>6189</v>
      </c>
      <c s="35" t="s">
        <v>5</v>
      </c>
      <c s="6" t="s">
        <v>6190</v>
      </c>
      <c s="36" t="s">
        <v>62</v>
      </c>
      <c s="37">
        <v>1</v>
      </c>
      <c s="36">
        <v>0</v>
      </c>
      <c s="36">
        <f>ROUND(G719*H719,6)</f>
      </c>
      <c r="L719" s="38">
        <v>0</v>
      </c>
      <c s="32">
        <f>ROUND(ROUND(L719,2)*ROUND(G719,3),2)</f>
      </c>
      <c s="36" t="s">
        <v>3677</v>
      </c>
      <c>
        <f>(M719*21)/100</f>
      </c>
      <c t="s">
        <v>27</v>
      </c>
    </row>
    <row r="720" spans="1:5" ht="12.75">
      <c r="A720" s="35" t="s">
        <v>53</v>
      </c>
      <c r="E720" s="39" t="s">
        <v>5</v>
      </c>
    </row>
    <row r="721" spans="1:5" ht="12.75">
      <c r="A721" s="35" t="s">
        <v>54</v>
      </c>
      <c r="E721" s="40" t="s">
        <v>6191</v>
      </c>
    </row>
    <row r="722" spans="1:5" ht="12.75">
      <c r="A722" t="s">
        <v>55</v>
      </c>
      <c r="E722" s="39" t="s">
        <v>5</v>
      </c>
    </row>
    <row r="723" spans="1:16" ht="12.75">
      <c r="A723" t="s">
        <v>48</v>
      </c>
      <c s="34" t="s">
        <v>4920</v>
      </c>
      <c s="34" t="s">
        <v>6192</v>
      </c>
      <c s="35" t="s">
        <v>5</v>
      </c>
      <c s="6" t="s">
        <v>6193</v>
      </c>
      <c s="36" t="s">
        <v>62</v>
      </c>
      <c s="37">
        <v>8</v>
      </c>
      <c s="36">
        <v>0</v>
      </c>
      <c s="36">
        <f>ROUND(G723*H723,6)</f>
      </c>
      <c r="L723" s="38">
        <v>0</v>
      </c>
      <c s="32">
        <f>ROUND(ROUND(L723,2)*ROUND(G723,3),2)</f>
      </c>
      <c s="36" t="s">
        <v>3677</v>
      </c>
      <c>
        <f>(M723*21)/100</f>
      </c>
      <c t="s">
        <v>27</v>
      </c>
    </row>
    <row r="724" spans="1:5" ht="12.75">
      <c r="A724" s="35" t="s">
        <v>53</v>
      </c>
      <c r="E724" s="39" t="s">
        <v>5</v>
      </c>
    </row>
    <row r="725" spans="1:5" ht="12.75">
      <c r="A725" s="35" t="s">
        <v>54</v>
      </c>
      <c r="E725" s="40" t="s">
        <v>3685</v>
      </c>
    </row>
    <row r="726" spans="1:5" ht="12.75">
      <c r="A726" t="s">
        <v>55</v>
      </c>
      <c r="E726" s="39" t="s">
        <v>5</v>
      </c>
    </row>
    <row r="727" spans="1:16" ht="12.75">
      <c r="A727" t="s">
        <v>48</v>
      </c>
      <c s="34" t="s">
        <v>4923</v>
      </c>
      <c s="34" t="s">
        <v>6194</v>
      </c>
      <c s="35" t="s">
        <v>5</v>
      </c>
      <c s="6" t="s">
        <v>6195</v>
      </c>
      <c s="36" t="s">
        <v>62</v>
      </c>
      <c s="37">
        <v>2</v>
      </c>
      <c s="36">
        <v>0</v>
      </c>
      <c s="36">
        <f>ROUND(G727*H727,6)</f>
      </c>
      <c r="L727" s="38">
        <v>0</v>
      </c>
      <c s="32">
        <f>ROUND(ROUND(L727,2)*ROUND(G727,3),2)</f>
      </c>
      <c s="36" t="s">
        <v>3677</v>
      </c>
      <c>
        <f>(M727*21)/100</f>
      </c>
      <c t="s">
        <v>27</v>
      </c>
    </row>
    <row r="728" spans="1:5" ht="12.75">
      <c r="A728" s="35" t="s">
        <v>53</v>
      </c>
      <c r="E728" s="39" t="s">
        <v>5</v>
      </c>
    </row>
    <row r="729" spans="1:5" ht="12.75">
      <c r="A729" s="35" t="s">
        <v>54</v>
      </c>
      <c r="E729" s="40" t="s">
        <v>6196</v>
      </c>
    </row>
    <row r="730" spans="1:5" ht="12.75">
      <c r="A730" t="s">
        <v>55</v>
      </c>
      <c r="E730" s="39" t="s">
        <v>5</v>
      </c>
    </row>
    <row r="731" spans="1:16" ht="12.75">
      <c r="A731" t="s">
        <v>48</v>
      </c>
      <c s="34" t="s">
        <v>4929</v>
      </c>
      <c s="34" t="s">
        <v>6197</v>
      </c>
      <c s="35" t="s">
        <v>5</v>
      </c>
      <c s="6" t="s">
        <v>6198</v>
      </c>
      <c s="36" t="s">
        <v>62</v>
      </c>
      <c s="37">
        <v>2</v>
      </c>
      <c s="36">
        <v>0</v>
      </c>
      <c s="36">
        <f>ROUND(G731*H731,6)</f>
      </c>
      <c r="L731" s="38">
        <v>0</v>
      </c>
      <c s="32">
        <f>ROUND(ROUND(L731,2)*ROUND(G731,3),2)</f>
      </c>
      <c s="36" t="s">
        <v>3677</v>
      </c>
      <c>
        <f>(M731*21)/100</f>
      </c>
      <c t="s">
        <v>27</v>
      </c>
    </row>
    <row r="732" spans="1:5" ht="12.75">
      <c r="A732" s="35" t="s">
        <v>53</v>
      </c>
      <c r="E732" s="39" t="s">
        <v>5</v>
      </c>
    </row>
    <row r="733" spans="1:5" ht="25.5">
      <c r="A733" s="35" t="s">
        <v>54</v>
      </c>
      <c r="E733" s="40" t="s">
        <v>6199</v>
      </c>
    </row>
    <row r="734" spans="1:5" ht="12.75">
      <c r="A734" t="s">
        <v>55</v>
      </c>
      <c r="E734" s="39" t="s">
        <v>5</v>
      </c>
    </row>
    <row r="735" spans="1:16" ht="12.75">
      <c r="A735" t="s">
        <v>48</v>
      </c>
      <c s="34" t="s">
        <v>4933</v>
      </c>
      <c s="34" t="s">
        <v>6200</v>
      </c>
      <c s="35" t="s">
        <v>5</v>
      </c>
      <c s="6" t="s">
        <v>6201</v>
      </c>
      <c s="36" t="s">
        <v>51</v>
      </c>
      <c s="37">
        <v>1.28</v>
      </c>
      <c s="36">
        <v>0</v>
      </c>
      <c s="36">
        <f>ROUND(G735*H735,6)</f>
      </c>
      <c r="L735" s="38">
        <v>0</v>
      </c>
      <c s="32">
        <f>ROUND(ROUND(L735,2)*ROUND(G735,3),2)</f>
      </c>
      <c s="36" t="s">
        <v>3677</v>
      </c>
      <c>
        <f>(M735*21)/100</f>
      </c>
      <c t="s">
        <v>27</v>
      </c>
    </row>
    <row r="736" spans="1:5" ht="12.75">
      <c r="A736" s="35" t="s">
        <v>53</v>
      </c>
      <c r="E736" s="39" t="s">
        <v>5</v>
      </c>
    </row>
    <row r="737" spans="1:5" ht="12.75">
      <c r="A737" s="35" t="s">
        <v>54</v>
      </c>
      <c r="E737" s="40" t="s">
        <v>6202</v>
      </c>
    </row>
    <row r="738" spans="1:5" ht="12.75">
      <c r="A738" t="s">
        <v>55</v>
      </c>
      <c r="E738" s="39" t="s">
        <v>5</v>
      </c>
    </row>
    <row r="739" spans="1:16" ht="12.75">
      <c r="A739" t="s">
        <v>48</v>
      </c>
      <c s="34" t="s">
        <v>4937</v>
      </c>
      <c s="34" t="s">
        <v>6203</v>
      </c>
      <c s="35" t="s">
        <v>5</v>
      </c>
      <c s="6" t="s">
        <v>6204</v>
      </c>
      <c s="36" t="s">
        <v>51</v>
      </c>
      <c s="37">
        <v>2.955</v>
      </c>
      <c s="36">
        <v>0.00142</v>
      </c>
      <c s="36">
        <f>ROUND(G739*H739,6)</f>
      </c>
      <c r="L739" s="38">
        <v>0</v>
      </c>
      <c s="32">
        <f>ROUND(ROUND(L739,2)*ROUND(G739,3),2)</f>
      </c>
      <c s="36" t="s">
        <v>3677</v>
      </c>
      <c>
        <f>(M739*21)/100</f>
      </c>
      <c t="s">
        <v>27</v>
      </c>
    </row>
    <row r="740" spans="1:5" ht="12.75">
      <c r="A740" s="35" t="s">
        <v>53</v>
      </c>
      <c r="E740" s="39" t="s">
        <v>5</v>
      </c>
    </row>
    <row r="741" spans="1:5" ht="25.5">
      <c r="A741" s="35" t="s">
        <v>54</v>
      </c>
      <c r="E741" s="40" t="s">
        <v>6205</v>
      </c>
    </row>
    <row r="742" spans="1:5" ht="12.75">
      <c r="A742" t="s">
        <v>55</v>
      </c>
      <c r="E742" s="39" t="s">
        <v>5</v>
      </c>
    </row>
    <row r="743" spans="1:16" ht="25.5">
      <c r="A743" t="s">
        <v>48</v>
      </c>
      <c s="34" t="s">
        <v>4940</v>
      </c>
      <c s="34" t="s">
        <v>5175</v>
      </c>
      <c s="35" t="s">
        <v>5</v>
      </c>
      <c s="6" t="s">
        <v>6206</v>
      </c>
      <c s="36" t="s">
        <v>205</v>
      </c>
      <c s="37">
        <v>177.276</v>
      </c>
      <c s="36">
        <v>0</v>
      </c>
      <c s="36">
        <f>ROUND(G743*H743,6)</f>
      </c>
      <c r="L743" s="38">
        <v>0</v>
      </c>
      <c s="32">
        <f>ROUND(ROUND(L743,2)*ROUND(G743,3),2)</f>
      </c>
      <c s="36" t="s">
        <v>3677</v>
      </c>
      <c>
        <f>(M743*21)/100</f>
      </c>
      <c t="s">
        <v>27</v>
      </c>
    </row>
    <row r="744" spans="1:5" ht="12.75">
      <c r="A744" s="35" t="s">
        <v>53</v>
      </c>
      <c r="E744" s="39" t="s">
        <v>5</v>
      </c>
    </row>
    <row r="745" spans="1:5" ht="12.75">
      <c r="A745" s="35" t="s">
        <v>54</v>
      </c>
      <c r="E745" s="40" t="s">
        <v>6207</v>
      </c>
    </row>
    <row r="746" spans="1:5" ht="12.75">
      <c r="A746" t="s">
        <v>55</v>
      </c>
      <c r="E746" s="39" t="s">
        <v>5</v>
      </c>
    </row>
    <row r="747" spans="1:16" ht="25.5">
      <c r="A747" t="s">
        <v>48</v>
      </c>
      <c s="34" t="s">
        <v>4944</v>
      </c>
      <c s="34" t="s">
        <v>5179</v>
      </c>
      <c s="35" t="s">
        <v>5</v>
      </c>
      <c s="6" t="s">
        <v>6208</v>
      </c>
      <c s="36" t="s">
        <v>205</v>
      </c>
      <c s="37">
        <v>1020.228</v>
      </c>
      <c s="36">
        <v>0</v>
      </c>
      <c s="36">
        <f>ROUND(G747*H747,6)</f>
      </c>
      <c r="L747" s="38">
        <v>0</v>
      </c>
      <c s="32">
        <f>ROUND(ROUND(L747,2)*ROUND(G747,3),2)</f>
      </c>
      <c s="36" t="s">
        <v>3677</v>
      </c>
      <c>
        <f>(M747*21)/100</f>
      </c>
      <c t="s">
        <v>27</v>
      </c>
    </row>
    <row r="748" spans="1:5" ht="12.75">
      <c r="A748" s="35" t="s">
        <v>53</v>
      </c>
      <c r="E748" s="39" t="s">
        <v>5</v>
      </c>
    </row>
    <row r="749" spans="1:5" ht="12.75">
      <c r="A749" s="35" t="s">
        <v>54</v>
      </c>
      <c r="E749" s="40" t="s">
        <v>6209</v>
      </c>
    </row>
    <row r="750" spans="1:5" ht="12.75">
      <c r="A750" t="s">
        <v>55</v>
      </c>
      <c r="E750" s="39" t="s">
        <v>5</v>
      </c>
    </row>
    <row r="751" spans="1:16" ht="25.5">
      <c r="A751" t="s">
        <v>48</v>
      </c>
      <c s="34" t="s">
        <v>4948</v>
      </c>
      <c s="34" t="s">
        <v>6210</v>
      </c>
      <c s="35" t="s">
        <v>5</v>
      </c>
      <c s="6" t="s">
        <v>6211</v>
      </c>
      <c s="36" t="s">
        <v>51</v>
      </c>
      <c s="37">
        <v>27.9</v>
      </c>
      <c s="36">
        <v>0.00113</v>
      </c>
      <c s="36">
        <f>ROUND(G751*H751,6)</f>
      </c>
      <c r="L751" s="38">
        <v>0</v>
      </c>
      <c s="32">
        <f>ROUND(ROUND(L751,2)*ROUND(G751,3),2)</f>
      </c>
      <c s="36" t="s">
        <v>3677</v>
      </c>
      <c>
        <f>(M751*21)/100</f>
      </c>
      <c t="s">
        <v>27</v>
      </c>
    </row>
    <row r="752" spans="1:5" ht="12.75">
      <c r="A752" s="35" t="s">
        <v>53</v>
      </c>
      <c r="E752" s="39" t="s">
        <v>5</v>
      </c>
    </row>
    <row r="753" spans="1:5" ht="25.5">
      <c r="A753" s="35" t="s">
        <v>54</v>
      </c>
      <c r="E753" s="40" t="s">
        <v>6212</v>
      </c>
    </row>
    <row r="754" spans="1:5" ht="12.75">
      <c r="A754" t="s">
        <v>55</v>
      </c>
      <c r="E754" s="39" t="s">
        <v>5</v>
      </c>
    </row>
    <row r="755" spans="1:16" ht="12.75">
      <c r="A755" t="s">
        <v>48</v>
      </c>
      <c s="34" t="s">
        <v>4951</v>
      </c>
      <c s="34" t="s">
        <v>6213</v>
      </c>
      <c s="35" t="s">
        <v>5</v>
      </c>
      <c s="6" t="s">
        <v>6214</v>
      </c>
      <c s="36" t="s">
        <v>205</v>
      </c>
      <c s="37">
        <v>3.2</v>
      </c>
      <c s="36">
        <v>0</v>
      </c>
      <c s="36">
        <f>ROUND(G755*H755,6)</f>
      </c>
      <c r="L755" s="38">
        <v>0</v>
      </c>
      <c s="32">
        <f>ROUND(ROUND(L755,2)*ROUND(G755,3),2)</f>
      </c>
      <c s="36" t="s">
        <v>3677</v>
      </c>
      <c>
        <f>(M755*21)/100</f>
      </c>
      <c t="s">
        <v>27</v>
      </c>
    </row>
    <row r="756" spans="1:5" ht="12.75">
      <c r="A756" s="35" t="s">
        <v>53</v>
      </c>
      <c r="E756" s="39" t="s">
        <v>5</v>
      </c>
    </row>
    <row r="757" spans="1:5" ht="25.5">
      <c r="A757" s="35" t="s">
        <v>54</v>
      </c>
      <c r="E757" s="40" t="s">
        <v>6215</v>
      </c>
    </row>
    <row r="758" spans="1:5" ht="12.75">
      <c r="A758" t="s">
        <v>55</v>
      </c>
      <c r="E758" s="39" t="s">
        <v>5</v>
      </c>
    </row>
    <row r="759" spans="1:13" ht="12.75">
      <c r="A759" t="s">
        <v>46</v>
      </c>
      <c r="C759" s="31" t="s">
        <v>3897</v>
      </c>
      <c r="E759" s="33" t="s">
        <v>3898</v>
      </c>
      <c r="J759" s="32">
        <f>0</f>
      </c>
      <c s="32">
        <f>0</f>
      </c>
      <c s="32">
        <f>0+L760+L764+L768+L772</f>
      </c>
      <c s="32">
        <f>0+M760+M764+M768+M772</f>
      </c>
    </row>
    <row r="760" spans="1:16" ht="12.75">
      <c r="A760" t="s">
        <v>48</v>
      </c>
      <c s="34" t="s">
        <v>4954</v>
      </c>
      <c s="34" t="s">
        <v>6216</v>
      </c>
      <c s="35" t="s">
        <v>5</v>
      </c>
      <c s="6" t="s">
        <v>6217</v>
      </c>
      <c s="36" t="s">
        <v>450</v>
      </c>
      <c s="37">
        <v>153.314</v>
      </c>
      <c s="36">
        <v>0</v>
      </c>
      <c s="36">
        <f>ROUND(G760*H760,6)</f>
      </c>
      <c r="L760" s="38">
        <v>0</v>
      </c>
      <c s="32">
        <f>ROUND(ROUND(L760,2)*ROUND(G760,3),2)</f>
      </c>
      <c s="36" t="s">
        <v>441</v>
      </c>
      <c>
        <f>(M760*21)/100</f>
      </c>
      <c t="s">
        <v>27</v>
      </c>
    </row>
    <row r="761" spans="1:5" ht="12.75">
      <c r="A761" s="35" t="s">
        <v>53</v>
      </c>
      <c r="E761" s="39" t="s">
        <v>5</v>
      </c>
    </row>
    <row r="762" spans="1:5" ht="12.75">
      <c r="A762" s="35" t="s">
        <v>54</v>
      </c>
      <c r="E762" s="40" t="s">
        <v>6218</v>
      </c>
    </row>
    <row r="763" spans="1:5" ht="12.75">
      <c r="A763" t="s">
        <v>55</v>
      </c>
      <c r="E763" s="39" t="s">
        <v>5</v>
      </c>
    </row>
    <row r="764" spans="1:16" ht="25.5">
      <c r="A764" t="s">
        <v>48</v>
      </c>
      <c s="34" t="s">
        <v>4957</v>
      </c>
      <c s="34" t="s">
        <v>6219</v>
      </c>
      <c s="35" t="s">
        <v>6220</v>
      </c>
      <c s="6" t="s">
        <v>6221</v>
      </c>
      <c s="36" t="s">
        <v>450</v>
      </c>
      <c s="37">
        <v>31.498</v>
      </c>
      <c s="36">
        <v>0</v>
      </c>
      <c s="36">
        <f>ROUND(G764*H764,6)</f>
      </c>
      <c r="L764" s="38">
        <v>0</v>
      </c>
      <c s="32">
        <f>ROUND(ROUND(L764,2)*ROUND(G764,3),2)</f>
      </c>
      <c s="36" t="s">
        <v>441</v>
      </c>
      <c>
        <f>(M764*21)/100</f>
      </c>
      <c t="s">
        <v>27</v>
      </c>
    </row>
    <row r="765" spans="1:5" ht="12.75">
      <c r="A765" s="35" t="s">
        <v>53</v>
      </c>
      <c r="E765" s="39" t="s">
        <v>452</v>
      </c>
    </row>
    <row r="766" spans="1:5" ht="12.75">
      <c r="A766" s="35" t="s">
        <v>54</v>
      </c>
      <c r="E766" s="40" t="s">
        <v>6222</v>
      </c>
    </row>
    <row r="767" spans="1:5" ht="12.75">
      <c r="A767" t="s">
        <v>55</v>
      </c>
      <c r="E767" s="39" t="s">
        <v>5</v>
      </c>
    </row>
    <row r="768" spans="1:16" ht="25.5">
      <c r="A768" t="s">
        <v>48</v>
      </c>
      <c s="34" t="s">
        <v>4961</v>
      </c>
      <c s="34" t="s">
        <v>5635</v>
      </c>
      <c s="35" t="s">
        <v>5636</v>
      </c>
      <c s="6" t="s">
        <v>6223</v>
      </c>
      <c s="36" t="s">
        <v>450</v>
      </c>
      <c s="37">
        <v>93.308</v>
      </c>
      <c s="36">
        <v>0</v>
      </c>
      <c s="36">
        <f>ROUND(G768*H768,6)</f>
      </c>
      <c r="L768" s="38">
        <v>0</v>
      </c>
      <c s="32">
        <f>ROUND(ROUND(L768,2)*ROUND(G768,3),2)</f>
      </c>
      <c s="36" t="s">
        <v>441</v>
      </c>
      <c>
        <f>(M768*21)/100</f>
      </c>
      <c t="s">
        <v>27</v>
      </c>
    </row>
    <row r="769" spans="1:5" ht="12.75">
      <c r="A769" s="35" t="s">
        <v>53</v>
      </c>
      <c r="E769" s="39" t="s">
        <v>452</v>
      </c>
    </row>
    <row r="770" spans="1:5" ht="12.75">
      <c r="A770" s="35" t="s">
        <v>54</v>
      </c>
      <c r="E770" s="40" t="s">
        <v>6224</v>
      </c>
    </row>
    <row r="771" spans="1:5" ht="12.75">
      <c r="A771" t="s">
        <v>55</v>
      </c>
      <c r="E771" s="39" t="s">
        <v>5</v>
      </c>
    </row>
    <row r="772" spans="1:16" ht="25.5">
      <c r="A772" t="s">
        <v>48</v>
      </c>
      <c s="34" t="s">
        <v>4966</v>
      </c>
      <c s="34" t="s">
        <v>454</v>
      </c>
      <c s="35" t="s">
        <v>455</v>
      </c>
      <c s="6" t="s">
        <v>6225</v>
      </c>
      <c s="36" t="s">
        <v>450</v>
      </c>
      <c s="37">
        <v>28.508</v>
      </c>
      <c s="36">
        <v>0</v>
      </c>
      <c s="36">
        <f>ROUND(G772*H772,6)</f>
      </c>
      <c r="L772" s="38">
        <v>0</v>
      </c>
      <c s="32">
        <f>ROUND(ROUND(L772,2)*ROUND(G772,3),2)</f>
      </c>
      <c s="36" t="s">
        <v>441</v>
      </c>
      <c>
        <f>(M772*21)/100</f>
      </c>
      <c t="s">
        <v>27</v>
      </c>
    </row>
    <row r="773" spans="1:5" ht="12.75">
      <c r="A773" s="35" t="s">
        <v>53</v>
      </c>
      <c r="E773" s="39" t="s">
        <v>452</v>
      </c>
    </row>
    <row r="774" spans="1:5" ht="12.75">
      <c r="A774" s="35" t="s">
        <v>54</v>
      </c>
      <c r="E774" s="40" t="s">
        <v>6226</v>
      </c>
    </row>
    <row r="775" spans="1:5" ht="12.75">
      <c r="A775" t="s">
        <v>55</v>
      </c>
      <c r="E775" s="39" t="s">
        <v>5</v>
      </c>
    </row>
    <row r="776" spans="1:13" ht="12.75">
      <c r="A776" t="s">
        <v>46</v>
      </c>
      <c r="C776" s="31" t="s">
        <v>3908</v>
      </c>
      <c r="E776" s="33" t="s">
        <v>3909</v>
      </c>
      <c r="J776" s="32">
        <f>0</f>
      </c>
      <c s="32">
        <f>0</f>
      </c>
      <c s="32">
        <f>0+L777</f>
      </c>
      <c s="32">
        <f>0+M777</f>
      </c>
    </row>
    <row r="777" spans="1:16" ht="12.75">
      <c r="A777" t="s">
        <v>48</v>
      </c>
      <c s="34" t="s">
        <v>4970</v>
      </c>
      <c s="34" t="s">
        <v>5215</v>
      </c>
      <c s="35" t="s">
        <v>5</v>
      </c>
      <c s="6" t="s">
        <v>6227</v>
      </c>
      <c s="36" t="s">
        <v>450</v>
      </c>
      <c s="37">
        <v>158.389</v>
      </c>
      <c s="36">
        <v>0</v>
      </c>
      <c s="36">
        <f>ROUND(G777*H777,6)</f>
      </c>
      <c r="L777" s="38">
        <v>0</v>
      </c>
      <c s="32">
        <f>ROUND(ROUND(L777,2)*ROUND(G777,3),2)</f>
      </c>
      <c s="36" t="s">
        <v>3677</v>
      </c>
      <c>
        <f>(M777*21)/100</f>
      </c>
      <c t="s">
        <v>27</v>
      </c>
    </row>
    <row r="778" spans="1:5" ht="12.75">
      <c r="A778" s="35" t="s">
        <v>53</v>
      </c>
      <c r="E778" s="39" t="s">
        <v>5</v>
      </c>
    </row>
    <row r="779" spans="1:5" ht="12.75">
      <c r="A779" s="35" t="s">
        <v>54</v>
      </c>
      <c r="E779" s="40" t="s">
        <v>6228</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6230</v>
      </c>
      <c r="E8" s="30" t="s">
        <v>5223</v>
      </c>
      <c r="J8" s="29">
        <f>0+J9+J34+J119+J168+J233+J306+J367</f>
      </c>
      <c s="29">
        <f>0+K9+K34+K119+K168+K233+K306+K367</f>
      </c>
      <c s="29">
        <f>0+L9+L34+L119+L168+L233+L306+L367</f>
      </c>
      <c s="29">
        <f>0+M9+M34+M119+M168+M233+M306+M367</f>
      </c>
    </row>
    <row r="9" spans="1:13" ht="12.75">
      <c r="A9" t="s">
        <v>46</v>
      </c>
      <c r="C9" s="31" t="s">
        <v>6231</v>
      </c>
      <c r="E9" s="33" t="s">
        <v>5313</v>
      </c>
      <c r="J9" s="32">
        <f>0</f>
      </c>
      <c s="32">
        <f>0</f>
      </c>
      <c s="32">
        <f>0+L10+L14+L18+L22+L26+L30</f>
      </c>
      <c s="32">
        <f>0+M10+M14+M18+M22+M26+M30</f>
      </c>
    </row>
    <row r="10" spans="1:16" ht="12.75">
      <c r="A10" t="s">
        <v>48</v>
      </c>
      <c s="34" t="s">
        <v>4</v>
      </c>
      <c s="34" t="s">
        <v>5314</v>
      </c>
      <c s="35" t="s">
        <v>5</v>
      </c>
      <c s="6" t="s">
        <v>5315</v>
      </c>
      <c s="36" t="s">
        <v>4635</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6232</v>
      </c>
      <c s="35" t="s">
        <v>5</v>
      </c>
      <c s="6" t="s">
        <v>5316</v>
      </c>
      <c s="36" t="s">
        <v>105</v>
      </c>
      <c s="37">
        <v>10</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6233</v>
      </c>
      <c s="35" t="s">
        <v>5</v>
      </c>
      <c s="6" t="s">
        <v>5318</v>
      </c>
      <c s="36" t="s">
        <v>105</v>
      </c>
      <c s="37">
        <v>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6234</v>
      </c>
      <c s="35" t="s">
        <v>5</v>
      </c>
      <c s="6" t="s">
        <v>5320</v>
      </c>
      <c s="36" t="s">
        <v>4635</v>
      </c>
      <c s="37">
        <v>1</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6235</v>
      </c>
      <c s="35" t="s">
        <v>5</v>
      </c>
      <c s="6" t="s">
        <v>5322</v>
      </c>
      <c s="36" t="s">
        <v>2877</v>
      </c>
      <c s="37">
        <v>30</v>
      </c>
      <c s="36">
        <v>0</v>
      </c>
      <c s="36">
        <f>ROUND(G26*H26,6)</f>
      </c>
      <c r="L26" s="38">
        <v>0</v>
      </c>
      <c s="32">
        <f>ROUND(ROUND(L26,2)*ROUND(G26,3),2)</f>
      </c>
      <c s="36" t="s">
        <v>441</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6236</v>
      </c>
      <c s="35" t="s">
        <v>5</v>
      </c>
      <c s="6" t="s">
        <v>5324</v>
      </c>
      <c s="36" t="s">
        <v>4635</v>
      </c>
      <c s="37">
        <v>1</v>
      </c>
      <c s="36">
        <v>0</v>
      </c>
      <c s="36">
        <f>ROUND(G30*H30,6)</f>
      </c>
      <c r="L30" s="38">
        <v>0</v>
      </c>
      <c s="32">
        <f>ROUND(ROUND(L30,2)*ROUND(G30,3),2)</f>
      </c>
      <c s="36" t="s">
        <v>441</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5225</v>
      </c>
      <c r="E34" s="33" t="s">
        <v>6237</v>
      </c>
      <c r="J34" s="32">
        <f>0</f>
      </c>
      <c s="32">
        <f>0</f>
      </c>
      <c s="32">
        <f>0+L35+L39+L43+L47+L51+L55+L59+L63+L67+L71+L75+L79+L83+L87+L91+L95+L99+L103+L107+L111+L115</f>
      </c>
      <c s="32">
        <f>0+M35+M39+M43+M47+M51+M55+M59+M63+M67+M71+M75+M79+M83+M87+M91+M95+M99+M103+M107+M111+M115</f>
      </c>
    </row>
    <row r="35" spans="1:16" ht="25.5">
      <c r="A35" t="s">
        <v>48</v>
      </c>
      <c s="34" t="s">
        <v>123</v>
      </c>
      <c s="34" t="s">
        <v>5234</v>
      </c>
      <c s="35" t="s">
        <v>5</v>
      </c>
      <c s="6" t="s">
        <v>5235</v>
      </c>
      <c s="36" t="s">
        <v>62</v>
      </c>
      <c s="37">
        <v>2</v>
      </c>
      <c s="36">
        <v>0</v>
      </c>
      <c s="36">
        <f>ROUND(G35*H35,6)</f>
      </c>
      <c r="L35" s="38">
        <v>0</v>
      </c>
      <c s="32">
        <f>ROUND(ROUND(L35,2)*ROUND(G35,3),2)</f>
      </c>
      <c s="36" t="s">
        <v>5229</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163</v>
      </c>
      <c s="34" t="s">
        <v>6238</v>
      </c>
      <c s="35" t="s">
        <v>5</v>
      </c>
      <c s="6" t="s">
        <v>6239</v>
      </c>
      <c s="36" t="s">
        <v>62</v>
      </c>
      <c s="37">
        <v>1</v>
      </c>
      <c s="36">
        <v>0</v>
      </c>
      <c s="36">
        <f>ROUND(G39*H39,6)</f>
      </c>
      <c r="L39" s="38">
        <v>0</v>
      </c>
      <c s="32">
        <f>ROUND(ROUND(L39,2)*ROUND(G39,3),2)</f>
      </c>
      <c s="36" t="s">
        <v>5229</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76</v>
      </c>
      <c s="34" t="s">
        <v>5238</v>
      </c>
      <c s="35" t="s">
        <v>5</v>
      </c>
      <c s="6" t="s">
        <v>5239</v>
      </c>
      <c s="36" t="s">
        <v>62</v>
      </c>
      <c s="37">
        <v>1</v>
      </c>
      <c s="36">
        <v>0</v>
      </c>
      <c s="36">
        <f>ROUND(G43*H43,6)</f>
      </c>
      <c r="L43" s="38">
        <v>0</v>
      </c>
      <c s="32">
        <f>ROUND(ROUND(L43,2)*ROUND(G43,3),2)</f>
      </c>
      <c s="36" t="s">
        <v>5229</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82</v>
      </c>
      <c s="34" t="s">
        <v>6240</v>
      </c>
      <c s="35" t="s">
        <v>5</v>
      </c>
      <c s="6" t="s">
        <v>6241</v>
      </c>
      <c s="36" t="s">
        <v>51</v>
      </c>
      <c s="37">
        <v>3</v>
      </c>
      <c s="36">
        <v>0</v>
      </c>
      <c s="36">
        <f>ROUND(G47*H47,6)</f>
      </c>
      <c r="L47" s="38">
        <v>0</v>
      </c>
      <c s="32">
        <f>ROUND(ROUND(L47,2)*ROUND(G47,3),2)</f>
      </c>
      <c s="36" t="s">
        <v>5229</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86</v>
      </c>
      <c s="34" t="s">
        <v>5244</v>
      </c>
      <c s="35" t="s">
        <v>5</v>
      </c>
      <c s="6" t="s">
        <v>5245</v>
      </c>
      <c s="36" t="s">
        <v>51</v>
      </c>
      <c s="37">
        <v>4</v>
      </c>
      <c s="36">
        <v>0</v>
      </c>
      <c s="36">
        <f>ROUND(G51*H51,6)</f>
      </c>
      <c r="L51" s="38">
        <v>0</v>
      </c>
      <c s="32">
        <f>ROUND(ROUND(L51,2)*ROUND(G51,3),2)</f>
      </c>
      <c s="36" t="s">
        <v>5229</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90</v>
      </c>
      <c s="34" t="s">
        <v>5250</v>
      </c>
      <c s="35" t="s">
        <v>5</v>
      </c>
      <c s="6" t="s">
        <v>6242</v>
      </c>
      <c s="36" t="s">
        <v>62</v>
      </c>
      <c s="37">
        <v>3</v>
      </c>
      <c s="36">
        <v>0</v>
      </c>
      <c s="36">
        <f>ROUND(G55*H55,6)</f>
      </c>
      <c r="L55" s="38">
        <v>0</v>
      </c>
      <c s="32">
        <f>ROUND(ROUND(L55,2)*ROUND(G55,3),2)</f>
      </c>
      <c s="36" t="s">
        <v>5229</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94</v>
      </c>
      <c s="34" t="s">
        <v>5252</v>
      </c>
      <c s="35" t="s">
        <v>4</v>
      </c>
      <c s="6" t="s">
        <v>5253</v>
      </c>
      <c s="36" t="s">
        <v>62</v>
      </c>
      <c s="37">
        <v>1</v>
      </c>
      <c s="36">
        <v>0</v>
      </c>
      <c s="36">
        <f>ROUND(G59*H59,6)</f>
      </c>
      <c r="L59" s="38">
        <v>0</v>
      </c>
      <c s="32">
        <f>ROUND(ROUND(L59,2)*ROUND(G59,3),2)</f>
      </c>
      <c s="36" t="s">
        <v>5229</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98</v>
      </c>
      <c s="34" t="s">
        <v>5252</v>
      </c>
      <c s="35" t="s">
        <v>27</v>
      </c>
      <c s="6" t="s">
        <v>5253</v>
      </c>
      <c s="36" t="s">
        <v>62</v>
      </c>
      <c s="37">
        <v>1</v>
      </c>
      <c s="36">
        <v>0</v>
      </c>
      <c s="36">
        <f>ROUND(G63*H63,6)</f>
      </c>
      <c r="L63" s="38">
        <v>0</v>
      </c>
      <c s="32">
        <f>ROUND(ROUND(L63,2)*ROUND(G63,3),2)</f>
      </c>
      <c s="36" t="s">
        <v>5229</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102</v>
      </c>
      <c s="34" t="s">
        <v>6243</v>
      </c>
      <c s="35" t="s">
        <v>5</v>
      </c>
      <c s="6" t="s">
        <v>6244</v>
      </c>
      <c s="36" t="s">
        <v>62</v>
      </c>
      <c s="37">
        <v>1</v>
      </c>
      <c s="36">
        <v>0</v>
      </c>
      <c s="36">
        <f>ROUND(G67*H67,6)</f>
      </c>
      <c r="L67" s="38">
        <v>0</v>
      </c>
      <c s="32">
        <f>ROUND(ROUND(L67,2)*ROUND(G67,3),2)</f>
      </c>
      <c s="36" t="s">
        <v>5229</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107</v>
      </c>
      <c s="34" t="s">
        <v>5256</v>
      </c>
      <c s="35" t="s">
        <v>5</v>
      </c>
      <c s="6" t="s">
        <v>5257</v>
      </c>
      <c s="36" t="s">
        <v>62</v>
      </c>
      <c s="37">
        <v>2</v>
      </c>
      <c s="36">
        <v>0</v>
      </c>
      <c s="36">
        <f>ROUND(G71*H71,6)</f>
      </c>
      <c r="L71" s="38">
        <v>0</v>
      </c>
      <c s="32">
        <f>ROUND(ROUND(L71,2)*ROUND(G71,3),2)</f>
      </c>
      <c s="36" t="s">
        <v>5229</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111</v>
      </c>
      <c s="34" t="s">
        <v>5258</v>
      </c>
      <c s="35" t="s">
        <v>5</v>
      </c>
      <c s="6" t="s">
        <v>6245</v>
      </c>
      <c s="36" t="s">
        <v>51</v>
      </c>
      <c s="37">
        <v>4</v>
      </c>
      <c s="36">
        <v>0</v>
      </c>
      <c s="36">
        <f>ROUND(G75*H75,6)</f>
      </c>
      <c r="L75" s="38">
        <v>0</v>
      </c>
      <c s="32">
        <f>ROUND(ROUND(L75,2)*ROUND(G75,3),2)</f>
      </c>
      <c s="36" t="s">
        <v>5229</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115</v>
      </c>
      <c s="34" t="s">
        <v>5262</v>
      </c>
      <c s="35" t="s">
        <v>4</v>
      </c>
      <c s="6" t="s">
        <v>5263</v>
      </c>
      <c s="36" t="s">
        <v>51</v>
      </c>
      <c s="37">
        <v>4</v>
      </c>
      <c s="36">
        <v>0</v>
      </c>
      <c s="36">
        <f>ROUND(G79*H79,6)</f>
      </c>
      <c r="L79" s="38">
        <v>0</v>
      </c>
      <c s="32">
        <f>ROUND(ROUND(L79,2)*ROUND(G79,3),2)</f>
      </c>
      <c s="36" t="s">
        <v>5229</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5262</v>
      </c>
      <c s="35" t="s">
        <v>26</v>
      </c>
      <c s="6" t="s">
        <v>5263</v>
      </c>
      <c s="36" t="s">
        <v>51</v>
      </c>
      <c s="37">
        <v>12</v>
      </c>
      <c s="36">
        <v>0</v>
      </c>
      <c s="36">
        <f>ROUND(G83*H83,6)</f>
      </c>
      <c r="L83" s="38">
        <v>0</v>
      </c>
      <c s="32">
        <f>ROUND(ROUND(L83,2)*ROUND(G83,3),2)</f>
      </c>
      <c s="36" t="s">
        <v>5229</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125</v>
      </c>
      <c s="34" t="s">
        <v>6246</v>
      </c>
      <c s="35" t="s">
        <v>5</v>
      </c>
      <c s="6" t="s">
        <v>6247</v>
      </c>
      <c s="36" t="s">
        <v>51</v>
      </c>
      <c s="37">
        <v>3</v>
      </c>
      <c s="36">
        <v>0</v>
      </c>
      <c s="36">
        <f>ROUND(G87*H87,6)</f>
      </c>
      <c r="L87" s="38">
        <v>0</v>
      </c>
      <c s="32">
        <f>ROUND(ROUND(L87,2)*ROUND(G87,3),2)</f>
      </c>
      <c s="36" t="s">
        <v>5229</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5266</v>
      </c>
      <c s="35" t="s">
        <v>5</v>
      </c>
      <c s="6" t="s">
        <v>5267</v>
      </c>
      <c s="36" t="s">
        <v>62</v>
      </c>
      <c s="37">
        <v>1</v>
      </c>
      <c s="36">
        <v>0</v>
      </c>
      <c s="36">
        <f>ROUND(G91*H91,6)</f>
      </c>
      <c r="L91" s="38">
        <v>0</v>
      </c>
      <c s="32">
        <f>ROUND(ROUND(L91,2)*ROUND(G91,3),2)</f>
      </c>
      <c s="36" t="s">
        <v>5229</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3664</v>
      </c>
      <c s="35" t="s">
        <v>5</v>
      </c>
      <c s="6" t="s">
        <v>5268</v>
      </c>
      <c s="36" t="s">
        <v>4635</v>
      </c>
      <c s="37">
        <v>1</v>
      </c>
      <c s="36">
        <v>0</v>
      </c>
      <c s="36">
        <f>ROUND(G95*H95,6)</f>
      </c>
      <c r="L95" s="38">
        <v>0</v>
      </c>
      <c s="32">
        <f>ROUND(ROUND(L95,2)*ROUND(G95,3),2)</f>
      </c>
      <c s="36" t="s">
        <v>441</v>
      </c>
      <c>
        <f>(M95*21)/100</f>
      </c>
      <c t="s">
        <v>27</v>
      </c>
    </row>
    <row r="96" spans="1:5" ht="12.75">
      <c r="A96" s="35" t="s">
        <v>53</v>
      </c>
      <c r="E96" s="39" t="s">
        <v>79</v>
      </c>
    </row>
    <row r="97" spans="1:5" ht="25.5">
      <c r="A97" s="35" t="s">
        <v>54</v>
      </c>
      <c r="E97" s="40" t="s">
        <v>157</v>
      </c>
    </row>
    <row r="98" spans="1:5" ht="140.25">
      <c r="A98" t="s">
        <v>55</v>
      </c>
      <c r="E98" s="39" t="s">
        <v>6248</v>
      </c>
    </row>
    <row r="99" spans="1:16" ht="12.75">
      <c r="A99" t="s">
        <v>48</v>
      </c>
      <c s="34" t="s">
        <v>138</v>
      </c>
      <c s="34" t="s">
        <v>3668</v>
      </c>
      <c s="35" t="s">
        <v>5</v>
      </c>
      <c s="6" t="s">
        <v>6249</v>
      </c>
      <c s="36" t="s">
        <v>62</v>
      </c>
      <c s="37">
        <v>3</v>
      </c>
      <c s="36">
        <v>0</v>
      </c>
      <c s="36">
        <f>ROUND(G99*H99,6)</f>
      </c>
      <c r="L99" s="38">
        <v>0</v>
      </c>
      <c s="32">
        <f>ROUND(ROUND(L99,2)*ROUND(G99,3),2)</f>
      </c>
      <c s="36" t="s">
        <v>441</v>
      </c>
      <c>
        <f>(M99*21)/100</f>
      </c>
      <c t="s">
        <v>27</v>
      </c>
    </row>
    <row r="100" spans="1:5" ht="12.75">
      <c r="A100" s="35" t="s">
        <v>53</v>
      </c>
      <c r="E100" s="39" t="s">
        <v>5</v>
      </c>
    </row>
    <row r="101" spans="1:5" ht="12.75">
      <c r="A101" s="35" t="s">
        <v>54</v>
      </c>
      <c r="E101" s="40" t="s">
        <v>5</v>
      </c>
    </row>
    <row r="102" spans="1:5" ht="51">
      <c r="A102" t="s">
        <v>55</v>
      </c>
      <c r="E102" s="39" t="s">
        <v>5271</v>
      </c>
    </row>
    <row r="103" spans="1:16" ht="12.75">
      <c r="A103" t="s">
        <v>48</v>
      </c>
      <c s="34" t="s">
        <v>257</v>
      </c>
      <c s="34" t="s">
        <v>5272</v>
      </c>
      <c s="35" t="s">
        <v>5</v>
      </c>
      <c s="6" t="s">
        <v>6250</v>
      </c>
      <c s="36" t="s">
        <v>62</v>
      </c>
      <c s="37">
        <v>1</v>
      </c>
      <c s="36">
        <v>0</v>
      </c>
      <c s="36">
        <f>ROUND(G103*H103,6)</f>
      </c>
      <c r="L103" s="38">
        <v>0</v>
      </c>
      <c s="32">
        <f>ROUND(ROUND(L103,2)*ROUND(G103,3),2)</f>
      </c>
      <c s="36" t="s">
        <v>441</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6251</v>
      </c>
      <c s="35" t="s">
        <v>5</v>
      </c>
      <c s="6" t="s">
        <v>5282</v>
      </c>
      <c s="36" t="s">
        <v>205</v>
      </c>
      <c s="37">
        <v>5</v>
      </c>
      <c s="36">
        <v>0</v>
      </c>
      <c s="36">
        <f>ROUND(G107*H107,6)</f>
      </c>
      <c r="L107" s="38">
        <v>0</v>
      </c>
      <c s="32">
        <f>ROUND(ROUND(L107,2)*ROUND(G107,3),2)</f>
      </c>
      <c s="36" t="s">
        <v>441</v>
      </c>
      <c>
        <f>(M107*21)/100</f>
      </c>
      <c t="s">
        <v>27</v>
      </c>
    </row>
    <row r="108" spans="1:5" ht="12.75">
      <c r="A108" s="35" t="s">
        <v>53</v>
      </c>
      <c r="E108" s="39" t="s">
        <v>5</v>
      </c>
    </row>
    <row r="109" spans="1:5" ht="12.75">
      <c r="A109" s="35" t="s">
        <v>54</v>
      </c>
      <c r="E109" s="40" t="s">
        <v>5</v>
      </c>
    </row>
    <row r="110" spans="1:5" ht="25.5">
      <c r="A110" t="s">
        <v>55</v>
      </c>
      <c r="E110" s="39" t="s">
        <v>5283</v>
      </c>
    </row>
    <row r="111" spans="1:16" ht="12.75">
      <c r="A111" t="s">
        <v>48</v>
      </c>
      <c s="34" t="s">
        <v>1030</v>
      </c>
      <c s="34" t="s">
        <v>5274</v>
      </c>
      <c s="35" t="s">
        <v>5</v>
      </c>
      <c s="6" t="s">
        <v>5275</v>
      </c>
      <c s="36" t="s">
        <v>51</v>
      </c>
      <c s="37">
        <v>12</v>
      </c>
      <c s="36">
        <v>0</v>
      </c>
      <c s="36">
        <f>ROUND(G111*H111,6)</f>
      </c>
      <c r="L111" s="38">
        <v>0</v>
      </c>
      <c s="32">
        <f>ROUND(ROUND(L111,2)*ROUND(G111,3),2)</f>
      </c>
      <c s="36" t="s">
        <v>441</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5278</v>
      </c>
      <c s="35" t="s">
        <v>5</v>
      </c>
      <c s="6" t="s">
        <v>5280</v>
      </c>
      <c s="36" t="s">
        <v>51</v>
      </c>
      <c s="37">
        <v>4</v>
      </c>
      <c s="36">
        <v>0</v>
      </c>
      <c s="36">
        <f>ROUND(G115*H115,6)</f>
      </c>
      <c r="L115" s="38">
        <v>0</v>
      </c>
      <c s="32">
        <f>ROUND(ROUND(L115,2)*ROUND(G115,3),2)</f>
      </c>
      <c s="36" t="s">
        <v>441</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5284</v>
      </c>
      <c r="E119" s="33" t="s">
        <v>6252</v>
      </c>
      <c r="J119" s="32">
        <f>0</f>
      </c>
      <c s="32">
        <f>0</f>
      </c>
      <c s="32">
        <f>0+L120+L124+L128+L132+L136+L140+L144+L148+L152+L156+L160+L164</f>
      </c>
      <c s="32">
        <f>0+M120+M124+M128+M132+M136+M140+M144+M148+M152+M156+M160+M164</f>
      </c>
    </row>
    <row r="120" spans="1:16" ht="12.75">
      <c r="A120" t="s">
        <v>48</v>
      </c>
      <c s="34" t="s">
        <v>268</v>
      </c>
      <c s="34" t="s">
        <v>6253</v>
      </c>
      <c s="35" t="s">
        <v>4</v>
      </c>
      <c s="6" t="s">
        <v>6254</v>
      </c>
      <c s="36" t="s">
        <v>62</v>
      </c>
      <c s="37">
        <v>1</v>
      </c>
      <c s="36">
        <v>0</v>
      </c>
      <c s="36">
        <f>ROUND(G120*H120,6)</f>
      </c>
      <c r="L120" s="38">
        <v>0</v>
      </c>
      <c s="32">
        <f>ROUND(ROUND(L120,2)*ROUND(G120,3),2)</f>
      </c>
      <c s="36" t="s">
        <v>5229</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272</v>
      </c>
      <c s="34" t="s">
        <v>6255</v>
      </c>
      <c s="35" t="s">
        <v>5</v>
      </c>
      <c s="6" t="s">
        <v>6256</v>
      </c>
      <c s="36" t="s">
        <v>62</v>
      </c>
      <c s="37">
        <v>1</v>
      </c>
      <c s="36">
        <v>0</v>
      </c>
      <c s="36">
        <f>ROUND(G124*H124,6)</f>
      </c>
      <c r="L124" s="38">
        <v>0</v>
      </c>
      <c s="32">
        <f>ROUND(ROUND(L124,2)*ROUND(G124,3),2)</f>
      </c>
      <c s="36" t="s">
        <v>5229</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291</v>
      </c>
      <c s="34" t="s">
        <v>6257</v>
      </c>
      <c s="35" t="s">
        <v>4</v>
      </c>
      <c s="6" t="s">
        <v>6258</v>
      </c>
      <c s="36" t="s">
        <v>62</v>
      </c>
      <c s="37">
        <v>1</v>
      </c>
      <c s="36">
        <v>0</v>
      </c>
      <c s="36">
        <f>ROUND(G128*H128,6)</f>
      </c>
      <c r="L128" s="38">
        <v>0</v>
      </c>
      <c s="32">
        <f>ROUND(ROUND(L128,2)*ROUND(G128,3),2)</f>
      </c>
      <c s="36" t="s">
        <v>5229</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295</v>
      </c>
      <c s="34" t="s">
        <v>6259</v>
      </c>
      <c s="35" t="s">
        <v>4</v>
      </c>
      <c s="6" t="s">
        <v>6260</v>
      </c>
      <c s="36" t="s">
        <v>62</v>
      </c>
      <c s="37">
        <v>1</v>
      </c>
      <c s="36">
        <v>0</v>
      </c>
      <c s="36">
        <f>ROUND(G132*H132,6)</f>
      </c>
      <c r="L132" s="38">
        <v>0</v>
      </c>
      <c s="32">
        <f>ROUND(ROUND(L132,2)*ROUND(G132,3),2)</f>
      </c>
      <c s="36" t="s">
        <v>5229</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299</v>
      </c>
      <c s="34" t="s">
        <v>6259</v>
      </c>
      <c s="35" t="s">
        <v>27</v>
      </c>
      <c s="6" t="s">
        <v>6260</v>
      </c>
      <c s="36" t="s">
        <v>62</v>
      </c>
      <c s="37">
        <v>1</v>
      </c>
      <c s="36">
        <v>0</v>
      </c>
      <c s="36">
        <f>ROUND(G136*H136,6)</f>
      </c>
      <c r="L136" s="38">
        <v>0</v>
      </c>
      <c s="32">
        <f>ROUND(ROUND(L136,2)*ROUND(G136,3),2)</f>
      </c>
      <c s="36" t="s">
        <v>5229</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303</v>
      </c>
      <c s="34" t="s">
        <v>5260</v>
      </c>
      <c s="35" t="s">
        <v>5</v>
      </c>
      <c s="6" t="s">
        <v>5261</v>
      </c>
      <c s="36" t="s">
        <v>51</v>
      </c>
      <c s="37">
        <v>1</v>
      </c>
      <c s="36">
        <v>0</v>
      </c>
      <c s="36">
        <f>ROUND(G140*H140,6)</f>
      </c>
      <c r="L140" s="38">
        <v>0</v>
      </c>
      <c s="32">
        <f>ROUND(ROUND(L140,2)*ROUND(G140,3),2)</f>
      </c>
      <c s="36" t="s">
        <v>5229</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545</v>
      </c>
      <c s="34" t="s">
        <v>5262</v>
      </c>
      <c s="35" t="s">
        <v>27</v>
      </c>
      <c s="6" t="s">
        <v>6261</v>
      </c>
      <c s="36" t="s">
        <v>51</v>
      </c>
      <c s="37">
        <v>1</v>
      </c>
      <c s="36">
        <v>0</v>
      </c>
      <c s="36">
        <f>ROUND(G144*H144,6)</f>
      </c>
      <c r="L144" s="38">
        <v>0</v>
      </c>
      <c s="32">
        <f>ROUND(ROUND(L144,2)*ROUND(G144,3),2)</f>
      </c>
      <c s="36" t="s">
        <v>5229</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307</v>
      </c>
      <c s="34" t="s">
        <v>6262</v>
      </c>
      <c s="35" t="s">
        <v>5</v>
      </c>
      <c s="6" t="s">
        <v>6263</v>
      </c>
      <c s="36" t="s">
        <v>51</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552</v>
      </c>
      <c s="34" t="s">
        <v>5276</v>
      </c>
      <c s="35" t="s">
        <v>4</v>
      </c>
      <c s="6" t="s">
        <v>5277</v>
      </c>
      <c s="36" t="s">
        <v>51</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5281</v>
      </c>
      <c s="35" t="s">
        <v>5</v>
      </c>
      <c s="6" t="s">
        <v>6264</v>
      </c>
      <c s="36" t="s">
        <v>62</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89.25">
      <c r="A159" t="s">
        <v>55</v>
      </c>
      <c r="E159" s="39" t="s">
        <v>6265</v>
      </c>
    </row>
    <row r="160" spans="1:16" ht="12.75">
      <c r="A160" t="s">
        <v>48</v>
      </c>
      <c s="34" t="s">
        <v>318</v>
      </c>
      <c s="34" t="s">
        <v>5300</v>
      </c>
      <c s="35" t="s">
        <v>27</v>
      </c>
      <c s="6" t="s">
        <v>6266</v>
      </c>
      <c s="36" t="s">
        <v>62</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5303</v>
      </c>
      <c s="35" t="s">
        <v>5</v>
      </c>
      <c s="6" t="s">
        <v>6267</v>
      </c>
      <c s="36" t="s">
        <v>62</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6268</v>
      </c>
      <c r="E168" s="33" t="s">
        <v>6269</v>
      </c>
      <c r="J168" s="32">
        <f>0</f>
      </c>
      <c s="32">
        <f>0</f>
      </c>
      <c s="32">
        <f>0+L169+L173+L177+L181+L185+L189+L193+L197+L201+L205+L209+L213+L217+L221+L225+L229</f>
      </c>
      <c s="32">
        <f>0+M169+M173+M177+M181+M185+M189+M193+M197+M201+M205+M209+M213+M217+M221+M225+M229</f>
      </c>
    </row>
    <row r="169" spans="1:16" ht="25.5">
      <c r="A169" t="s">
        <v>48</v>
      </c>
      <c s="34" t="s">
        <v>321</v>
      </c>
      <c s="34" t="s">
        <v>6270</v>
      </c>
      <c s="35" t="s">
        <v>5</v>
      </c>
      <c s="6" t="s">
        <v>6271</v>
      </c>
      <c s="36" t="s">
        <v>62</v>
      </c>
      <c s="37">
        <v>1</v>
      </c>
      <c s="36">
        <v>0</v>
      </c>
      <c s="36">
        <f>ROUND(G169*H169,6)</f>
      </c>
      <c r="L169" s="38">
        <v>0</v>
      </c>
      <c s="32">
        <f>ROUND(ROUND(L169,2)*ROUND(G169,3),2)</f>
      </c>
      <c s="36" t="s">
        <v>5229</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326</v>
      </c>
      <c s="34" t="s">
        <v>6270</v>
      </c>
      <c s="35" t="s">
        <v>4</v>
      </c>
      <c s="6" t="s">
        <v>6271</v>
      </c>
      <c s="36" t="s">
        <v>62</v>
      </c>
      <c s="37">
        <v>1</v>
      </c>
      <c s="36">
        <v>0</v>
      </c>
      <c s="36">
        <f>ROUND(G173*H173,6)</f>
      </c>
      <c r="L173" s="38">
        <v>0</v>
      </c>
      <c s="32">
        <f>ROUND(ROUND(L173,2)*ROUND(G173,3),2)</f>
      </c>
      <c s="36" t="s">
        <v>5229</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330</v>
      </c>
      <c s="34" t="s">
        <v>6270</v>
      </c>
      <c s="35" t="s">
        <v>27</v>
      </c>
      <c s="6" t="s">
        <v>6271</v>
      </c>
      <c s="36" t="s">
        <v>62</v>
      </c>
      <c s="37">
        <v>1</v>
      </c>
      <c s="36">
        <v>0</v>
      </c>
      <c s="36">
        <f>ROUND(G177*H177,6)</f>
      </c>
      <c r="L177" s="38">
        <v>0</v>
      </c>
      <c s="32">
        <f>ROUND(ROUND(L177,2)*ROUND(G177,3),2)</f>
      </c>
      <c s="36" t="s">
        <v>5229</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334</v>
      </c>
      <c s="34" t="s">
        <v>6270</v>
      </c>
      <c s="35" t="s">
        <v>26</v>
      </c>
      <c s="6" t="s">
        <v>6271</v>
      </c>
      <c s="36" t="s">
        <v>62</v>
      </c>
      <c s="37">
        <v>1</v>
      </c>
      <c s="36">
        <v>0</v>
      </c>
      <c s="36">
        <f>ROUND(G181*H181,6)</f>
      </c>
      <c r="L181" s="38">
        <v>0</v>
      </c>
      <c s="32">
        <f>ROUND(ROUND(L181,2)*ROUND(G181,3),2)</f>
      </c>
      <c s="36" t="s">
        <v>5229</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337</v>
      </c>
      <c s="34" t="s">
        <v>6270</v>
      </c>
      <c s="35" t="s">
        <v>63</v>
      </c>
      <c s="6" t="s">
        <v>6271</v>
      </c>
      <c s="36" t="s">
        <v>62</v>
      </c>
      <c s="37">
        <v>1</v>
      </c>
      <c s="36">
        <v>0</v>
      </c>
      <c s="36">
        <f>ROUND(G185*H185,6)</f>
      </c>
      <c r="L185" s="38">
        <v>0</v>
      </c>
      <c s="32">
        <f>ROUND(ROUND(L185,2)*ROUND(G185,3),2)</f>
      </c>
      <c s="36" t="s">
        <v>5229</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341</v>
      </c>
      <c s="34" t="s">
        <v>6270</v>
      </c>
      <c s="35" t="s">
        <v>67</v>
      </c>
      <c s="6" t="s">
        <v>6271</v>
      </c>
      <c s="36" t="s">
        <v>62</v>
      </c>
      <c s="37">
        <v>1</v>
      </c>
      <c s="36">
        <v>0</v>
      </c>
      <c s="36">
        <f>ROUND(G189*H189,6)</f>
      </c>
      <c r="L189" s="38">
        <v>0</v>
      </c>
      <c s="32">
        <f>ROUND(ROUND(L189,2)*ROUND(G189,3),2)</f>
      </c>
      <c s="36" t="s">
        <v>5229</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577</v>
      </c>
      <c s="34" t="s">
        <v>6270</v>
      </c>
      <c s="35" t="s">
        <v>72</v>
      </c>
      <c s="6" t="s">
        <v>6271</v>
      </c>
      <c s="36" t="s">
        <v>62</v>
      </c>
      <c s="37">
        <v>1</v>
      </c>
      <c s="36">
        <v>0</v>
      </c>
      <c s="36">
        <f>ROUND(G193*H193,6)</f>
      </c>
      <c r="L193" s="38">
        <v>0</v>
      </c>
      <c s="32">
        <f>ROUND(ROUND(L193,2)*ROUND(G193,3),2)</f>
      </c>
      <c s="36" t="s">
        <v>5229</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581</v>
      </c>
      <c s="34" t="s">
        <v>6270</v>
      </c>
      <c s="35" t="s">
        <v>123</v>
      </c>
      <c s="6" t="s">
        <v>6271</v>
      </c>
      <c s="36" t="s">
        <v>62</v>
      </c>
      <c s="37">
        <v>1</v>
      </c>
      <c s="36">
        <v>0</v>
      </c>
      <c s="36">
        <f>ROUND(G197*H197,6)</f>
      </c>
      <c r="L197" s="38">
        <v>0</v>
      </c>
      <c s="32">
        <f>ROUND(ROUND(L197,2)*ROUND(G197,3),2)</f>
      </c>
      <c s="36" t="s">
        <v>5229</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345</v>
      </c>
      <c s="34" t="s">
        <v>5294</v>
      </c>
      <c s="35" t="s">
        <v>5</v>
      </c>
      <c s="6" t="s">
        <v>6272</v>
      </c>
      <c s="36" t="s">
        <v>4635</v>
      </c>
      <c s="37">
        <v>1</v>
      </c>
      <c s="36">
        <v>0</v>
      </c>
      <c s="36">
        <f>ROUND(G201*H201,6)</f>
      </c>
      <c r="L201" s="38">
        <v>0</v>
      </c>
      <c s="32">
        <f>ROUND(ROUND(L201,2)*ROUND(G201,3),2)</f>
      </c>
      <c s="36" t="s">
        <v>441</v>
      </c>
      <c>
        <f>(M201*21)/100</f>
      </c>
      <c t="s">
        <v>27</v>
      </c>
    </row>
    <row r="202" spans="1:5" ht="12.75">
      <c r="A202" s="35" t="s">
        <v>53</v>
      </c>
      <c r="E202" s="39" t="s">
        <v>5</v>
      </c>
    </row>
    <row r="203" spans="1:5" ht="12.75">
      <c r="A203" s="35" t="s">
        <v>54</v>
      </c>
      <c r="E203" s="40" t="s">
        <v>5</v>
      </c>
    </row>
    <row r="204" spans="1:5" ht="38.25">
      <c r="A204" t="s">
        <v>55</v>
      </c>
      <c r="E204" s="39" t="s">
        <v>6273</v>
      </c>
    </row>
    <row r="205" spans="1:16" ht="12.75">
      <c r="A205" t="s">
        <v>48</v>
      </c>
      <c s="34" t="s">
        <v>349</v>
      </c>
      <c s="34" t="s">
        <v>5294</v>
      </c>
      <c s="35" t="s">
        <v>4</v>
      </c>
      <c s="6" t="s">
        <v>6274</v>
      </c>
      <c s="36" t="s">
        <v>4635</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5</v>
      </c>
    </row>
    <row r="208" spans="1:5" ht="38.25">
      <c r="A208" t="s">
        <v>55</v>
      </c>
      <c r="E208" s="39" t="s">
        <v>6273</v>
      </c>
    </row>
    <row r="209" spans="1:16" ht="12.75">
      <c r="A209" t="s">
        <v>48</v>
      </c>
      <c s="34" t="s">
        <v>592</v>
      </c>
      <c s="34" t="s">
        <v>5294</v>
      </c>
      <c s="35" t="s">
        <v>27</v>
      </c>
      <c s="6" t="s">
        <v>6275</v>
      </c>
      <c s="36" t="s">
        <v>4635</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5</v>
      </c>
    </row>
    <row r="212" spans="1:5" ht="38.25">
      <c r="A212" t="s">
        <v>55</v>
      </c>
      <c r="E212" s="39" t="s">
        <v>6273</v>
      </c>
    </row>
    <row r="213" spans="1:16" ht="12.75">
      <c r="A213" t="s">
        <v>48</v>
      </c>
      <c s="34" t="s">
        <v>596</v>
      </c>
      <c s="34" t="s">
        <v>5294</v>
      </c>
      <c s="35" t="s">
        <v>26</v>
      </c>
      <c s="6" t="s">
        <v>6276</v>
      </c>
      <c s="36" t="s">
        <v>4635</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5</v>
      </c>
    </row>
    <row r="216" spans="1:5" ht="38.25">
      <c r="A216" t="s">
        <v>55</v>
      </c>
      <c r="E216" s="39" t="s">
        <v>6273</v>
      </c>
    </row>
    <row r="217" spans="1:16" ht="12.75">
      <c r="A217" t="s">
        <v>48</v>
      </c>
      <c s="34" t="s">
        <v>353</v>
      </c>
      <c s="34" t="s">
        <v>5294</v>
      </c>
      <c s="35" t="s">
        <v>63</v>
      </c>
      <c s="6" t="s">
        <v>6277</v>
      </c>
      <c s="36" t="s">
        <v>4635</v>
      </c>
      <c s="37">
        <v>1</v>
      </c>
      <c s="36">
        <v>0</v>
      </c>
      <c s="36">
        <f>ROUND(G217*H217,6)</f>
      </c>
      <c r="L217" s="38">
        <v>0</v>
      </c>
      <c s="32">
        <f>ROUND(ROUND(L217,2)*ROUND(G217,3),2)</f>
      </c>
      <c s="36" t="s">
        <v>441</v>
      </c>
      <c>
        <f>(M217*21)/100</f>
      </c>
      <c t="s">
        <v>27</v>
      </c>
    </row>
    <row r="218" spans="1:5" ht="12.75">
      <c r="A218" s="35" t="s">
        <v>53</v>
      </c>
      <c r="E218" s="39" t="s">
        <v>5</v>
      </c>
    </row>
    <row r="219" spans="1:5" ht="12.75">
      <c r="A219" s="35" t="s">
        <v>54</v>
      </c>
      <c r="E219" s="40" t="s">
        <v>5</v>
      </c>
    </row>
    <row r="220" spans="1:5" ht="38.25">
      <c r="A220" t="s">
        <v>55</v>
      </c>
      <c r="E220" s="39" t="s">
        <v>6273</v>
      </c>
    </row>
    <row r="221" spans="1:16" ht="12.75">
      <c r="A221" t="s">
        <v>48</v>
      </c>
      <c s="34" t="s">
        <v>357</v>
      </c>
      <c s="34" t="s">
        <v>5297</v>
      </c>
      <c s="35" t="s">
        <v>5</v>
      </c>
      <c s="6" t="s">
        <v>6278</v>
      </c>
      <c s="36" t="s">
        <v>4635</v>
      </c>
      <c s="37">
        <v>1</v>
      </c>
      <c s="36">
        <v>0</v>
      </c>
      <c s="36">
        <f>ROUND(G221*H221,6)</f>
      </c>
      <c r="L221" s="38">
        <v>0</v>
      </c>
      <c s="32">
        <f>ROUND(ROUND(L221,2)*ROUND(G221,3),2)</f>
      </c>
      <c s="36" t="s">
        <v>441</v>
      </c>
      <c>
        <f>(M221*21)/100</f>
      </c>
      <c t="s">
        <v>27</v>
      </c>
    </row>
    <row r="222" spans="1:5" ht="12.75">
      <c r="A222" s="35" t="s">
        <v>53</v>
      </c>
      <c r="E222" s="39" t="s">
        <v>5</v>
      </c>
    </row>
    <row r="223" spans="1:5" ht="12.75">
      <c r="A223" s="35" t="s">
        <v>54</v>
      </c>
      <c r="E223" s="40" t="s">
        <v>5</v>
      </c>
    </row>
    <row r="224" spans="1:5" ht="38.25">
      <c r="A224" t="s">
        <v>55</v>
      </c>
      <c r="E224" s="39" t="s">
        <v>6273</v>
      </c>
    </row>
    <row r="225" spans="1:16" ht="12.75">
      <c r="A225" t="s">
        <v>48</v>
      </c>
      <c s="34" t="s">
        <v>600</v>
      </c>
      <c s="34" t="s">
        <v>5306</v>
      </c>
      <c s="35" t="s">
        <v>5</v>
      </c>
      <c s="6" t="s">
        <v>6279</v>
      </c>
      <c s="36" t="s">
        <v>4635</v>
      </c>
      <c s="37">
        <v>1</v>
      </c>
      <c s="36">
        <v>0</v>
      </c>
      <c s="36">
        <f>ROUND(G225*H225,6)</f>
      </c>
      <c r="L225" s="38">
        <v>0</v>
      </c>
      <c s="32">
        <f>ROUND(ROUND(L225,2)*ROUND(G225,3),2)</f>
      </c>
      <c s="36" t="s">
        <v>441</v>
      </c>
      <c>
        <f>(M225*21)/100</f>
      </c>
      <c t="s">
        <v>27</v>
      </c>
    </row>
    <row r="226" spans="1:5" ht="12.75">
      <c r="A226" s="35" t="s">
        <v>53</v>
      </c>
      <c r="E226" s="39" t="s">
        <v>5</v>
      </c>
    </row>
    <row r="227" spans="1:5" ht="12.75">
      <c r="A227" s="35" t="s">
        <v>54</v>
      </c>
      <c r="E227" s="40" t="s">
        <v>5</v>
      </c>
    </row>
    <row r="228" spans="1:5" ht="38.25">
      <c r="A228" t="s">
        <v>55</v>
      </c>
      <c r="E228" s="39" t="s">
        <v>6273</v>
      </c>
    </row>
    <row r="229" spans="1:16" ht="12.75">
      <c r="A229" t="s">
        <v>48</v>
      </c>
      <c s="34" t="s">
        <v>604</v>
      </c>
      <c s="34" t="s">
        <v>5309</v>
      </c>
      <c s="35" t="s">
        <v>5</v>
      </c>
      <c s="6" t="s">
        <v>6280</v>
      </c>
      <c s="36" t="s">
        <v>4635</v>
      </c>
      <c s="37">
        <v>1</v>
      </c>
      <c s="36">
        <v>0</v>
      </c>
      <c s="36">
        <f>ROUND(G229*H229,6)</f>
      </c>
      <c r="L229" s="38">
        <v>0</v>
      </c>
      <c s="32">
        <f>ROUND(ROUND(L229,2)*ROUND(G229,3),2)</f>
      </c>
      <c s="36" t="s">
        <v>441</v>
      </c>
      <c>
        <f>(M229*21)/100</f>
      </c>
      <c t="s">
        <v>27</v>
      </c>
    </row>
    <row r="230" spans="1:5" ht="12.75">
      <c r="A230" s="35" t="s">
        <v>53</v>
      </c>
      <c r="E230" s="39" t="s">
        <v>5</v>
      </c>
    </row>
    <row r="231" spans="1:5" ht="12.75">
      <c r="A231" s="35" t="s">
        <v>54</v>
      </c>
      <c r="E231" s="40" t="s">
        <v>5</v>
      </c>
    </row>
    <row r="232" spans="1:5" ht="38.25">
      <c r="A232" t="s">
        <v>55</v>
      </c>
      <c r="E232" s="39" t="s">
        <v>6273</v>
      </c>
    </row>
    <row r="233" spans="1:13" ht="12.75">
      <c r="A233" t="s">
        <v>46</v>
      </c>
      <c r="C233" s="31" t="s">
        <v>6281</v>
      </c>
      <c r="E233" s="33" t="s">
        <v>5285</v>
      </c>
      <c r="J233" s="32">
        <f>0</f>
      </c>
      <c s="32">
        <f>0</f>
      </c>
      <c s="32">
        <f>0+L234+L238+L242+L246+L250+L254+L258+L262+L266+L270+L274+L278+L282+L286+L290+L294+L298+L302</f>
      </c>
      <c s="32">
        <f>0+M234+M238+M242+M246+M250+M254+M258+M262+M266+M270+M274+M278+M282+M286+M290+M294+M298+M302</f>
      </c>
    </row>
    <row r="234" spans="1:16" ht="12.75">
      <c r="A234" t="s">
        <v>48</v>
      </c>
      <c s="34" t="s">
        <v>362</v>
      </c>
      <c s="34" t="s">
        <v>5286</v>
      </c>
      <c s="35" t="s">
        <v>5</v>
      </c>
      <c s="6" t="s">
        <v>5287</v>
      </c>
      <c s="36" t="s">
        <v>51</v>
      </c>
      <c s="37">
        <v>100</v>
      </c>
      <c s="36">
        <v>0</v>
      </c>
      <c s="36">
        <f>ROUND(G234*H234,6)</f>
      </c>
      <c r="L234" s="38">
        <v>0</v>
      </c>
      <c s="32">
        <f>ROUND(ROUND(L234,2)*ROUND(G234,3),2)</f>
      </c>
      <c s="36" t="s">
        <v>5229</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366</v>
      </c>
      <c s="34" t="s">
        <v>6282</v>
      </c>
      <c s="35" t="s">
        <v>5</v>
      </c>
      <c s="6" t="s">
        <v>6283</v>
      </c>
      <c s="36" t="s">
        <v>62</v>
      </c>
      <c s="37">
        <v>1</v>
      </c>
      <c s="36">
        <v>0</v>
      </c>
      <c s="36">
        <f>ROUND(G238*H238,6)</f>
      </c>
      <c r="L238" s="38">
        <v>0</v>
      </c>
      <c s="32">
        <f>ROUND(ROUND(L238,2)*ROUND(G238,3),2)</f>
      </c>
      <c s="36" t="s">
        <v>5229</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370</v>
      </c>
      <c s="34" t="s">
        <v>5288</v>
      </c>
      <c s="35" t="s">
        <v>5</v>
      </c>
      <c s="6" t="s">
        <v>6284</v>
      </c>
      <c s="36" t="s">
        <v>62</v>
      </c>
      <c s="37">
        <v>2</v>
      </c>
      <c s="36">
        <v>0</v>
      </c>
      <c s="36">
        <f>ROUND(G242*H242,6)</f>
      </c>
      <c r="L242" s="38">
        <v>0</v>
      </c>
      <c s="32">
        <f>ROUND(ROUND(L242,2)*ROUND(G242,3),2)</f>
      </c>
      <c s="36" t="s">
        <v>5229</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375</v>
      </c>
      <c s="34" t="s">
        <v>5288</v>
      </c>
      <c s="35" t="s">
        <v>4</v>
      </c>
      <c s="6" t="s">
        <v>6284</v>
      </c>
      <c s="36" t="s">
        <v>62</v>
      </c>
      <c s="37">
        <v>2</v>
      </c>
      <c s="36">
        <v>0</v>
      </c>
      <c s="36">
        <f>ROUND(G246*H246,6)</f>
      </c>
      <c r="L246" s="38">
        <v>0</v>
      </c>
      <c s="32">
        <f>ROUND(ROUND(L246,2)*ROUND(G246,3),2)</f>
      </c>
      <c s="36" t="s">
        <v>5229</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379</v>
      </c>
      <c s="34" t="s">
        <v>5290</v>
      </c>
      <c s="35" t="s">
        <v>5</v>
      </c>
      <c s="6" t="s">
        <v>5291</v>
      </c>
      <c s="36" t="s">
        <v>62</v>
      </c>
      <c s="37">
        <v>1</v>
      </c>
      <c s="36">
        <v>0</v>
      </c>
      <c s="36">
        <f>ROUND(G250*H250,6)</f>
      </c>
      <c r="L250" s="38">
        <v>0</v>
      </c>
      <c s="32">
        <f>ROUND(ROUND(L250,2)*ROUND(G250,3),2)</f>
      </c>
      <c s="36" t="s">
        <v>5229</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383</v>
      </c>
      <c s="34" t="s">
        <v>5290</v>
      </c>
      <c s="35" t="s">
        <v>4</v>
      </c>
      <c s="6" t="s">
        <v>5291</v>
      </c>
      <c s="36" t="s">
        <v>62</v>
      </c>
      <c s="37">
        <v>2</v>
      </c>
      <c s="36">
        <v>0</v>
      </c>
      <c s="36">
        <f>ROUND(G254*H254,6)</f>
      </c>
      <c r="L254" s="38">
        <v>0</v>
      </c>
      <c s="32">
        <f>ROUND(ROUND(L254,2)*ROUND(G254,3),2)</f>
      </c>
      <c s="36" t="s">
        <v>5229</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387</v>
      </c>
      <c s="34" t="s">
        <v>5290</v>
      </c>
      <c s="35" t="s">
        <v>27</v>
      </c>
      <c s="6" t="s">
        <v>5291</v>
      </c>
      <c s="36" t="s">
        <v>62</v>
      </c>
      <c s="37">
        <v>2</v>
      </c>
      <c s="36">
        <v>0</v>
      </c>
      <c s="36">
        <f>ROUND(G258*H258,6)</f>
      </c>
      <c r="L258" s="38">
        <v>0</v>
      </c>
      <c s="32">
        <f>ROUND(ROUND(L258,2)*ROUND(G258,3),2)</f>
      </c>
      <c s="36" t="s">
        <v>5229</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391</v>
      </c>
      <c s="34" t="s">
        <v>5292</v>
      </c>
      <c s="35" t="s">
        <v>5</v>
      </c>
      <c s="6" t="s">
        <v>6285</v>
      </c>
      <c s="36" t="s">
        <v>51</v>
      </c>
      <c s="37">
        <v>10</v>
      </c>
      <c s="36">
        <v>0</v>
      </c>
      <c s="36">
        <f>ROUND(G262*H262,6)</f>
      </c>
      <c r="L262" s="38">
        <v>0</v>
      </c>
      <c s="32">
        <f>ROUND(ROUND(L262,2)*ROUND(G262,3),2)</f>
      </c>
      <c s="36" t="s">
        <v>5229</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396</v>
      </c>
      <c s="34" t="s">
        <v>6286</v>
      </c>
      <c s="35" t="s">
        <v>5</v>
      </c>
      <c s="6" t="s">
        <v>6287</v>
      </c>
      <c s="36" t="s">
        <v>51</v>
      </c>
      <c s="37">
        <v>60</v>
      </c>
      <c s="36">
        <v>0</v>
      </c>
      <c s="36">
        <f>ROUND(G266*H266,6)</f>
      </c>
      <c r="L266" s="38">
        <v>0</v>
      </c>
      <c s="32">
        <f>ROUND(ROUND(L266,2)*ROUND(G266,3),2)</f>
      </c>
      <c s="36" t="s">
        <v>5229</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400</v>
      </c>
      <c s="34" t="s">
        <v>5317</v>
      </c>
      <c s="35" t="s">
        <v>5</v>
      </c>
      <c s="6" t="s">
        <v>6288</v>
      </c>
      <c s="36" t="s">
        <v>4635</v>
      </c>
      <c s="37">
        <v>2</v>
      </c>
      <c s="36">
        <v>0</v>
      </c>
      <c s="36">
        <f>ROUND(G270*H270,6)</f>
      </c>
      <c r="L270" s="38">
        <v>0</v>
      </c>
      <c s="32">
        <f>ROUND(ROUND(L270,2)*ROUND(G270,3),2)</f>
      </c>
      <c s="36" t="s">
        <v>441</v>
      </c>
      <c>
        <f>(M270*21)/100</f>
      </c>
      <c t="s">
        <v>27</v>
      </c>
    </row>
    <row r="271" spans="1:5" ht="12.75">
      <c r="A271" s="35" t="s">
        <v>53</v>
      </c>
      <c r="E271" s="39" t="s">
        <v>5</v>
      </c>
    </row>
    <row r="272" spans="1:5" ht="12.75">
      <c r="A272" s="35" t="s">
        <v>54</v>
      </c>
      <c r="E272" s="40" t="s">
        <v>5</v>
      </c>
    </row>
    <row r="273" spans="1:5" ht="178.5">
      <c r="A273" t="s">
        <v>55</v>
      </c>
      <c r="E273" s="39" t="s">
        <v>6289</v>
      </c>
    </row>
    <row r="274" spans="1:16" ht="12.75">
      <c r="A274" t="s">
        <v>48</v>
      </c>
      <c s="34" t="s">
        <v>404</v>
      </c>
      <c s="34" t="s">
        <v>5319</v>
      </c>
      <c s="35" t="s">
        <v>5</v>
      </c>
      <c s="6" t="s">
        <v>6290</v>
      </c>
      <c s="36" t="s">
        <v>4635</v>
      </c>
      <c s="37">
        <v>2</v>
      </c>
      <c s="36">
        <v>0</v>
      </c>
      <c s="36">
        <f>ROUND(G274*H274,6)</f>
      </c>
      <c r="L274" s="38">
        <v>0</v>
      </c>
      <c s="32">
        <f>ROUND(ROUND(L274,2)*ROUND(G274,3),2)</f>
      </c>
      <c s="36" t="s">
        <v>441</v>
      </c>
      <c>
        <f>(M274*21)/100</f>
      </c>
      <c t="s">
        <v>27</v>
      </c>
    </row>
    <row r="275" spans="1:5" ht="12.75">
      <c r="A275" s="35" t="s">
        <v>53</v>
      </c>
      <c r="E275" s="39" t="s">
        <v>5</v>
      </c>
    </row>
    <row r="276" spans="1:5" ht="12.75">
      <c r="A276" s="35" t="s">
        <v>54</v>
      </c>
      <c r="E276" s="40" t="s">
        <v>5</v>
      </c>
    </row>
    <row r="277" spans="1:5" ht="165.75">
      <c r="A277" t="s">
        <v>55</v>
      </c>
      <c r="E277" s="39" t="s">
        <v>6291</v>
      </c>
    </row>
    <row r="278" spans="1:16" ht="12.75">
      <c r="A278" t="s">
        <v>48</v>
      </c>
      <c s="34" t="s">
        <v>627</v>
      </c>
      <c s="34" t="s">
        <v>5321</v>
      </c>
      <c s="35" t="s">
        <v>5</v>
      </c>
      <c s="6" t="s">
        <v>6292</v>
      </c>
      <c s="36" t="s">
        <v>4635</v>
      </c>
      <c s="37">
        <v>1</v>
      </c>
      <c s="36">
        <v>0</v>
      </c>
      <c s="36">
        <f>ROUND(G278*H278,6)</f>
      </c>
      <c r="L278" s="38">
        <v>0</v>
      </c>
      <c s="32">
        <f>ROUND(ROUND(L278,2)*ROUND(G278,3),2)</f>
      </c>
      <c s="36" t="s">
        <v>441</v>
      </c>
      <c>
        <f>(M278*21)/100</f>
      </c>
      <c t="s">
        <v>27</v>
      </c>
    </row>
    <row r="279" spans="1:5" ht="12.75">
      <c r="A279" s="35" t="s">
        <v>53</v>
      </c>
      <c r="E279" s="39" t="s">
        <v>5</v>
      </c>
    </row>
    <row r="280" spans="1:5" ht="12.75">
      <c r="A280" s="35" t="s">
        <v>54</v>
      </c>
      <c r="E280" s="40" t="s">
        <v>5</v>
      </c>
    </row>
    <row r="281" spans="1:5" ht="165.75">
      <c r="A281" t="s">
        <v>55</v>
      </c>
      <c r="E281" s="39" t="s">
        <v>6293</v>
      </c>
    </row>
    <row r="282" spans="1:16" ht="12.75">
      <c r="A282" t="s">
        <v>48</v>
      </c>
      <c s="34" t="s">
        <v>631</v>
      </c>
      <c s="34" t="s">
        <v>5323</v>
      </c>
      <c s="35" t="s">
        <v>5</v>
      </c>
      <c s="6" t="s">
        <v>5304</v>
      </c>
      <c s="36" t="s">
        <v>51</v>
      </c>
      <c s="37">
        <v>10</v>
      </c>
      <c s="36">
        <v>0</v>
      </c>
      <c s="36">
        <f>ROUND(G282*H282,6)</f>
      </c>
      <c r="L282" s="38">
        <v>0</v>
      </c>
      <c s="32">
        <f>ROUND(ROUND(L282,2)*ROUND(G282,3),2)</f>
      </c>
      <c s="36" t="s">
        <v>441</v>
      </c>
      <c>
        <f>(M282*21)/100</f>
      </c>
      <c t="s">
        <v>27</v>
      </c>
    </row>
    <row r="283" spans="1:5" ht="12.75">
      <c r="A283" s="35" t="s">
        <v>53</v>
      </c>
      <c r="E283" s="39" t="s">
        <v>5</v>
      </c>
    </row>
    <row r="284" spans="1:5" ht="12.75">
      <c r="A284" s="35" t="s">
        <v>54</v>
      </c>
      <c r="E284" s="40" t="s">
        <v>5</v>
      </c>
    </row>
    <row r="285" spans="1:5" ht="12.75">
      <c r="A285" t="s">
        <v>55</v>
      </c>
      <c r="E285" s="39" t="s">
        <v>6294</v>
      </c>
    </row>
    <row r="286" spans="1:16" ht="12.75">
      <c r="A286" t="s">
        <v>48</v>
      </c>
      <c s="34" t="s">
        <v>408</v>
      </c>
      <c s="34" t="s">
        <v>6295</v>
      </c>
      <c s="35" t="s">
        <v>5</v>
      </c>
      <c s="6" t="s">
        <v>6296</v>
      </c>
      <c s="36" t="s">
        <v>51</v>
      </c>
      <c s="37">
        <v>60</v>
      </c>
      <c s="36">
        <v>0</v>
      </c>
      <c s="36">
        <f>ROUND(G286*H286,6)</f>
      </c>
      <c r="L286" s="38">
        <v>0</v>
      </c>
      <c s="32">
        <f>ROUND(ROUND(L286,2)*ROUND(G286,3),2)</f>
      </c>
      <c s="36" t="s">
        <v>441</v>
      </c>
      <c>
        <f>(M286*21)/100</f>
      </c>
      <c t="s">
        <v>27</v>
      </c>
    </row>
    <row r="287" spans="1:5" ht="12.75">
      <c r="A287" s="35" t="s">
        <v>53</v>
      </c>
      <c r="E287" s="39" t="s">
        <v>5</v>
      </c>
    </row>
    <row r="288" spans="1:5" ht="12.75">
      <c r="A288" s="35" t="s">
        <v>54</v>
      </c>
      <c r="E288" s="40" t="s">
        <v>5</v>
      </c>
    </row>
    <row r="289" spans="1:5" ht="12.75">
      <c r="A289" t="s">
        <v>55</v>
      </c>
      <c r="E289" s="39" t="s">
        <v>6294</v>
      </c>
    </row>
    <row r="290" spans="1:16" ht="12.75">
      <c r="A290" t="s">
        <v>48</v>
      </c>
      <c s="34" t="s">
        <v>412</v>
      </c>
      <c s="34" t="s">
        <v>6297</v>
      </c>
      <c s="35" t="s">
        <v>5</v>
      </c>
      <c s="6" t="s">
        <v>5307</v>
      </c>
      <c s="36" t="s">
        <v>51</v>
      </c>
      <c s="37">
        <v>70</v>
      </c>
      <c s="36">
        <v>0</v>
      </c>
      <c s="36">
        <f>ROUND(G290*H290,6)</f>
      </c>
      <c r="L290" s="38">
        <v>0</v>
      </c>
      <c s="32">
        <f>ROUND(ROUND(L290,2)*ROUND(G290,3),2)</f>
      </c>
      <c s="36" t="s">
        <v>441</v>
      </c>
      <c>
        <f>(M290*21)/100</f>
      </c>
      <c t="s">
        <v>27</v>
      </c>
    </row>
    <row r="291" spans="1:5" ht="12.75">
      <c r="A291" s="35" t="s">
        <v>53</v>
      </c>
      <c r="E291" s="39" t="s">
        <v>5</v>
      </c>
    </row>
    <row r="292" spans="1:5" ht="12.75">
      <c r="A292" s="35" t="s">
        <v>54</v>
      </c>
      <c r="E292" s="40" t="s">
        <v>5</v>
      </c>
    </row>
    <row r="293" spans="1:5" ht="25.5">
      <c r="A293" t="s">
        <v>55</v>
      </c>
      <c r="E293" s="39" t="s">
        <v>5308</v>
      </c>
    </row>
    <row r="294" spans="1:16" ht="12.75">
      <c r="A294" t="s">
        <v>48</v>
      </c>
      <c s="34" t="s">
        <v>416</v>
      </c>
      <c s="34" t="s">
        <v>6298</v>
      </c>
      <c s="35" t="s">
        <v>5</v>
      </c>
      <c s="6" t="s">
        <v>5310</v>
      </c>
      <c s="36" t="s">
        <v>51</v>
      </c>
      <c s="37">
        <v>30</v>
      </c>
      <c s="36">
        <v>0</v>
      </c>
      <c s="36">
        <f>ROUND(G294*H294,6)</f>
      </c>
      <c r="L294" s="38">
        <v>0</v>
      </c>
      <c s="32">
        <f>ROUND(ROUND(L294,2)*ROUND(G294,3),2)</f>
      </c>
      <c s="36" t="s">
        <v>441</v>
      </c>
      <c>
        <f>(M294*21)/100</f>
      </c>
      <c t="s">
        <v>27</v>
      </c>
    </row>
    <row r="295" spans="1:5" ht="12.75">
      <c r="A295" s="35" t="s">
        <v>53</v>
      </c>
      <c r="E295" s="39" t="s">
        <v>5</v>
      </c>
    </row>
    <row r="296" spans="1:5" ht="12.75">
      <c r="A296" s="35" t="s">
        <v>54</v>
      </c>
      <c r="E296" s="40" t="s">
        <v>5</v>
      </c>
    </row>
    <row r="297" spans="1:5" ht="12.75">
      <c r="A297" t="s">
        <v>55</v>
      </c>
      <c r="E297" s="39" t="s">
        <v>6299</v>
      </c>
    </row>
    <row r="298" spans="1:16" ht="12.75">
      <c r="A298" t="s">
        <v>48</v>
      </c>
      <c s="34" t="s">
        <v>417</v>
      </c>
      <c s="34" t="s">
        <v>6300</v>
      </c>
      <c s="35" t="s">
        <v>5</v>
      </c>
      <c s="6" t="s">
        <v>5295</v>
      </c>
      <c s="36" t="s">
        <v>51</v>
      </c>
      <c s="37">
        <v>100</v>
      </c>
      <c s="36">
        <v>0</v>
      </c>
      <c s="36">
        <f>ROUND(G298*H298,6)</f>
      </c>
      <c r="L298" s="38">
        <v>0</v>
      </c>
      <c s="32">
        <f>ROUND(ROUND(L298,2)*ROUND(G298,3),2)</f>
      </c>
      <c s="36" t="s">
        <v>441</v>
      </c>
      <c>
        <f>(M298*21)/100</f>
      </c>
      <c t="s">
        <v>27</v>
      </c>
    </row>
    <row r="299" spans="1:5" ht="12.75">
      <c r="A299" s="35" t="s">
        <v>53</v>
      </c>
      <c r="E299" s="39" t="s">
        <v>5</v>
      </c>
    </row>
    <row r="300" spans="1:5" ht="12.75">
      <c r="A300" s="35" t="s">
        <v>54</v>
      </c>
      <c r="E300" s="40" t="s">
        <v>5</v>
      </c>
    </row>
    <row r="301" spans="1:5" ht="25.5">
      <c r="A301" t="s">
        <v>55</v>
      </c>
      <c r="E301" s="39" t="s">
        <v>5296</v>
      </c>
    </row>
    <row r="302" spans="1:16" ht="12.75">
      <c r="A302" t="s">
        <v>48</v>
      </c>
      <c s="34" t="s">
        <v>418</v>
      </c>
      <c s="34" t="s">
        <v>6301</v>
      </c>
      <c s="35" t="s">
        <v>5</v>
      </c>
      <c s="6" t="s">
        <v>5298</v>
      </c>
      <c s="36" t="s">
        <v>2877</v>
      </c>
      <c s="37">
        <v>10</v>
      </c>
      <c s="36">
        <v>0</v>
      </c>
      <c s="36">
        <f>ROUND(G302*H302,6)</f>
      </c>
      <c r="L302" s="38">
        <v>0</v>
      </c>
      <c s="32">
        <f>ROUND(ROUND(L302,2)*ROUND(G302,3),2)</f>
      </c>
      <c s="36" t="s">
        <v>441</v>
      </c>
      <c>
        <f>(M302*21)/100</f>
      </c>
      <c t="s">
        <v>27</v>
      </c>
    </row>
    <row r="303" spans="1:5" ht="12.75">
      <c r="A303" s="35" t="s">
        <v>53</v>
      </c>
      <c r="E303" s="39" t="s">
        <v>5</v>
      </c>
    </row>
    <row r="304" spans="1:5" ht="12.75">
      <c r="A304" s="35" t="s">
        <v>54</v>
      </c>
      <c r="E304" s="40" t="s">
        <v>5</v>
      </c>
    </row>
    <row r="305" spans="1:5" ht="25.5">
      <c r="A305" t="s">
        <v>55</v>
      </c>
      <c r="E305" s="39" t="s">
        <v>5299</v>
      </c>
    </row>
    <row r="306" spans="1:13" ht="12.75">
      <c r="A306" t="s">
        <v>46</v>
      </c>
      <c r="C306" s="31" t="s">
        <v>6302</v>
      </c>
      <c r="E306" s="33" t="s">
        <v>6303</v>
      </c>
      <c r="J306" s="32">
        <f>0</f>
      </c>
      <c s="32">
        <f>0</f>
      </c>
      <c s="32">
        <f>0+L307+L311+L315+L319+L323+L327+L331+L335+L339+L343+L347+L351+L355+L359+L363</f>
      </c>
      <c s="32">
        <f>0+M307+M311+M315+M319+M323+M327+M331+M335+M339+M343+M347+M351+M355+M359+M363</f>
      </c>
    </row>
    <row r="307" spans="1:16" ht="12.75">
      <c r="A307" t="s">
        <v>48</v>
      </c>
      <c s="34" t="s">
        <v>419</v>
      </c>
      <c s="34" t="s">
        <v>6304</v>
      </c>
      <c s="35" t="s">
        <v>5</v>
      </c>
      <c s="6" t="s">
        <v>6305</v>
      </c>
      <c s="36" t="s">
        <v>62</v>
      </c>
      <c s="37">
        <v>2</v>
      </c>
      <c s="36">
        <v>0</v>
      </c>
      <c s="36">
        <f>ROUND(G307*H307,6)</f>
      </c>
      <c r="L307" s="38">
        <v>0</v>
      </c>
      <c s="32">
        <f>ROUND(ROUND(L307,2)*ROUND(G307,3),2)</f>
      </c>
      <c s="36" t="s">
        <v>5229</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420</v>
      </c>
      <c s="34" t="s">
        <v>6253</v>
      </c>
      <c s="35" t="s">
        <v>5</v>
      </c>
      <c s="6" t="s">
        <v>6306</v>
      </c>
      <c s="36" t="s">
        <v>62</v>
      </c>
      <c s="37">
        <v>12</v>
      </c>
      <c s="36">
        <v>0</v>
      </c>
      <c s="36">
        <f>ROUND(G311*H311,6)</f>
      </c>
      <c r="L311" s="38">
        <v>0</v>
      </c>
      <c s="32">
        <f>ROUND(ROUND(L311,2)*ROUND(G311,3),2)</f>
      </c>
      <c s="36" t="s">
        <v>5229</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424</v>
      </c>
      <c s="34" t="s">
        <v>5236</v>
      </c>
      <c s="35" t="s">
        <v>5</v>
      </c>
      <c s="6" t="s">
        <v>6307</v>
      </c>
      <c s="36" t="s">
        <v>62</v>
      </c>
      <c s="37">
        <v>2</v>
      </c>
      <c s="36">
        <v>0</v>
      </c>
      <c s="36">
        <f>ROUND(G315*H315,6)</f>
      </c>
      <c r="L315" s="38">
        <v>0</v>
      </c>
      <c s="32">
        <f>ROUND(ROUND(L315,2)*ROUND(G315,3),2)</f>
      </c>
      <c s="36" t="s">
        <v>5229</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425</v>
      </c>
      <c s="34" t="s">
        <v>5240</v>
      </c>
      <c s="35" t="s">
        <v>5</v>
      </c>
      <c s="6" t="s">
        <v>6308</v>
      </c>
      <c s="36" t="s">
        <v>62</v>
      </c>
      <c s="37">
        <v>4</v>
      </c>
      <c s="36">
        <v>0</v>
      </c>
      <c s="36">
        <f>ROUND(G319*H319,6)</f>
      </c>
      <c r="L319" s="38">
        <v>0</v>
      </c>
      <c s="32">
        <f>ROUND(ROUND(L319,2)*ROUND(G319,3),2)</f>
      </c>
      <c s="36" t="s">
        <v>5229</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646</v>
      </c>
      <c s="34" t="s">
        <v>6309</v>
      </c>
      <c s="35" t="s">
        <v>5</v>
      </c>
      <c s="6" t="s">
        <v>6310</v>
      </c>
      <c s="36" t="s">
        <v>62</v>
      </c>
      <c s="37">
        <v>2</v>
      </c>
      <c s="36">
        <v>0</v>
      </c>
      <c s="36">
        <f>ROUND(G323*H323,6)</f>
      </c>
      <c r="L323" s="38">
        <v>0</v>
      </c>
      <c s="32">
        <f>ROUND(ROUND(L323,2)*ROUND(G323,3),2)</f>
      </c>
      <c s="36" t="s">
        <v>5229</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647</v>
      </c>
      <c s="34" t="s">
        <v>5252</v>
      </c>
      <c s="35" t="s">
        <v>5</v>
      </c>
      <c s="6" t="s">
        <v>5253</v>
      </c>
      <c s="36" t="s">
        <v>62</v>
      </c>
      <c s="37">
        <v>2</v>
      </c>
      <c s="36">
        <v>0</v>
      </c>
      <c s="36">
        <f>ROUND(G327*H327,6)</f>
      </c>
      <c r="L327" s="38">
        <v>0</v>
      </c>
      <c s="32">
        <f>ROUND(ROUND(L327,2)*ROUND(G327,3),2)</f>
      </c>
      <c s="36" t="s">
        <v>5229</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651</v>
      </c>
      <c s="34" t="s">
        <v>6257</v>
      </c>
      <c s="35" t="s">
        <v>5</v>
      </c>
      <c s="6" t="s">
        <v>6258</v>
      </c>
      <c s="36" t="s">
        <v>62</v>
      </c>
      <c s="37">
        <v>12</v>
      </c>
      <c s="36">
        <v>0</v>
      </c>
      <c s="36">
        <f>ROUND(G331*H331,6)</f>
      </c>
      <c r="L331" s="38">
        <v>0</v>
      </c>
      <c s="32">
        <f>ROUND(ROUND(L331,2)*ROUND(G331,3),2)</f>
      </c>
      <c s="36" t="s">
        <v>5229</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655</v>
      </c>
      <c s="34" t="s">
        <v>6259</v>
      </c>
      <c s="35" t="s">
        <v>5</v>
      </c>
      <c s="6" t="s">
        <v>6260</v>
      </c>
      <c s="36" t="s">
        <v>62</v>
      </c>
      <c s="37">
        <v>6</v>
      </c>
      <c s="36">
        <v>0</v>
      </c>
      <c s="36">
        <f>ROUND(G335*H335,6)</f>
      </c>
      <c r="L335" s="38">
        <v>0</v>
      </c>
      <c s="32">
        <f>ROUND(ROUND(L335,2)*ROUND(G335,3),2)</f>
      </c>
      <c s="36" t="s">
        <v>5229</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659</v>
      </c>
      <c s="34" t="s">
        <v>5262</v>
      </c>
      <c s="35" t="s">
        <v>5</v>
      </c>
      <c s="6" t="s">
        <v>5263</v>
      </c>
      <c s="36" t="s">
        <v>51</v>
      </c>
      <c s="37">
        <v>12</v>
      </c>
      <c s="36">
        <v>0</v>
      </c>
      <c s="36">
        <f>ROUND(G339*H339,6)</f>
      </c>
      <c r="L339" s="38">
        <v>0</v>
      </c>
      <c s="32">
        <f>ROUND(ROUND(L339,2)*ROUND(G339,3),2)</f>
      </c>
      <c s="36" t="s">
        <v>5229</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663</v>
      </c>
      <c s="34" t="s">
        <v>5264</v>
      </c>
      <c s="35" t="s">
        <v>5</v>
      </c>
      <c s="6" t="s">
        <v>5265</v>
      </c>
      <c s="36" t="s">
        <v>62</v>
      </c>
      <c s="37">
        <v>4</v>
      </c>
      <c s="36">
        <v>0</v>
      </c>
      <c s="36">
        <f>ROUND(G343*H343,6)</f>
      </c>
      <c r="L343" s="38">
        <v>0</v>
      </c>
      <c s="32">
        <f>ROUND(ROUND(L343,2)*ROUND(G343,3),2)</f>
      </c>
      <c s="36" t="s">
        <v>5229</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667</v>
      </c>
      <c s="34" t="s">
        <v>5264</v>
      </c>
      <c s="35" t="s">
        <v>4</v>
      </c>
      <c s="6" t="s">
        <v>5265</v>
      </c>
      <c s="36" t="s">
        <v>62</v>
      </c>
      <c s="37">
        <v>2</v>
      </c>
      <c s="36">
        <v>0</v>
      </c>
      <c s="36">
        <f>ROUND(G347*H347,6)</f>
      </c>
      <c r="L347" s="38">
        <v>0</v>
      </c>
      <c s="32">
        <f>ROUND(ROUND(L347,2)*ROUND(G347,3),2)</f>
      </c>
      <c s="36" t="s">
        <v>5229</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671</v>
      </c>
      <c s="34" t="s">
        <v>6311</v>
      </c>
      <c s="35" t="s">
        <v>5</v>
      </c>
      <c s="6" t="s">
        <v>6312</v>
      </c>
      <c s="36" t="s">
        <v>4635</v>
      </c>
      <c s="37">
        <v>1</v>
      </c>
      <c s="36">
        <v>0</v>
      </c>
      <c s="36">
        <f>ROUND(G351*H351,6)</f>
      </c>
      <c r="L351" s="38">
        <v>0</v>
      </c>
      <c s="32">
        <f>ROUND(ROUND(L351,2)*ROUND(G351,3),2)</f>
      </c>
      <c s="36" t="s">
        <v>441</v>
      </c>
      <c>
        <f>(M351*21)/100</f>
      </c>
      <c t="s">
        <v>27</v>
      </c>
    </row>
    <row r="352" spans="1:5" ht="12.75">
      <c r="A352" s="35" t="s">
        <v>53</v>
      </c>
      <c r="E352" s="39" t="s">
        <v>5</v>
      </c>
    </row>
    <row r="353" spans="1:5" ht="12.75">
      <c r="A353" s="35" t="s">
        <v>54</v>
      </c>
      <c r="E353" s="40" t="s">
        <v>5</v>
      </c>
    </row>
    <row r="354" spans="1:5" ht="63.75">
      <c r="A354" t="s">
        <v>55</v>
      </c>
      <c r="E354" s="39" t="s">
        <v>6313</v>
      </c>
    </row>
    <row r="355" spans="1:16" ht="12.75">
      <c r="A355" t="s">
        <v>48</v>
      </c>
      <c s="34" t="s">
        <v>446</v>
      </c>
      <c s="34" t="s">
        <v>6314</v>
      </c>
      <c s="35" t="s">
        <v>5</v>
      </c>
      <c s="6" t="s">
        <v>6315</v>
      </c>
      <c s="36" t="s">
        <v>4635</v>
      </c>
      <c s="37">
        <v>1</v>
      </c>
      <c s="36">
        <v>0</v>
      </c>
      <c s="36">
        <f>ROUND(G355*H355,6)</f>
      </c>
      <c r="L355" s="38">
        <v>0</v>
      </c>
      <c s="32">
        <f>ROUND(ROUND(L355,2)*ROUND(G355,3),2)</f>
      </c>
      <c s="36" t="s">
        <v>441</v>
      </c>
      <c>
        <f>(M355*21)/100</f>
      </c>
      <c t="s">
        <v>27</v>
      </c>
    </row>
    <row r="356" spans="1:5" ht="12.75">
      <c r="A356" s="35" t="s">
        <v>53</v>
      </c>
      <c r="E356" s="39" t="s">
        <v>5</v>
      </c>
    </row>
    <row r="357" spans="1:5" ht="12.75">
      <c r="A357" s="35" t="s">
        <v>54</v>
      </c>
      <c r="E357" s="40" t="s">
        <v>5</v>
      </c>
    </row>
    <row r="358" spans="1:5" ht="63.75">
      <c r="A358" t="s">
        <v>55</v>
      </c>
      <c r="E358" s="39" t="s">
        <v>6313</v>
      </c>
    </row>
    <row r="359" spans="1:16" ht="12.75">
      <c r="A359" t="s">
        <v>48</v>
      </c>
      <c s="34" t="s">
        <v>453</v>
      </c>
      <c s="34" t="s">
        <v>5276</v>
      </c>
      <c s="35" t="s">
        <v>5</v>
      </c>
      <c s="6" t="s">
        <v>5277</v>
      </c>
      <c s="36" t="s">
        <v>51</v>
      </c>
      <c s="37">
        <v>12</v>
      </c>
      <c s="36">
        <v>0</v>
      </c>
      <c s="36">
        <f>ROUND(G359*H359,6)</f>
      </c>
      <c r="L359" s="38">
        <v>0</v>
      </c>
      <c s="32">
        <f>ROUND(ROUND(L359,2)*ROUND(G359,3),2)</f>
      </c>
      <c s="36" t="s">
        <v>441</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458</v>
      </c>
      <c s="34" t="s">
        <v>5300</v>
      </c>
      <c s="35" t="s">
        <v>5</v>
      </c>
      <c s="6" t="s">
        <v>6316</v>
      </c>
      <c s="36" t="s">
        <v>62</v>
      </c>
      <c s="37">
        <v>6</v>
      </c>
      <c s="36">
        <v>0</v>
      </c>
      <c s="36">
        <f>ROUND(G363*H363,6)</f>
      </c>
      <c r="L363" s="38">
        <v>0</v>
      </c>
      <c s="32">
        <f>ROUND(ROUND(L363,2)*ROUND(G363,3),2)</f>
      </c>
      <c s="36" t="s">
        <v>441</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6317</v>
      </c>
      <c r="E367" s="33" t="s">
        <v>6318</v>
      </c>
      <c r="J367" s="32">
        <f>0</f>
      </c>
      <c s="32">
        <f>0</f>
      </c>
      <c s="32">
        <f>0+L368</f>
      </c>
      <c s="32">
        <f>0+M368</f>
      </c>
    </row>
    <row r="368" spans="1:16" ht="12.75">
      <c r="A368" t="s">
        <v>48</v>
      </c>
      <c s="34" t="s">
        <v>481</v>
      </c>
      <c s="34" t="s">
        <v>6319</v>
      </c>
      <c s="35" t="s">
        <v>5</v>
      </c>
      <c s="6" t="s">
        <v>6320</v>
      </c>
      <c s="36" t="s">
        <v>62</v>
      </c>
      <c s="37">
        <v>1</v>
      </c>
      <c s="36">
        <v>0</v>
      </c>
      <c s="36">
        <f>ROUND(G368*H368,6)</f>
      </c>
      <c r="L368" s="38">
        <v>0</v>
      </c>
      <c s="32">
        <f>ROUND(ROUND(L368,2)*ROUND(G368,3),2)</f>
      </c>
      <c s="36" t="s">
        <v>5229</v>
      </c>
      <c>
        <f>(M368*21)/100</f>
      </c>
      <c t="s">
        <v>27</v>
      </c>
    </row>
    <row r="369" spans="1:5" ht="12.75">
      <c r="A369" s="35" t="s">
        <v>53</v>
      </c>
      <c r="E369" s="39" t="s">
        <v>5</v>
      </c>
    </row>
    <row r="370" spans="1:5" ht="12.75">
      <c r="A370" s="35" t="s">
        <v>54</v>
      </c>
      <c r="E370" s="40" t="s">
        <v>5</v>
      </c>
    </row>
    <row r="371" spans="1:5" ht="25.5">
      <c r="A371" t="s">
        <v>55</v>
      </c>
      <c r="E371" s="39" t="s">
        <v>6321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6323</v>
      </c>
      <c r="E8" s="30" t="s">
        <v>5326</v>
      </c>
      <c r="J8" s="29">
        <f>0+J9+J58+J127+J192+J197+J206+J211+J228+J233+J238</f>
      </c>
      <c s="29">
        <f>0+K9+K58+K127+K192+K197+K206+K211+K228+K233+K238</f>
      </c>
      <c s="29">
        <f>0+L9+L58+L127+L192+L197+L206+L211+L228+L233+L238</f>
      </c>
      <c s="29">
        <f>0+M9+M58+M127+M192+M197+M206+M211+M228+M233+M238</f>
      </c>
    </row>
    <row r="9" spans="1:13" ht="12.75">
      <c r="A9" t="s">
        <v>46</v>
      </c>
      <c r="C9" s="31" t="s">
        <v>5328</v>
      </c>
      <c r="E9" s="33" t="s">
        <v>5329</v>
      </c>
      <c r="J9" s="32">
        <f>0</f>
      </c>
      <c s="32">
        <f>0</f>
      </c>
      <c s="32">
        <f>0+L10+L14+L18+L22+L26+L30+L34+L38+L42+L46+L50+L54</f>
      </c>
      <c s="32">
        <f>0+M10+M14+M18+M22+M26+M30+M34+M38+M42+M46+M50+M54</f>
      </c>
    </row>
    <row r="10" spans="1:16" ht="12.75">
      <c r="A10" t="s">
        <v>48</v>
      </c>
      <c s="34" t="s">
        <v>4</v>
      </c>
      <c s="34" t="s">
        <v>5330</v>
      </c>
      <c s="35" t="s">
        <v>5</v>
      </c>
      <c s="6" t="s">
        <v>6324</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6325</v>
      </c>
    </row>
    <row r="14" spans="1:16" ht="12.75">
      <c r="A14" t="s">
        <v>48</v>
      </c>
      <c s="34" t="s">
        <v>27</v>
      </c>
      <c s="34" t="s">
        <v>5333</v>
      </c>
      <c s="35" t="s">
        <v>5</v>
      </c>
      <c s="6" t="s">
        <v>5331</v>
      </c>
      <c s="36" t="s">
        <v>62</v>
      </c>
      <c s="37">
        <v>1</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5332</v>
      </c>
    </row>
    <row r="18" spans="1:16" ht="12.75">
      <c r="A18" t="s">
        <v>48</v>
      </c>
      <c s="34" t="s">
        <v>26</v>
      </c>
      <c s="34" t="s">
        <v>5346</v>
      </c>
      <c s="35" t="s">
        <v>5</v>
      </c>
      <c s="6" t="s">
        <v>5347</v>
      </c>
      <c s="36" t="s">
        <v>51</v>
      </c>
      <c s="37">
        <v>42</v>
      </c>
      <c s="36">
        <v>0</v>
      </c>
      <c s="36">
        <f>ROUND(G18*H18,6)</f>
      </c>
      <c r="L18" s="38">
        <v>0</v>
      </c>
      <c s="32">
        <f>ROUND(ROUND(L18,2)*ROUND(G18,3),2)</f>
      </c>
      <c s="36" t="s">
        <v>5338</v>
      </c>
      <c>
        <f>(M18*21)/100</f>
      </c>
      <c t="s">
        <v>27</v>
      </c>
    </row>
    <row r="19" spans="1:5" ht="12.75">
      <c r="A19" s="35" t="s">
        <v>53</v>
      </c>
      <c r="E19" s="39" t="s">
        <v>5</v>
      </c>
    </row>
    <row r="20" spans="1:5" ht="12.75">
      <c r="A20" s="35" t="s">
        <v>54</v>
      </c>
      <c r="E20" s="40" t="s">
        <v>5</v>
      </c>
    </row>
    <row r="21" spans="1:5" ht="25.5">
      <c r="A21" t="s">
        <v>55</v>
      </c>
      <c r="E21" s="39" t="s">
        <v>5348</v>
      </c>
    </row>
    <row r="22" spans="1:16" ht="12.75">
      <c r="A22" t="s">
        <v>48</v>
      </c>
      <c s="34" t="s">
        <v>63</v>
      </c>
      <c s="34" t="s">
        <v>5349</v>
      </c>
      <c s="35" t="s">
        <v>5</v>
      </c>
      <c s="6" t="s">
        <v>5350</v>
      </c>
      <c s="36" t="s">
        <v>51</v>
      </c>
      <c s="37">
        <v>6</v>
      </c>
      <c s="36">
        <v>0</v>
      </c>
      <c s="36">
        <f>ROUND(G22*H22,6)</f>
      </c>
      <c r="L22" s="38">
        <v>0</v>
      </c>
      <c s="32">
        <f>ROUND(ROUND(L22,2)*ROUND(G22,3),2)</f>
      </c>
      <c s="36" t="s">
        <v>5338</v>
      </c>
      <c>
        <f>(M22*21)/100</f>
      </c>
      <c t="s">
        <v>27</v>
      </c>
    </row>
    <row r="23" spans="1:5" ht="12.75">
      <c r="A23" s="35" t="s">
        <v>53</v>
      </c>
      <c r="E23" s="39" t="s">
        <v>5</v>
      </c>
    </row>
    <row r="24" spans="1:5" ht="12.75">
      <c r="A24" s="35" t="s">
        <v>54</v>
      </c>
      <c r="E24" s="40" t="s">
        <v>5</v>
      </c>
    </row>
    <row r="25" spans="1:5" ht="25.5">
      <c r="A25" t="s">
        <v>55</v>
      </c>
      <c r="E25" s="39" t="s">
        <v>6326</v>
      </c>
    </row>
    <row r="26" spans="1:16" ht="12.75">
      <c r="A26" t="s">
        <v>48</v>
      </c>
      <c s="34" t="s">
        <v>67</v>
      </c>
      <c s="34" t="s">
        <v>6327</v>
      </c>
      <c s="35" t="s">
        <v>5</v>
      </c>
      <c s="6" t="s">
        <v>6328</v>
      </c>
      <c s="36" t="s">
        <v>51</v>
      </c>
      <c s="37">
        <v>4</v>
      </c>
      <c s="36">
        <v>0</v>
      </c>
      <c s="36">
        <f>ROUND(G26*H26,6)</f>
      </c>
      <c r="L26" s="38">
        <v>0</v>
      </c>
      <c s="32">
        <f>ROUND(ROUND(L26,2)*ROUND(G26,3),2)</f>
      </c>
      <c s="36" t="s">
        <v>5338</v>
      </c>
      <c>
        <f>(M26*21)/100</f>
      </c>
      <c t="s">
        <v>27</v>
      </c>
    </row>
    <row r="27" spans="1:5" ht="12.75">
      <c r="A27" s="35" t="s">
        <v>53</v>
      </c>
      <c r="E27" s="39" t="s">
        <v>5</v>
      </c>
    </row>
    <row r="28" spans="1:5" ht="12.75">
      <c r="A28" s="35" t="s">
        <v>54</v>
      </c>
      <c r="E28" s="40" t="s">
        <v>5</v>
      </c>
    </row>
    <row r="29" spans="1:5" ht="25.5">
      <c r="A29" t="s">
        <v>55</v>
      </c>
      <c r="E29" s="39" t="s">
        <v>6329</v>
      </c>
    </row>
    <row r="30" spans="1:16" ht="12.75">
      <c r="A30" t="s">
        <v>48</v>
      </c>
      <c s="34" t="s">
        <v>72</v>
      </c>
      <c s="34" t="s">
        <v>5353</v>
      </c>
      <c s="35" t="s">
        <v>5</v>
      </c>
      <c s="6" t="s">
        <v>5354</v>
      </c>
      <c s="36" t="s">
        <v>51</v>
      </c>
      <c s="37">
        <v>9</v>
      </c>
      <c s="36">
        <v>0</v>
      </c>
      <c s="36">
        <f>ROUND(G30*H30,6)</f>
      </c>
      <c r="L30" s="38">
        <v>0</v>
      </c>
      <c s="32">
        <f>ROUND(ROUND(L30,2)*ROUND(G30,3),2)</f>
      </c>
      <c s="36" t="s">
        <v>5338</v>
      </c>
      <c>
        <f>(M30*21)/100</f>
      </c>
      <c t="s">
        <v>27</v>
      </c>
    </row>
    <row r="31" spans="1:5" ht="12.75">
      <c r="A31" s="35" t="s">
        <v>53</v>
      </c>
      <c r="E31" s="39" t="s">
        <v>5</v>
      </c>
    </row>
    <row r="32" spans="1:5" ht="12.75">
      <c r="A32" s="35" t="s">
        <v>54</v>
      </c>
      <c r="E32" s="40" t="s">
        <v>5</v>
      </c>
    </row>
    <row r="33" spans="1:5" ht="25.5">
      <c r="A33" t="s">
        <v>55</v>
      </c>
      <c r="E33" s="39" t="s">
        <v>6326</v>
      </c>
    </row>
    <row r="34" spans="1:16" ht="12.75">
      <c r="A34" t="s">
        <v>48</v>
      </c>
      <c s="34" t="s">
        <v>123</v>
      </c>
      <c s="34" t="s">
        <v>5355</v>
      </c>
      <c s="35" t="s">
        <v>5</v>
      </c>
      <c s="6" t="s">
        <v>5356</v>
      </c>
      <c s="36" t="s">
        <v>62</v>
      </c>
      <c s="37">
        <v>2</v>
      </c>
      <c s="36">
        <v>0</v>
      </c>
      <c s="36">
        <f>ROUND(G34*H34,6)</f>
      </c>
      <c r="L34" s="38">
        <v>0</v>
      </c>
      <c s="32">
        <f>ROUND(ROUND(L34,2)*ROUND(G34,3),2)</f>
      </c>
      <c s="36" t="s">
        <v>5338</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5357</v>
      </c>
      <c s="35" t="s">
        <v>5</v>
      </c>
      <c s="6" t="s">
        <v>5358</v>
      </c>
      <c s="36" t="s">
        <v>62</v>
      </c>
      <c s="37">
        <v>4</v>
      </c>
      <c s="36">
        <v>0</v>
      </c>
      <c s="36">
        <f>ROUND(G38*H38,6)</f>
      </c>
      <c r="L38" s="38">
        <v>0</v>
      </c>
      <c s="32">
        <f>ROUND(ROUND(L38,2)*ROUND(G38,3),2)</f>
      </c>
      <c s="36" t="s">
        <v>5338</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5359</v>
      </c>
      <c s="35" t="s">
        <v>5</v>
      </c>
      <c s="6" t="s">
        <v>5360</v>
      </c>
      <c s="36" t="s">
        <v>51</v>
      </c>
      <c s="37">
        <v>57</v>
      </c>
      <c s="36">
        <v>0</v>
      </c>
      <c s="36">
        <f>ROUND(G42*H42,6)</f>
      </c>
      <c r="L42" s="38">
        <v>0</v>
      </c>
      <c s="32">
        <f>ROUND(ROUND(L42,2)*ROUND(G42,3),2)</f>
      </c>
      <c s="36" t="s">
        <v>5338</v>
      </c>
      <c>
        <f>(M42*21)/100</f>
      </c>
      <c t="s">
        <v>27</v>
      </c>
    </row>
    <row r="43" spans="1:5" ht="12.75">
      <c r="A43" s="35" t="s">
        <v>53</v>
      </c>
      <c r="E43" s="39" t="s">
        <v>5</v>
      </c>
    </row>
    <row r="44" spans="1:5" ht="12.75">
      <c r="A44" s="35" t="s">
        <v>54</v>
      </c>
      <c r="E44" s="40" t="s">
        <v>5</v>
      </c>
    </row>
    <row r="45" spans="1:5" ht="12.75">
      <c r="A45" t="s">
        <v>55</v>
      </c>
      <c r="E45" s="39" t="s">
        <v>5361</v>
      </c>
    </row>
    <row r="46" spans="1:16" ht="25.5">
      <c r="A46" t="s">
        <v>48</v>
      </c>
      <c s="34" t="s">
        <v>82</v>
      </c>
      <c s="34" t="s">
        <v>6330</v>
      </c>
      <c s="35" t="s">
        <v>5</v>
      </c>
      <c s="6" t="s">
        <v>6331</v>
      </c>
      <c s="36" t="s">
        <v>51</v>
      </c>
      <c s="37">
        <v>11</v>
      </c>
      <c s="36">
        <v>0</v>
      </c>
      <c s="36">
        <f>ROUND(G46*H46,6)</f>
      </c>
      <c r="L46" s="38">
        <v>0</v>
      </c>
      <c s="32">
        <f>ROUND(ROUND(L46,2)*ROUND(G46,3),2)</f>
      </c>
      <c s="36" t="s">
        <v>5338</v>
      </c>
      <c>
        <f>(M46*21)/100</f>
      </c>
      <c t="s">
        <v>27</v>
      </c>
    </row>
    <row r="47" spans="1:5" ht="12.75">
      <c r="A47" s="35" t="s">
        <v>53</v>
      </c>
      <c r="E47" s="39" t="s">
        <v>5</v>
      </c>
    </row>
    <row r="48" spans="1:5" ht="12.75">
      <c r="A48" s="35" t="s">
        <v>54</v>
      </c>
      <c r="E48" s="40" t="s">
        <v>5</v>
      </c>
    </row>
    <row r="49" spans="1:5" ht="12.75">
      <c r="A49" t="s">
        <v>55</v>
      </c>
      <c r="E49" s="39" t="s">
        <v>6332</v>
      </c>
    </row>
    <row r="50" spans="1:16" ht="12.75">
      <c r="A50" t="s">
        <v>48</v>
      </c>
      <c s="34" t="s">
        <v>86</v>
      </c>
      <c s="34" t="s">
        <v>5362</v>
      </c>
      <c s="35" t="s">
        <v>5</v>
      </c>
      <c s="6" t="s">
        <v>5363</v>
      </c>
      <c s="36" t="s">
        <v>62</v>
      </c>
      <c s="37">
        <v>2</v>
      </c>
      <c s="36">
        <v>0</v>
      </c>
      <c s="36">
        <f>ROUND(G50*H50,6)</f>
      </c>
      <c r="L50" s="38">
        <v>0</v>
      </c>
      <c s="32">
        <f>ROUND(ROUND(L50,2)*ROUND(G50,3),2)</f>
      </c>
      <c s="36" t="s">
        <v>5338</v>
      </c>
      <c>
        <f>(M50*21)/100</f>
      </c>
      <c t="s">
        <v>27</v>
      </c>
    </row>
    <row r="51" spans="1:5" ht="12.75">
      <c r="A51" s="35" t="s">
        <v>53</v>
      </c>
      <c r="E51" s="39" t="s">
        <v>5</v>
      </c>
    </row>
    <row r="52" spans="1:5" ht="12.75">
      <c r="A52" s="35" t="s">
        <v>54</v>
      </c>
      <c r="E52" s="40" t="s">
        <v>5</v>
      </c>
    </row>
    <row r="53" spans="1:5" ht="12.75">
      <c r="A53" t="s">
        <v>55</v>
      </c>
      <c r="E53" s="39" t="s">
        <v>5364</v>
      </c>
    </row>
    <row r="54" spans="1:16" ht="12.75">
      <c r="A54" t="s">
        <v>48</v>
      </c>
      <c s="34" t="s">
        <v>90</v>
      </c>
      <c s="34" t="s">
        <v>5365</v>
      </c>
      <c s="35" t="s">
        <v>5</v>
      </c>
      <c s="6" t="s">
        <v>5366</v>
      </c>
      <c s="36" t="s">
        <v>5367</v>
      </c>
      <c s="37">
        <v>38452</v>
      </c>
      <c s="36">
        <v>0</v>
      </c>
      <c s="36">
        <f>ROUND(G54*H54,6)</f>
      </c>
      <c r="L54" s="38">
        <v>0</v>
      </c>
      <c s="32">
        <f>ROUND(ROUND(L54,2)*ROUND(G54,3),2)</f>
      </c>
      <c s="36" t="s">
        <v>5338</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5368</v>
      </c>
      <c r="E58" s="33" t="s">
        <v>5369</v>
      </c>
      <c r="J58" s="32">
        <f>0</f>
      </c>
      <c s="32">
        <f>0</f>
      </c>
      <c s="32">
        <f>0+L59+L63+L67+L71+L75+L79+L83+L87+L91+L95+L99+L103+L107+L111+L115+L119+L123</f>
      </c>
      <c s="32">
        <f>0+M59+M63+M67+M71+M75+M79+M83+M87+M91+M95+M99+M103+M107+M111+M115+M119+M123</f>
      </c>
    </row>
    <row r="59" spans="1:16" ht="12.75">
      <c r="A59" t="s">
        <v>48</v>
      </c>
      <c s="34" t="s">
        <v>94</v>
      </c>
      <c s="34" t="s">
        <v>5370</v>
      </c>
      <c s="35" t="s">
        <v>5</v>
      </c>
      <c s="6" t="s">
        <v>6333</v>
      </c>
      <c s="36" t="s">
        <v>62</v>
      </c>
      <c s="37">
        <v>2</v>
      </c>
      <c s="36">
        <v>0</v>
      </c>
      <c s="36">
        <f>ROUND(G59*H59,6)</f>
      </c>
      <c r="L59" s="38">
        <v>0</v>
      </c>
      <c s="32">
        <f>ROUND(ROUND(L59,2)*ROUND(G59,3),2)</f>
      </c>
      <c s="36" t="s">
        <v>441</v>
      </c>
      <c>
        <f>(M59*21)/100</f>
      </c>
      <c t="s">
        <v>27</v>
      </c>
    </row>
    <row r="60" spans="1:5" ht="12.75">
      <c r="A60" s="35" t="s">
        <v>53</v>
      </c>
      <c r="E60" s="39" t="s">
        <v>5</v>
      </c>
    </row>
    <row r="61" spans="1:5" ht="12.75">
      <c r="A61" s="35" t="s">
        <v>54</v>
      </c>
      <c r="E61" s="40" t="s">
        <v>5</v>
      </c>
    </row>
    <row r="62" spans="1:5" ht="38.25">
      <c r="A62" t="s">
        <v>55</v>
      </c>
      <c r="E62" s="39" t="s">
        <v>5372</v>
      </c>
    </row>
    <row r="63" spans="1:16" ht="12.75">
      <c r="A63" t="s">
        <v>48</v>
      </c>
      <c s="34" t="s">
        <v>98</v>
      </c>
      <c s="34" t="s">
        <v>5373</v>
      </c>
      <c s="35" t="s">
        <v>5</v>
      </c>
      <c s="6" t="s">
        <v>5371</v>
      </c>
      <c s="36" t="s">
        <v>62</v>
      </c>
      <c s="37">
        <v>2</v>
      </c>
      <c s="36">
        <v>0</v>
      </c>
      <c s="36">
        <f>ROUND(G63*H63,6)</f>
      </c>
      <c r="L63" s="38">
        <v>0</v>
      </c>
      <c s="32">
        <f>ROUND(ROUND(L63,2)*ROUND(G63,3),2)</f>
      </c>
      <c s="36" t="s">
        <v>441</v>
      </c>
      <c>
        <f>(M63*21)/100</f>
      </c>
      <c t="s">
        <v>27</v>
      </c>
    </row>
    <row r="64" spans="1:5" ht="12.75">
      <c r="A64" s="35" t="s">
        <v>53</v>
      </c>
      <c r="E64" s="39" t="s">
        <v>5</v>
      </c>
    </row>
    <row r="65" spans="1:5" ht="12.75">
      <c r="A65" s="35" t="s">
        <v>54</v>
      </c>
      <c r="E65" s="40" t="s">
        <v>5</v>
      </c>
    </row>
    <row r="66" spans="1:5" ht="38.25">
      <c r="A66" t="s">
        <v>55</v>
      </c>
      <c r="E66" s="39" t="s">
        <v>5372</v>
      </c>
    </row>
    <row r="67" spans="1:16" ht="12.75">
      <c r="A67" t="s">
        <v>48</v>
      </c>
      <c s="34" t="s">
        <v>102</v>
      </c>
      <c s="34" t="s">
        <v>5378</v>
      </c>
      <c s="35" t="s">
        <v>5</v>
      </c>
      <c s="6" t="s">
        <v>5379</v>
      </c>
      <c s="36" t="s">
        <v>51</v>
      </c>
      <c s="37">
        <v>56</v>
      </c>
      <c s="36">
        <v>0</v>
      </c>
      <c s="36">
        <f>ROUND(G67*H67,6)</f>
      </c>
      <c r="L67" s="38">
        <v>0</v>
      </c>
      <c s="32">
        <f>ROUND(ROUND(L67,2)*ROUND(G67,3),2)</f>
      </c>
      <c s="36" t="s">
        <v>5338</v>
      </c>
      <c>
        <f>(M67*21)/100</f>
      </c>
      <c t="s">
        <v>27</v>
      </c>
    </row>
    <row r="68" spans="1:5" ht="12.75">
      <c r="A68" s="35" t="s">
        <v>53</v>
      </c>
      <c r="E68" s="39" t="s">
        <v>5</v>
      </c>
    </row>
    <row r="69" spans="1:5" ht="12.75">
      <c r="A69" s="35" t="s">
        <v>54</v>
      </c>
      <c r="E69" s="40" t="s">
        <v>5</v>
      </c>
    </row>
    <row r="70" spans="1:5" ht="12.75">
      <c r="A70" t="s">
        <v>55</v>
      </c>
      <c r="E70" s="39" t="s">
        <v>5380</v>
      </c>
    </row>
    <row r="71" spans="1:16" ht="12.75">
      <c r="A71" t="s">
        <v>48</v>
      </c>
      <c s="34" t="s">
        <v>107</v>
      </c>
      <c s="34" t="s">
        <v>5381</v>
      </c>
      <c s="35" t="s">
        <v>5</v>
      </c>
      <c s="6" t="s">
        <v>5382</v>
      </c>
      <c s="36" t="s">
        <v>51</v>
      </c>
      <c s="37">
        <v>13</v>
      </c>
      <c s="36">
        <v>0</v>
      </c>
      <c s="36">
        <f>ROUND(G71*H71,6)</f>
      </c>
      <c r="L71" s="38">
        <v>0</v>
      </c>
      <c s="32">
        <f>ROUND(ROUND(L71,2)*ROUND(G71,3),2)</f>
      </c>
      <c s="36" t="s">
        <v>5338</v>
      </c>
      <c>
        <f>(M71*21)/100</f>
      </c>
      <c t="s">
        <v>27</v>
      </c>
    </row>
    <row r="72" spans="1:5" ht="12.75">
      <c r="A72" s="35" t="s">
        <v>53</v>
      </c>
      <c r="E72" s="39" t="s">
        <v>5</v>
      </c>
    </row>
    <row r="73" spans="1:5" ht="12.75">
      <c r="A73" s="35" t="s">
        <v>54</v>
      </c>
      <c r="E73" s="40" t="s">
        <v>5</v>
      </c>
    </row>
    <row r="74" spans="1:5" ht="12.75">
      <c r="A74" t="s">
        <v>55</v>
      </c>
      <c r="E74" s="39" t="s">
        <v>5380</v>
      </c>
    </row>
    <row r="75" spans="1:16" ht="12.75">
      <c r="A75" t="s">
        <v>48</v>
      </c>
      <c s="34" t="s">
        <v>111</v>
      </c>
      <c s="34" t="s">
        <v>6334</v>
      </c>
      <c s="35" t="s">
        <v>5</v>
      </c>
      <c s="6" t="s">
        <v>6335</v>
      </c>
      <c s="36" t="s">
        <v>51</v>
      </c>
      <c s="37">
        <v>10</v>
      </c>
      <c s="36">
        <v>0</v>
      </c>
      <c s="36">
        <f>ROUND(G75*H75,6)</f>
      </c>
      <c r="L75" s="38">
        <v>0</v>
      </c>
      <c s="32">
        <f>ROUND(ROUND(L75,2)*ROUND(G75,3),2)</f>
      </c>
      <c s="36" t="s">
        <v>5338</v>
      </c>
      <c>
        <f>(M75*21)/100</f>
      </c>
      <c t="s">
        <v>27</v>
      </c>
    </row>
    <row r="76" spans="1:5" ht="12.75">
      <c r="A76" s="35" t="s">
        <v>53</v>
      </c>
      <c r="E76" s="39" t="s">
        <v>5</v>
      </c>
    </row>
    <row r="77" spans="1:5" ht="12.75">
      <c r="A77" s="35" t="s">
        <v>54</v>
      </c>
      <c r="E77" s="40" t="s">
        <v>5</v>
      </c>
    </row>
    <row r="78" spans="1:5" ht="12.75">
      <c r="A78" t="s">
        <v>55</v>
      </c>
      <c r="E78" s="39" t="s">
        <v>5380</v>
      </c>
    </row>
    <row r="79" spans="1:16" ht="25.5">
      <c r="A79" t="s">
        <v>48</v>
      </c>
      <c s="34" t="s">
        <v>115</v>
      </c>
      <c s="34" t="s">
        <v>5383</v>
      </c>
      <c s="35" t="s">
        <v>5</v>
      </c>
      <c s="6" t="s">
        <v>5384</v>
      </c>
      <c s="36" t="s">
        <v>51</v>
      </c>
      <c s="37">
        <v>56</v>
      </c>
      <c s="36">
        <v>0</v>
      </c>
      <c s="36">
        <f>ROUND(G79*H79,6)</f>
      </c>
      <c r="L79" s="38">
        <v>0</v>
      </c>
      <c s="32">
        <f>ROUND(ROUND(L79,2)*ROUND(G79,3),2)</f>
      </c>
      <c s="36" t="s">
        <v>5338</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5385</v>
      </c>
      <c s="35" t="s">
        <v>5</v>
      </c>
      <c s="6" t="s">
        <v>5386</v>
      </c>
      <c s="36" t="s">
        <v>51</v>
      </c>
      <c s="37">
        <v>23</v>
      </c>
      <c s="36">
        <v>0</v>
      </c>
      <c s="36">
        <f>ROUND(G83*H83,6)</f>
      </c>
      <c r="L83" s="38">
        <v>0</v>
      </c>
      <c s="32">
        <f>ROUND(ROUND(L83,2)*ROUND(G83,3),2)</f>
      </c>
      <c s="36" t="s">
        <v>5338</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125</v>
      </c>
      <c s="34" t="s">
        <v>5387</v>
      </c>
      <c s="35" t="s">
        <v>5</v>
      </c>
      <c s="6" t="s">
        <v>6336</v>
      </c>
      <c s="36" t="s">
        <v>62</v>
      </c>
      <c s="37">
        <v>12</v>
      </c>
      <c s="36">
        <v>0</v>
      </c>
      <c s="36">
        <f>ROUND(G87*H87,6)</f>
      </c>
      <c r="L87" s="38">
        <v>0</v>
      </c>
      <c s="32">
        <f>ROUND(ROUND(L87,2)*ROUND(G87,3),2)</f>
      </c>
      <c s="36" t="s">
        <v>5338</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129</v>
      </c>
      <c s="34" t="s">
        <v>5389</v>
      </c>
      <c s="35" t="s">
        <v>5</v>
      </c>
      <c s="6" t="s">
        <v>5390</v>
      </c>
      <c s="36" t="s">
        <v>62</v>
      </c>
      <c s="37">
        <v>4</v>
      </c>
      <c s="36">
        <v>0</v>
      </c>
      <c s="36">
        <f>ROUND(G91*H91,6)</f>
      </c>
      <c r="L91" s="38">
        <v>0</v>
      </c>
      <c s="32">
        <f>ROUND(ROUND(L91,2)*ROUND(G91,3),2)</f>
      </c>
      <c s="36" t="s">
        <v>5338</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5391</v>
      </c>
      <c s="35" t="s">
        <v>5</v>
      </c>
      <c s="6" t="s">
        <v>5392</v>
      </c>
      <c s="36" t="s">
        <v>2589</v>
      </c>
      <c s="37">
        <v>4</v>
      </c>
      <c s="36">
        <v>0</v>
      </c>
      <c s="36">
        <f>ROUND(G95*H95,6)</f>
      </c>
      <c r="L95" s="38">
        <v>0</v>
      </c>
      <c s="32">
        <f>ROUND(ROUND(L95,2)*ROUND(G95,3),2)</f>
      </c>
      <c s="36" t="s">
        <v>5338</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5393</v>
      </c>
      <c s="35" t="s">
        <v>5</v>
      </c>
      <c s="6" t="s">
        <v>5394</v>
      </c>
      <c s="36" t="s">
        <v>62</v>
      </c>
      <c s="37">
        <v>1</v>
      </c>
      <c s="36">
        <v>0</v>
      </c>
      <c s="36">
        <f>ROUND(G99*H99,6)</f>
      </c>
      <c r="L99" s="38">
        <v>0</v>
      </c>
      <c s="32">
        <f>ROUND(ROUND(L99,2)*ROUND(G99,3),2)</f>
      </c>
      <c s="36" t="s">
        <v>5338</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5395</v>
      </c>
      <c s="35" t="s">
        <v>5</v>
      </c>
      <c s="6" t="s">
        <v>5396</v>
      </c>
      <c s="36" t="s">
        <v>62</v>
      </c>
      <c s="37">
        <v>1</v>
      </c>
      <c s="36">
        <v>0</v>
      </c>
      <c s="36">
        <f>ROUND(G103*H103,6)</f>
      </c>
      <c r="L103" s="38">
        <v>0</v>
      </c>
      <c s="32">
        <f>ROUND(ROUND(L103,2)*ROUND(G103,3),2)</f>
      </c>
      <c s="36" t="s">
        <v>5338</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6337</v>
      </c>
      <c s="35" t="s">
        <v>5</v>
      </c>
      <c s="6" t="s">
        <v>6338</v>
      </c>
      <c s="36" t="s">
        <v>62</v>
      </c>
      <c s="37">
        <v>2</v>
      </c>
      <c s="36">
        <v>0</v>
      </c>
      <c s="36">
        <f>ROUND(G107*H107,6)</f>
      </c>
      <c r="L107" s="38">
        <v>0</v>
      </c>
      <c s="32">
        <f>ROUND(ROUND(L107,2)*ROUND(G107,3),2)</f>
      </c>
      <c s="36" t="s">
        <v>5338</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5397</v>
      </c>
      <c s="35" t="s">
        <v>5</v>
      </c>
      <c s="6" t="s">
        <v>5398</v>
      </c>
      <c s="36" t="s">
        <v>62</v>
      </c>
      <c s="37">
        <v>2</v>
      </c>
      <c s="36">
        <v>0</v>
      </c>
      <c s="36">
        <f>ROUND(G111*H111,6)</f>
      </c>
      <c r="L111" s="38">
        <v>0</v>
      </c>
      <c s="32">
        <f>ROUND(ROUND(L111,2)*ROUND(G111,3),2)</f>
      </c>
      <c s="36" t="s">
        <v>5338</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5402</v>
      </c>
      <c s="35" t="s">
        <v>5</v>
      </c>
      <c s="6" t="s">
        <v>5403</v>
      </c>
      <c s="36" t="s">
        <v>51</v>
      </c>
      <c s="37">
        <v>79</v>
      </c>
      <c s="36">
        <v>0</v>
      </c>
      <c s="36">
        <f>ROUND(G115*H115,6)</f>
      </c>
      <c r="L115" s="38">
        <v>0</v>
      </c>
      <c s="32">
        <f>ROUND(ROUND(L115,2)*ROUND(G115,3),2)</f>
      </c>
      <c s="36" t="s">
        <v>5338</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268</v>
      </c>
      <c s="34" t="s">
        <v>5404</v>
      </c>
      <c s="35" t="s">
        <v>5</v>
      </c>
      <c s="6" t="s">
        <v>6339</v>
      </c>
      <c s="36" t="s">
        <v>51</v>
      </c>
      <c s="37">
        <v>79</v>
      </c>
      <c s="36">
        <v>0</v>
      </c>
      <c s="36">
        <f>ROUND(G119*H119,6)</f>
      </c>
      <c r="L119" s="38">
        <v>0</v>
      </c>
      <c s="32">
        <f>ROUND(ROUND(L119,2)*ROUND(G119,3),2)</f>
      </c>
      <c s="36" t="s">
        <v>5338</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272</v>
      </c>
      <c s="34" t="s">
        <v>5406</v>
      </c>
      <c s="35" t="s">
        <v>5</v>
      </c>
      <c s="6" t="s">
        <v>5407</v>
      </c>
      <c s="36" t="s">
        <v>5367</v>
      </c>
      <c s="37">
        <v>50435</v>
      </c>
      <c s="36">
        <v>0</v>
      </c>
      <c s="36">
        <f>ROUND(G123*H123,6)</f>
      </c>
      <c r="L123" s="38">
        <v>0</v>
      </c>
      <c s="32">
        <f>ROUND(ROUND(L123,2)*ROUND(G123,3),2)</f>
      </c>
      <c s="36" t="s">
        <v>5338</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5408</v>
      </c>
      <c r="E127" s="33" t="s">
        <v>5409</v>
      </c>
      <c r="J127" s="32">
        <f>0</f>
      </c>
      <c s="32">
        <f>0</f>
      </c>
      <c s="32">
        <f>0+L128+L132+L136+L140+L144+L148+L152+L156+L160+L164+L168+L172+L176+L180+L184+L188</f>
      </c>
      <c s="32">
        <f>0+M128+M132+M136+M140+M144+M148+M152+M156+M160+M164+M168+M172+M176+M180+M184+M188</f>
      </c>
    </row>
    <row r="128" spans="1:16" ht="12.75">
      <c r="A128" t="s">
        <v>48</v>
      </c>
      <c s="34" t="s">
        <v>291</v>
      </c>
      <c s="34" t="s">
        <v>6340</v>
      </c>
      <c s="35" t="s">
        <v>5</v>
      </c>
      <c s="6" t="s">
        <v>6341</v>
      </c>
      <c s="36" t="s">
        <v>62</v>
      </c>
      <c s="37">
        <v>1</v>
      </c>
      <c s="36">
        <v>0</v>
      </c>
      <c s="36">
        <f>ROUND(G128*H128,6)</f>
      </c>
      <c r="L128" s="38">
        <v>0</v>
      </c>
      <c s="32">
        <f>ROUND(ROUND(L128,2)*ROUND(G128,3),2)</f>
      </c>
      <c s="36" t="s">
        <v>441</v>
      </c>
      <c>
        <f>(M128*21)/100</f>
      </c>
      <c t="s">
        <v>27</v>
      </c>
    </row>
    <row r="129" spans="1:5" ht="12.75">
      <c r="A129" s="35" t="s">
        <v>53</v>
      </c>
      <c r="E129" s="39" t="s">
        <v>5</v>
      </c>
    </row>
    <row r="130" spans="1:5" ht="12.75">
      <c r="A130" s="35" t="s">
        <v>54</v>
      </c>
      <c r="E130" s="40" t="s">
        <v>5</v>
      </c>
    </row>
    <row r="131" spans="1:5" ht="25.5">
      <c r="A131" t="s">
        <v>55</v>
      </c>
      <c r="E131" s="39" t="s">
        <v>6342</v>
      </c>
    </row>
    <row r="132" spans="1:16" ht="12.75">
      <c r="A132" t="s">
        <v>48</v>
      </c>
      <c s="34" t="s">
        <v>295</v>
      </c>
      <c s="34" t="s">
        <v>5413</v>
      </c>
      <c s="35" t="s">
        <v>5</v>
      </c>
      <c s="6" t="s">
        <v>6343</v>
      </c>
      <c s="36" t="s">
        <v>6344</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5</v>
      </c>
    </row>
    <row r="135" spans="1:5" ht="51">
      <c r="A135" t="s">
        <v>55</v>
      </c>
      <c r="E135" s="39" t="s">
        <v>6345</v>
      </c>
    </row>
    <row r="136" spans="1:16" ht="12.75">
      <c r="A136" t="s">
        <v>48</v>
      </c>
      <c s="34" t="s">
        <v>299</v>
      </c>
      <c s="34" t="s">
        <v>6346</v>
      </c>
      <c s="35" t="s">
        <v>5</v>
      </c>
      <c s="6" t="s">
        <v>6347</v>
      </c>
      <c s="36" t="s">
        <v>4635</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25.5">
      <c r="A139" t="s">
        <v>55</v>
      </c>
      <c r="E139" s="39" t="s">
        <v>6348</v>
      </c>
    </row>
    <row r="140" spans="1:16" ht="12.75">
      <c r="A140" t="s">
        <v>48</v>
      </c>
      <c s="34" t="s">
        <v>303</v>
      </c>
      <c s="34" t="s">
        <v>6349</v>
      </c>
      <c s="35" t="s">
        <v>5</v>
      </c>
      <c s="6" t="s">
        <v>6350</v>
      </c>
      <c s="36" t="s">
        <v>4635</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25.5">
      <c r="A143" t="s">
        <v>55</v>
      </c>
      <c r="E143" s="39" t="s">
        <v>6351</v>
      </c>
    </row>
    <row r="144" spans="1:16" ht="12.75">
      <c r="A144" t="s">
        <v>48</v>
      </c>
      <c s="34" t="s">
        <v>545</v>
      </c>
      <c s="34" t="s">
        <v>6352</v>
      </c>
      <c s="35" t="s">
        <v>5</v>
      </c>
      <c s="6" t="s">
        <v>6353</v>
      </c>
      <c s="36" t="s">
        <v>4635</v>
      </c>
      <c s="37">
        <v>2</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6354</v>
      </c>
    </row>
    <row r="148" spans="1:16" ht="12.75">
      <c r="A148" t="s">
        <v>48</v>
      </c>
      <c s="34" t="s">
        <v>307</v>
      </c>
      <c s="34" t="s">
        <v>6355</v>
      </c>
      <c s="35" t="s">
        <v>5</v>
      </c>
      <c s="6" t="s">
        <v>6356</v>
      </c>
      <c s="36" t="s">
        <v>62</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6357</v>
      </c>
    </row>
    <row r="152" spans="1:16" ht="12.75">
      <c r="A152" t="s">
        <v>48</v>
      </c>
      <c s="34" t="s">
        <v>552</v>
      </c>
      <c s="34" t="s">
        <v>5428</v>
      </c>
      <c s="35" t="s">
        <v>5</v>
      </c>
      <c s="6" t="s">
        <v>5429</v>
      </c>
      <c s="36" t="s">
        <v>62</v>
      </c>
      <c s="37">
        <v>1</v>
      </c>
      <c s="36">
        <v>0</v>
      </c>
      <c s="36">
        <f>ROUND(G152*H152,6)</f>
      </c>
      <c r="L152" s="38">
        <v>0</v>
      </c>
      <c s="32">
        <f>ROUND(ROUND(L152,2)*ROUND(G152,3),2)</f>
      </c>
      <c s="36" t="s">
        <v>5338</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5430</v>
      </c>
      <c s="35" t="s">
        <v>5</v>
      </c>
      <c s="6" t="s">
        <v>5431</v>
      </c>
      <c s="36" t="s">
        <v>4635</v>
      </c>
      <c s="37">
        <v>1</v>
      </c>
      <c s="36">
        <v>0</v>
      </c>
      <c s="36">
        <f>ROUND(G156*H156,6)</f>
      </c>
      <c r="L156" s="38">
        <v>0</v>
      </c>
      <c s="32">
        <f>ROUND(ROUND(L156,2)*ROUND(G156,3),2)</f>
      </c>
      <c s="36" t="s">
        <v>5338</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318</v>
      </c>
      <c s="34" t="s">
        <v>6358</v>
      </c>
      <c s="35" t="s">
        <v>5</v>
      </c>
      <c s="6" t="s">
        <v>6359</v>
      </c>
      <c s="36" t="s">
        <v>4635</v>
      </c>
      <c s="37">
        <v>2</v>
      </c>
      <c s="36">
        <v>0</v>
      </c>
      <c s="36">
        <f>ROUND(G160*H160,6)</f>
      </c>
      <c r="L160" s="38">
        <v>0</v>
      </c>
      <c s="32">
        <f>ROUND(ROUND(L160,2)*ROUND(G160,3),2)</f>
      </c>
      <c s="36" t="s">
        <v>5338</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5438</v>
      </c>
      <c s="35" t="s">
        <v>5</v>
      </c>
      <c s="6" t="s">
        <v>5439</v>
      </c>
      <c s="36" t="s">
        <v>4635</v>
      </c>
      <c s="37">
        <v>1</v>
      </c>
      <c s="36">
        <v>0</v>
      </c>
      <c s="36">
        <f>ROUND(G164*H164,6)</f>
      </c>
      <c r="L164" s="38">
        <v>0</v>
      </c>
      <c s="32">
        <f>ROUND(ROUND(L164,2)*ROUND(G164,3),2)</f>
      </c>
      <c s="36" t="s">
        <v>5338</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6360</v>
      </c>
      <c s="35" t="s">
        <v>5</v>
      </c>
      <c s="6" t="s">
        <v>6361</v>
      </c>
      <c s="36" t="s">
        <v>62</v>
      </c>
      <c s="37">
        <v>2</v>
      </c>
      <c s="36">
        <v>0</v>
      </c>
      <c s="36">
        <f>ROUND(G168*H168,6)</f>
      </c>
      <c r="L168" s="38">
        <v>0</v>
      </c>
      <c s="32">
        <f>ROUND(ROUND(L168,2)*ROUND(G168,3),2)</f>
      </c>
      <c s="36" t="s">
        <v>5338</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6362</v>
      </c>
      <c s="35" t="s">
        <v>5</v>
      </c>
      <c s="6" t="s">
        <v>6363</v>
      </c>
      <c s="36" t="s">
        <v>62</v>
      </c>
      <c s="37">
        <v>1</v>
      </c>
      <c s="36">
        <v>0</v>
      </c>
      <c s="36">
        <f>ROUND(G172*H172,6)</f>
      </c>
      <c r="L172" s="38">
        <v>0</v>
      </c>
      <c s="32">
        <f>ROUND(ROUND(L172,2)*ROUND(G172,3),2)</f>
      </c>
      <c s="36" t="s">
        <v>5338</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330</v>
      </c>
      <c s="34" t="s">
        <v>6364</v>
      </c>
      <c s="35" t="s">
        <v>5</v>
      </c>
      <c s="6" t="s">
        <v>6365</v>
      </c>
      <c s="36" t="s">
        <v>4635</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5</v>
      </c>
    </row>
    <row r="179" spans="1:5" ht="63.75">
      <c r="A179" t="s">
        <v>55</v>
      </c>
      <c r="E179" s="39" t="s">
        <v>6366</v>
      </c>
    </row>
    <row r="180" spans="1:16" ht="12.75">
      <c r="A180" t="s">
        <v>48</v>
      </c>
      <c s="34" t="s">
        <v>334</v>
      </c>
      <c s="34" t="s">
        <v>6367</v>
      </c>
      <c s="35" t="s">
        <v>5</v>
      </c>
      <c s="6" t="s">
        <v>6368</v>
      </c>
      <c s="36" t="s">
        <v>4635</v>
      </c>
      <c s="37">
        <v>1</v>
      </c>
      <c s="36">
        <v>0</v>
      </c>
      <c s="36">
        <f>ROUND(G180*H180,6)</f>
      </c>
      <c r="L180" s="38">
        <v>0</v>
      </c>
      <c s="32">
        <f>ROUND(ROUND(L180,2)*ROUND(G180,3),2)</f>
      </c>
      <c s="36" t="s">
        <v>5338</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5451</v>
      </c>
      <c s="35" t="s">
        <v>5</v>
      </c>
      <c s="6" t="s">
        <v>5452</v>
      </c>
      <c s="36" t="s">
        <v>5367</v>
      </c>
      <c s="37">
        <v>65788</v>
      </c>
      <c s="36">
        <v>0</v>
      </c>
      <c s="36">
        <f>ROUND(G184*H184,6)</f>
      </c>
      <c r="L184" s="38">
        <v>0</v>
      </c>
      <c s="32">
        <f>ROUND(ROUND(L184,2)*ROUND(G184,3),2)</f>
      </c>
      <c s="36" t="s">
        <v>5338</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5453</v>
      </c>
      <c s="35" t="s">
        <v>5</v>
      </c>
      <c s="6" t="s">
        <v>5454</v>
      </c>
      <c s="36" t="s">
        <v>5367</v>
      </c>
      <c s="37">
        <v>19500</v>
      </c>
      <c s="36">
        <v>0</v>
      </c>
      <c s="36">
        <f>ROUND(G188*H188,6)</f>
      </c>
      <c r="L188" s="38">
        <v>0</v>
      </c>
      <c s="32">
        <f>ROUND(ROUND(L188,2)*ROUND(G188,3),2)</f>
      </c>
      <c s="36" t="s">
        <v>5338</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6369</v>
      </c>
      <c r="E192" s="33" t="s">
        <v>6370</v>
      </c>
      <c r="J192" s="32">
        <f>0</f>
      </c>
      <c s="32">
        <f>0</f>
      </c>
      <c s="32">
        <f>0+L193</f>
      </c>
      <c s="32">
        <f>0+M193</f>
      </c>
    </row>
    <row r="193" spans="1:16" ht="25.5">
      <c r="A193" t="s">
        <v>48</v>
      </c>
      <c s="34" t="s">
        <v>577</v>
      </c>
      <c s="34" t="s">
        <v>6371</v>
      </c>
      <c s="35" t="s">
        <v>5</v>
      </c>
      <c s="6" t="s">
        <v>6372</v>
      </c>
      <c s="36" t="s">
        <v>62</v>
      </c>
      <c s="37">
        <v>4</v>
      </c>
      <c s="36">
        <v>0</v>
      </c>
      <c s="36">
        <f>ROUND(G193*H193,6)</f>
      </c>
      <c r="L193" s="38">
        <v>0</v>
      </c>
      <c s="32">
        <f>ROUND(ROUND(L193,2)*ROUND(G193,3),2)</f>
      </c>
      <c s="36" t="s">
        <v>5338</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6373</v>
      </c>
      <c r="E197" s="33" t="s">
        <v>6374</v>
      </c>
      <c r="J197" s="32">
        <f>0</f>
      </c>
      <c s="32">
        <f>0</f>
      </c>
      <c s="32">
        <f>0+L198+L202</f>
      </c>
      <c s="32">
        <f>0+M198+M202</f>
      </c>
    </row>
    <row r="198" spans="1:16" ht="12.75">
      <c r="A198" t="s">
        <v>48</v>
      </c>
      <c s="34" t="s">
        <v>581</v>
      </c>
      <c s="34" t="s">
        <v>6375</v>
      </c>
      <c s="35" t="s">
        <v>5</v>
      </c>
      <c s="6" t="s">
        <v>6376</v>
      </c>
      <c s="36" t="s">
        <v>51</v>
      </c>
      <c s="37">
        <v>15</v>
      </c>
      <c s="36">
        <v>0</v>
      </c>
      <c s="36">
        <f>ROUND(G198*H198,6)</f>
      </c>
      <c r="L198" s="38">
        <v>0</v>
      </c>
      <c s="32">
        <f>ROUND(ROUND(L198,2)*ROUND(G198,3),2)</f>
      </c>
      <c s="36" t="s">
        <v>5338</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345</v>
      </c>
      <c s="34" t="s">
        <v>6377</v>
      </c>
      <c s="35" t="s">
        <v>5</v>
      </c>
      <c s="6" t="s">
        <v>6378</v>
      </c>
      <c s="36" t="s">
        <v>51</v>
      </c>
      <c s="37">
        <v>5</v>
      </c>
      <c s="36">
        <v>0</v>
      </c>
      <c s="36">
        <f>ROUND(G202*H202,6)</f>
      </c>
      <c r="L202" s="38">
        <v>0</v>
      </c>
      <c s="32">
        <f>ROUND(ROUND(L202,2)*ROUND(G202,3),2)</f>
      </c>
      <c s="36" t="s">
        <v>5338</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6379</v>
      </c>
      <c r="E206" s="33" t="s">
        <v>6380</v>
      </c>
      <c r="J206" s="32">
        <f>0</f>
      </c>
      <c s="32">
        <f>0</f>
      </c>
      <c s="32">
        <f>0+L207</f>
      </c>
      <c s="32">
        <f>0+M207</f>
      </c>
    </row>
    <row r="207" spans="1:16" ht="12.75">
      <c r="A207" t="s">
        <v>48</v>
      </c>
      <c s="34" t="s">
        <v>349</v>
      </c>
      <c s="34" t="s">
        <v>6381</v>
      </c>
      <c s="35" t="s">
        <v>5</v>
      </c>
      <c s="6" t="s">
        <v>6382</v>
      </c>
      <c s="36" t="s">
        <v>51</v>
      </c>
      <c s="37">
        <v>20</v>
      </c>
      <c s="36">
        <v>0</v>
      </c>
      <c s="36">
        <f>ROUND(G207*H207,6)</f>
      </c>
      <c r="L207" s="38">
        <v>0</v>
      </c>
      <c s="32">
        <f>ROUND(ROUND(L207,2)*ROUND(G207,3),2)</f>
      </c>
      <c s="36" t="s">
        <v>5338</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6383</v>
      </c>
      <c r="E211" s="33" t="s">
        <v>6384</v>
      </c>
      <c r="J211" s="32">
        <f>0</f>
      </c>
      <c s="32">
        <f>0</f>
      </c>
      <c s="32">
        <f>0+L212+L216+L220+L224</f>
      </c>
      <c s="32">
        <f>0+M212+M216+M220+M224</f>
      </c>
    </row>
    <row r="212" spans="1:16" ht="12.75">
      <c r="A212" t="s">
        <v>48</v>
      </c>
      <c s="34" t="s">
        <v>592</v>
      </c>
      <c s="34" t="s">
        <v>6385</v>
      </c>
      <c s="35" t="s">
        <v>5</v>
      </c>
      <c s="6" t="s">
        <v>6386</v>
      </c>
      <c s="36" t="s">
        <v>4635</v>
      </c>
      <c s="37">
        <v>2</v>
      </c>
      <c s="36">
        <v>0</v>
      </c>
      <c s="36">
        <f>ROUND(G212*H212,6)</f>
      </c>
      <c r="L212" s="38">
        <v>0</v>
      </c>
      <c s="32">
        <f>ROUND(ROUND(L212,2)*ROUND(G212,3),2)</f>
      </c>
      <c s="36" t="s">
        <v>5338</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596</v>
      </c>
      <c s="34" t="s">
        <v>5868</v>
      </c>
      <c s="35" t="s">
        <v>5</v>
      </c>
      <c s="6" t="s">
        <v>5869</v>
      </c>
      <c s="36" t="s">
        <v>4635</v>
      </c>
      <c s="37">
        <v>1</v>
      </c>
      <c s="36">
        <v>0</v>
      </c>
      <c s="36">
        <f>ROUND(G216*H216,6)</f>
      </c>
      <c r="L216" s="38">
        <v>0</v>
      </c>
      <c s="32">
        <f>ROUND(ROUND(L216,2)*ROUND(G216,3),2)</f>
      </c>
      <c s="36" t="s">
        <v>5338</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353</v>
      </c>
      <c s="34" t="s">
        <v>4633</v>
      </c>
      <c s="35" t="s">
        <v>5</v>
      </c>
      <c s="6" t="s">
        <v>6387</v>
      </c>
      <c s="36" t="s">
        <v>4635</v>
      </c>
      <c s="37">
        <v>1</v>
      </c>
      <c s="36">
        <v>0</v>
      </c>
      <c s="36">
        <f>ROUND(G220*H220,6)</f>
      </c>
      <c r="L220" s="38">
        <v>0</v>
      </c>
      <c s="32">
        <f>ROUND(ROUND(L220,2)*ROUND(G220,3),2)</f>
      </c>
      <c s="36" t="s">
        <v>5338</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357</v>
      </c>
      <c s="34" t="s">
        <v>6388</v>
      </c>
      <c s="35" t="s">
        <v>5</v>
      </c>
      <c s="6" t="s">
        <v>6389</v>
      </c>
      <c s="36" t="s">
        <v>4635</v>
      </c>
      <c s="37">
        <v>1</v>
      </c>
      <c s="36">
        <v>0</v>
      </c>
      <c s="36">
        <f>ROUND(G224*H224,6)</f>
      </c>
      <c r="L224" s="38">
        <v>0</v>
      </c>
      <c s="32">
        <f>ROUND(ROUND(L224,2)*ROUND(G224,3),2)</f>
      </c>
      <c s="36" t="s">
        <v>5338</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6390</v>
      </c>
      <c r="E228" s="33" t="s">
        <v>6391</v>
      </c>
      <c r="J228" s="32">
        <f>0</f>
      </c>
      <c s="32">
        <f>0</f>
      </c>
      <c s="32">
        <f>0+L229</f>
      </c>
      <c s="32">
        <f>0+M229</f>
      </c>
    </row>
    <row r="229" spans="1:16" ht="12.75">
      <c r="A229" t="s">
        <v>48</v>
      </c>
      <c s="34" t="s">
        <v>600</v>
      </c>
      <c s="34" t="s">
        <v>6392</v>
      </c>
      <c s="35" t="s">
        <v>5</v>
      </c>
      <c s="6" t="s">
        <v>6393</v>
      </c>
      <c s="36" t="s">
        <v>62</v>
      </c>
      <c s="37">
        <v>2</v>
      </c>
      <c s="36">
        <v>0</v>
      </c>
      <c s="36">
        <f>ROUND(G229*H229,6)</f>
      </c>
      <c r="L229" s="38">
        <v>0</v>
      </c>
      <c s="32">
        <f>ROUND(ROUND(L229,2)*ROUND(G229,3),2)</f>
      </c>
      <c s="36" t="s">
        <v>5338</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6394</v>
      </c>
      <c r="E233" s="33" t="s">
        <v>6395</v>
      </c>
      <c r="J233" s="32">
        <f>0</f>
      </c>
      <c s="32">
        <f>0</f>
      </c>
      <c s="32">
        <f>0+L234</f>
      </c>
      <c s="32">
        <f>0+M234</f>
      </c>
    </row>
    <row r="234" spans="1:16" ht="12.75">
      <c r="A234" t="s">
        <v>48</v>
      </c>
      <c s="34" t="s">
        <v>604</v>
      </c>
      <c s="34" t="s">
        <v>6396</v>
      </c>
      <c s="35" t="s">
        <v>5</v>
      </c>
      <c s="6" t="s">
        <v>6397</v>
      </c>
      <c s="36" t="s">
        <v>62</v>
      </c>
      <c s="37">
        <v>5</v>
      </c>
      <c s="36">
        <v>0</v>
      </c>
      <c s="36">
        <f>ROUND(G234*H234,6)</f>
      </c>
      <c r="L234" s="38">
        <v>0</v>
      </c>
      <c s="32">
        <f>ROUND(ROUND(L234,2)*ROUND(G234,3),2)</f>
      </c>
      <c s="36" t="s">
        <v>5338</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6398</v>
      </c>
      <c r="E238" s="33" t="s">
        <v>6399</v>
      </c>
      <c r="J238" s="32">
        <f>0</f>
      </c>
      <c s="32">
        <f>0</f>
      </c>
      <c s="32">
        <f>0+L239+L243+L247+L251+L255+L259+L263</f>
      </c>
      <c s="32">
        <f>0+M239+M243+M247+M251+M255+M259+M263</f>
      </c>
    </row>
    <row r="239" spans="1:16" ht="12.75">
      <c r="A239" t="s">
        <v>48</v>
      </c>
      <c s="34" t="s">
        <v>362</v>
      </c>
      <c s="34" t="s">
        <v>6400</v>
      </c>
      <c s="35" t="s">
        <v>5</v>
      </c>
      <c s="6" t="s">
        <v>6401</v>
      </c>
      <c s="36" t="s">
        <v>4635</v>
      </c>
      <c s="37">
        <v>1</v>
      </c>
      <c s="36">
        <v>0</v>
      </c>
      <c s="36">
        <f>ROUND(G239*H239,6)</f>
      </c>
      <c r="L239" s="38">
        <v>0</v>
      </c>
      <c s="32">
        <f>ROUND(ROUND(L239,2)*ROUND(G239,3),2)</f>
      </c>
      <c s="36" t="s">
        <v>441</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366</v>
      </c>
      <c s="34" t="s">
        <v>6402</v>
      </c>
      <c s="35" t="s">
        <v>5</v>
      </c>
      <c s="6" t="s">
        <v>6403</v>
      </c>
      <c s="36" t="s">
        <v>4635</v>
      </c>
      <c s="37">
        <v>1</v>
      </c>
      <c s="36">
        <v>0</v>
      </c>
      <c s="36">
        <f>ROUND(G243*H243,6)</f>
      </c>
      <c r="L243" s="38">
        <v>0</v>
      </c>
      <c s="32">
        <f>ROUND(ROUND(L243,2)*ROUND(G243,3),2)</f>
      </c>
      <c s="36" t="s">
        <v>441</v>
      </c>
      <c>
        <f>(M243*21)/100</f>
      </c>
      <c t="s">
        <v>27</v>
      </c>
    </row>
    <row r="244" spans="1:5" ht="12.75">
      <c r="A244" s="35" t="s">
        <v>53</v>
      </c>
      <c r="E244" s="39" t="s">
        <v>5</v>
      </c>
    </row>
    <row r="245" spans="1:5" ht="12.75">
      <c r="A245" s="35" t="s">
        <v>54</v>
      </c>
      <c r="E245" s="40" t="s">
        <v>5</v>
      </c>
    </row>
    <row r="246" spans="1:5" ht="38.25">
      <c r="A246" t="s">
        <v>55</v>
      </c>
      <c r="E246" s="39" t="s">
        <v>6404</v>
      </c>
    </row>
    <row r="247" spans="1:16" ht="12.75">
      <c r="A247" t="s">
        <v>48</v>
      </c>
      <c s="34" t="s">
        <v>370</v>
      </c>
      <c s="34" t="s">
        <v>6405</v>
      </c>
      <c s="35" t="s">
        <v>5</v>
      </c>
      <c s="6" t="s">
        <v>6406</v>
      </c>
      <c s="36" t="s">
        <v>4635</v>
      </c>
      <c s="37">
        <v>1</v>
      </c>
      <c s="36">
        <v>0</v>
      </c>
      <c s="36">
        <f>ROUND(G247*H247,6)</f>
      </c>
      <c r="L247" s="38">
        <v>0</v>
      </c>
      <c s="32">
        <f>ROUND(ROUND(L247,2)*ROUND(G247,3),2)</f>
      </c>
      <c s="36" t="s">
        <v>441</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375</v>
      </c>
      <c s="34" t="s">
        <v>6407</v>
      </c>
      <c s="35" t="s">
        <v>5</v>
      </c>
      <c s="6" t="s">
        <v>6408</v>
      </c>
      <c s="36" t="s">
        <v>4635</v>
      </c>
      <c s="37">
        <v>1</v>
      </c>
      <c s="36">
        <v>0</v>
      </c>
      <c s="36">
        <f>ROUND(G251*H251,6)</f>
      </c>
      <c r="L251" s="38">
        <v>0</v>
      </c>
      <c s="32">
        <f>ROUND(ROUND(L251,2)*ROUND(G251,3),2)</f>
      </c>
      <c s="36" t="s">
        <v>441</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379</v>
      </c>
      <c s="34" t="s">
        <v>6409</v>
      </c>
      <c s="35" t="s">
        <v>5</v>
      </c>
      <c s="6" t="s">
        <v>5324</v>
      </c>
      <c s="36" t="s">
        <v>4635</v>
      </c>
      <c s="37">
        <v>1</v>
      </c>
      <c s="36">
        <v>0</v>
      </c>
      <c s="36">
        <f>ROUND(G255*H255,6)</f>
      </c>
      <c r="L255" s="38">
        <v>0</v>
      </c>
      <c s="32">
        <f>ROUND(ROUND(L255,2)*ROUND(G255,3),2)</f>
      </c>
      <c s="36" t="s">
        <v>441</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383</v>
      </c>
      <c s="34" t="s">
        <v>6410</v>
      </c>
      <c s="35" t="s">
        <v>5</v>
      </c>
      <c s="6" t="s">
        <v>6411</v>
      </c>
      <c s="36" t="s">
        <v>450</v>
      </c>
      <c s="37">
        <v>0.5</v>
      </c>
      <c s="36">
        <v>0</v>
      </c>
      <c s="36">
        <f>ROUND(G259*H259,6)</f>
      </c>
      <c r="L259" s="38">
        <v>0</v>
      </c>
      <c s="32">
        <f>ROUND(ROUND(L259,2)*ROUND(G259,3),2)</f>
      </c>
      <c s="36" t="s">
        <v>5338</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396</v>
      </c>
      <c s="34" t="s">
        <v>5635</v>
      </c>
      <c s="35" t="s">
        <v>5636</v>
      </c>
      <c s="6" t="s">
        <v>6412</v>
      </c>
      <c s="36" t="s">
        <v>450</v>
      </c>
      <c s="37">
        <v>0.5</v>
      </c>
      <c s="36">
        <v>0</v>
      </c>
      <c s="36">
        <f>ROUND(G263*H263,6)</f>
      </c>
      <c r="L263" s="38">
        <v>0</v>
      </c>
      <c s="32">
        <f>ROUND(ROUND(L263,2)*ROUND(G263,3),2)</f>
      </c>
      <c s="36" t="s">
        <v>441</v>
      </c>
      <c>
        <f>(M263*21)/100</f>
      </c>
      <c t="s">
        <v>27</v>
      </c>
    </row>
    <row r="264" spans="1:5" ht="12.75">
      <c r="A264" s="35" t="s">
        <v>53</v>
      </c>
      <c r="E264" s="39" t="s">
        <v>452</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6415</v>
      </c>
      <c r="E8" s="30" t="s">
        <v>6414</v>
      </c>
      <c r="J8" s="29">
        <f>0+J9+J14+J39</f>
      </c>
      <c s="29">
        <f>0+K9+K14+K39</f>
      </c>
      <c s="29">
        <f>0+L9+L14+L39</f>
      </c>
      <c s="29">
        <f>0+M9+M14+M39</f>
      </c>
    </row>
    <row r="9" spans="1:13" ht="12.75">
      <c r="A9" t="s">
        <v>46</v>
      </c>
      <c r="C9" s="31" t="s">
        <v>4</v>
      </c>
      <c r="E9" s="33" t="s">
        <v>5694</v>
      </c>
      <c r="J9" s="32">
        <f>0</f>
      </c>
      <c s="32">
        <f>0</f>
      </c>
      <c s="32">
        <f>0+L10</f>
      </c>
      <c s="32">
        <f>0+M10</f>
      </c>
    </row>
    <row r="10" spans="1:16" ht="12.75">
      <c r="A10" t="s">
        <v>48</v>
      </c>
      <c s="34" t="s">
        <v>4</v>
      </c>
      <c s="34" t="s">
        <v>3664</v>
      </c>
      <c s="35" t="s">
        <v>5</v>
      </c>
      <c s="6" t="s">
        <v>5695</v>
      </c>
      <c s="36" t="s">
        <v>62</v>
      </c>
      <c s="37">
        <v>1</v>
      </c>
      <c s="36">
        <v>0</v>
      </c>
      <c s="36">
        <f>ROUND(G10*H10,6)</f>
      </c>
      <c r="L10" s="38">
        <v>0</v>
      </c>
      <c s="32">
        <f>ROUND(ROUND(L10,2)*ROUND(G10,3),2)</f>
      </c>
      <c s="36" t="s">
        <v>3022</v>
      </c>
      <c>
        <f>(M10*21)/100</f>
      </c>
      <c t="s">
        <v>27</v>
      </c>
    </row>
    <row r="11" spans="1:5" ht="102">
      <c r="A11" s="35" t="s">
        <v>53</v>
      </c>
      <c r="E11" s="39" t="s">
        <v>5696</v>
      </c>
    </row>
    <row r="12" spans="1:5" ht="25.5">
      <c r="A12" s="35" t="s">
        <v>54</v>
      </c>
      <c r="E12" s="40" t="s">
        <v>157</v>
      </c>
    </row>
    <row r="13" spans="1:5" ht="12.75">
      <c r="A13" t="s">
        <v>55</v>
      </c>
      <c r="E13" s="39" t="s">
        <v>5697</v>
      </c>
    </row>
    <row r="14" spans="1:13" ht="12.75">
      <c r="A14" t="s">
        <v>46</v>
      </c>
      <c r="C14" s="31" t="s">
        <v>27</v>
      </c>
      <c r="E14" s="33" t="s">
        <v>5698</v>
      </c>
      <c r="J14" s="32">
        <f>0</f>
      </c>
      <c s="32">
        <f>0</f>
      </c>
      <c s="32">
        <f>0+L15+L19+L23+L27+L31+L35</f>
      </c>
      <c s="32">
        <f>0+M15+M19+M23+M27+M31+M35</f>
      </c>
    </row>
    <row r="15" spans="1:16" ht="25.5">
      <c r="A15" t="s">
        <v>48</v>
      </c>
      <c s="34" t="s">
        <v>27</v>
      </c>
      <c s="34" t="s">
        <v>5699</v>
      </c>
      <c s="35" t="s">
        <v>5</v>
      </c>
      <c s="6" t="s">
        <v>5700</v>
      </c>
      <c s="36" t="s">
        <v>51</v>
      </c>
      <c s="37">
        <v>120</v>
      </c>
      <c s="36">
        <v>0</v>
      </c>
      <c s="36">
        <f>ROUND(G15*H15,6)</f>
      </c>
      <c r="L15" s="38">
        <v>0</v>
      </c>
      <c s="32">
        <f>ROUND(ROUND(L15,2)*ROUND(G15,3),2)</f>
      </c>
      <c s="36" t="s">
        <v>5701</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5702</v>
      </c>
      <c s="35" t="s">
        <v>5</v>
      </c>
      <c s="6" t="s">
        <v>5703</v>
      </c>
      <c s="36" t="s">
        <v>51</v>
      </c>
      <c s="37">
        <v>44</v>
      </c>
      <c s="36">
        <v>0</v>
      </c>
      <c s="36">
        <f>ROUND(G19*H19,6)</f>
      </c>
      <c r="L19" s="38">
        <v>0</v>
      </c>
      <c s="32">
        <f>ROUND(ROUND(L19,2)*ROUND(G19,3),2)</f>
      </c>
      <c s="36" t="s">
        <v>5701</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5704</v>
      </c>
      <c s="35" t="s">
        <v>5</v>
      </c>
      <c s="6" t="s">
        <v>5705</v>
      </c>
      <c s="36" t="s">
        <v>51</v>
      </c>
      <c s="37">
        <v>18</v>
      </c>
      <c s="36">
        <v>0</v>
      </c>
      <c s="36">
        <f>ROUND(G23*H23,6)</f>
      </c>
      <c r="L23" s="38">
        <v>0</v>
      </c>
      <c s="32">
        <f>ROUND(ROUND(L23,2)*ROUND(G23,3),2)</f>
      </c>
      <c s="36" t="s">
        <v>5701</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5551</v>
      </c>
      <c s="35" t="s">
        <v>5</v>
      </c>
      <c s="6" t="s">
        <v>5552</v>
      </c>
      <c s="36" t="s">
        <v>51</v>
      </c>
      <c s="37">
        <v>44</v>
      </c>
      <c s="36">
        <v>0</v>
      </c>
      <c s="36">
        <f>ROUND(G27*H27,6)</f>
      </c>
      <c r="L27" s="38">
        <v>0</v>
      </c>
      <c s="32">
        <f>ROUND(ROUND(L27,2)*ROUND(G27,3),2)</f>
      </c>
      <c s="36" t="s">
        <v>5701</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5706</v>
      </c>
      <c s="35" t="s">
        <v>5</v>
      </c>
      <c s="6" t="s">
        <v>5707</v>
      </c>
      <c s="36" t="s">
        <v>62</v>
      </c>
      <c s="37">
        <v>5</v>
      </c>
      <c s="36">
        <v>0</v>
      </c>
      <c s="36">
        <f>ROUND(G31*H31,6)</f>
      </c>
      <c r="L31" s="38">
        <v>0</v>
      </c>
      <c s="32">
        <f>ROUND(ROUND(L31,2)*ROUND(G31,3),2)</f>
      </c>
      <c s="36" t="s">
        <v>5701</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5708</v>
      </c>
      <c s="35" t="s">
        <v>5</v>
      </c>
      <c s="6" t="s">
        <v>5709</v>
      </c>
      <c s="36" t="s">
        <v>51</v>
      </c>
      <c s="37">
        <v>138</v>
      </c>
      <c s="36">
        <v>0</v>
      </c>
      <c s="36">
        <f>ROUND(G35*H35,6)</f>
      </c>
      <c r="L35" s="38">
        <v>0</v>
      </c>
      <c s="32">
        <f>ROUND(ROUND(L35,2)*ROUND(G35,3),2)</f>
      </c>
      <c s="36" t="s">
        <v>5701</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3914</v>
      </c>
      <c r="J39" s="32">
        <f>0</f>
      </c>
      <c s="32">
        <f>0</f>
      </c>
      <c s="32">
        <f>0+L40+L44+L48+L52+L56</f>
      </c>
      <c s="32">
        <f>0+M40+M44+M48+M52+M56</f>
      </c>
    </row>
    <row r="40" spans="1:16" ht="12.75">
      <c r="A40" t="s">
        <v>48</v>
      </c>
      <c s="34" t="s">
        <v>163</v>
      </c>
      <c s="34" t="s">
        <v>3934</v>
      </c>
      <c s="35" t="s">
        <v>5</v>
      </c>
      <c s="6" t="s">
        <v>5324</v>
      </c>
      <c s="36" t="s">
        <v>62</v>
      </c>
      <c s="37">
        <v>1</v>
      </c>
      <c s="36">
        <v>0</v>
      </c>
      <c s="36">
        <f>ROUND(G40*H40,6)</f>
      </c>
      <c r="L40" s="38">
        <v>0</v>
      </c>
      <c s="32">
        <f>ROUND(ROUND(L40,2)*ROUND(G40,3),2)</f>
      </c>
      <c s="36" t="s">
        <v>5701</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5712</v>
      </c>
      <c s="35" t="s">
        <v>5</v>
      </c>
      <c s="6" t="s">
        <v>5713</v>
      </c>
      <c s="36" t="s">
        <v>105</v>
      </c>
      <c s="37">
        <v>8.406</v>
      </c>
      <c s="36">
        <v>0</v>
      </c>
      <c s="36">
        <f>ROUND(G44*H44,6)</f>
      </c>
      <c r="L44" s="38">
        <v>0</v>
      </c>
      <c s="32">
        <f>ROUND(ROUND(L44,2)*ROUND(G44,3),2)</f>
      </c>
      <c s="36" t="s">
        <v>5701</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5714</v>
      </c>
      <c s="35" t="s">
        <v>5715</v>
      </c>
      <c s="6" t="s">
        <v>5716</v>
      </c>
      <c s="36" t="s">
        <v>450</v>
      </c>
      <c s="37">
        <v>0.05</v>
      </c>
      <c s="36">
        <v>0</v>
      </c>
      <c s="36">
        <f>ROUND(G48*H48,6)</f>
      </c>
      <c r="L48" s="38">
        <v>0</v>
      </c>
      <c s="32">
        <f>ROUND(ROUND(L48,2)*ROUND(G48,3),2)</f>
      </c>
      <c s="36" t="s">
        <v>3022</v>
      </c>
      <c>
        <f>(M48*21)/100</f>
      </c>
      <c t="s">
        <v>27</v>
      </c>
    </row>
    <row r="49" spans="1:5" ht="12.75">
      <c r="A49" s="35" t="s">
        <v>53</v>
      </c>
      <c r="E49" s="39" t="s">
        <v>452</v>
      </c>
    </row>
    <row r="50" spans="1:5" ht="12.75">
      <c r="A50" s="35" t="s">
        <v>54</v>
      </c>
      <c r="E50" s="40" t="s">
        <v>5</v>
      </c>
    </row>
    <row r="51" spans="1:5" ht="12.75">
      <c r="A51" t="s">
        <v>55</v>
      </c>
      <c r="E51" s="39" t="s">
        <v>5</v>
      </c>
    </row>
    <row r="52" spans="1:16" ht="12.75">
      <c r="A52" t="s">
        <v>48</v>
      </c>
      <c s="34" t="s">
        <v>86</v>
      </c>
      <c s="34" t="s">
        <v>3668</v>
      </c>
      <c s="35" t="s">
        <v>5</v>
      </c>
      <c s="6" t="s">
        <v>3909</v>
      </c>
      <c s="36" t="s">
        <v>62</v>
      </c>
      <c s="37">
        <v>1</v>
      </c>
      <c s="36">
        <v>0</v>
      </c>
      <c s="36">
        <f>ROUND(G52*H52,6)</f>
      </c>
      <c r="L52" s="38">
        <v>0</v>
      </c>
      <c s="32">
        <f>ROUND(ROUND(L52,2)*ROUND(G52,3),2)</f>
      </c>
      <c s="36" t="s">
        <v>3022</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94</v>
      </c>
      <c s="34" t="s">
        <v>6251</v>
      </c>
      <c s="35" t="s">
        <v>5</v>
      </c>
      <c s="6" t="s">
        <v>5710</v>
      </c>
      <c s="36" t="s">
        <v>105</v>
      </c>
      <c s="37">
        <v>1</v>
      </c>
      <c s="36">
        <v>0</v>
      </c>
      <c s="36">
        <f>ROUND(G56*H56,6)</f>
      </c>
      <c r="L56" s="38">
        <v>0</v>
      </c>
      <c s="32">
        <f>ROUND(ROUND(L56,2)*ROUND(G56,3),2)</f>
      </c>
      <c s="36" t="s">
        <v>3022</v>
      </c>
      <c>
        <f>(M56*21)/100</f>
      </c>
      <c t="s">
        <v>27</v>
      </c>
    </row>
    <row r="57" spans="1:5" ht="12.75">
      <c r="A57" s="35" t="s">
        <v>53</v>
      </c>
      <c r="E57" s="39" t="s">
        <v>5</v>
      </c>
    </row>
    <row r="58" spans="1:5" ht="12.75">
      <c r="A58" s="35" t="s">
        <v>54</v>
      </c>
      <c r="E58" s="40" t="s">
        <v>5</v>
      </c>
    </row>
    <row r="59" spans="1:5" ht="63.75">
      <c r="A59" t="s">
        <v>55</v>
      </c>
      <c r="E59" s="39" t="s">
        <v>5711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6418</v>
      </c>
      <c r="E8" s="30" t="s">
        <v>6417</v>
      </c>
      <c r="J8" s="29">
        <f>0+J9+J50+J155+J180+J277+J366+J411+J460+J493+J498</f>
      </c>
      <c s="29">
        <f>0+K9+K50+K155+K180+K277+K366+K411+K460+K493+K498</f>
      </c>
      <c s="29">
        <f>0+L9+L50+L155+L180+L277+L366+L411+L460+L493+L498</f>
      </c>
      <c s="29">
        <f>0+M9+M50+M155+M180+M277+M366+M411+M460+M493+M498</f>
      </c>
    </row>
    <row r="9" spans="1:13" ht="12.75">
      <c r="A9" t="s">
        <v>46</v>
      </c>
      <c r="C9" s="31" t="s">
        <v>5458</v>
      </c>
      <c r="E9" s="33" t="s">
        <v>5459</v>
      </c>
      <c r="J9" s="32">
        <f>0</f>
      </c>
      <c s="32">
        <f>0</f>
      </c>
      <c s="32">
        <f>0+L10+L14+L18+L22+L26+L30+L34+L38+L42+L46</f>
      </c>
      <c s="32">
        <f>0+M10+M14+M18+M22+M26+M30+M34+M38+M42+M46</f>
      </c>
    </row>
    <row r="10" spans="1:16" ht="12.75">
      <c r="A10" t="s">
        <v>48</v>
      </c>
      <c s="34" t="s">
        <v>4</v>
      </c>
      <c s="34" t="s">
        <v>6419</v>
      </c>
      <c s="35" t="s">
        <v>5</v>
      </c>
      <c s="6" t="s">
        <v>6420</v>
      </c>
      <c s="36" t="s">
        <v>62</v>
      </c>
      <c s="37">
        <v>20</v>
      </c>
      <c s="36">
        <v>0</v>
      </c>
      <c s="36">
        <f>ROUND(G10*H10,6)</f>
      </c>
      <c r="L10" s="38">
        <v>0</v>
      </c>
      <c s="32">
        <f>ROUND(ROUND(L10,2)*ROUND(G10,3),2)</f>
      </c>
      <c s="36" t="s">
        <v>6421</v>
      </c>
      <c>
        <f>(M10*21)/100</f>
      </c>
      <c t="s">
        <v>27</v>
      </c>
    </row>
    <row r="11" spans="1:5" ht="12.75">
      <c r="A11" s="35" t="s">
        <v>53</v>
      </c>
      <c r="E11" s="39" t="s">
        <v>6422</v>
      </c>
    </row>
    <row r="12" spans="1:5" ht="25.5">
      <c r="A12" s="35" t="s">
        <v>54</v>
      </c>
      <c r="E12" s="40" t="s">
        <v>5592</v>
      </c>
    </row>
    <row r="13" spans="1:5" ht="12.75">
      <c r="A13" t="s">
        <v>55</v>
      </c>
      <c r="E13" s="39" t="s">
        <v>2954</v>
      </c>
    </row>
    <row r="14" spans="1:16" ht="12.75">
      <c r="A14" t="s">
        <v>48</v>
      </c>
      <c s="34" t="s">
        <v>27</v>
      </c>
      <c s="34" t="s">
        <v>5460</v>
      </c>
      <c s="35" t="s">
        <v>5</v>
      </c>
      <c s="6" t="s">
        <v>6423</v>
      </c>
      <c s="36" t="s">
        <v>62</v>
      </c>
      <c s="37">
        <v>7</v>
      </c>
      <c s="36">
        <v>0</v>
      </c>
      <c s="36">
        <f>ROUND(G14*H14,6)</f>
      </c>
      <c r="L14" s="38">
        <v>0</v>
      </c>
      <c s="32">
        <f>ROUND(ROUND(L14,2)*ROUND(G14,3),2)</f>
      </c>
      <c s="36" t="s">
        <v>6421</v>
      </c>
      <c>
        <f>(M14*21)/100</f>
      </c>
      <c t="s">
        <v>27</v>
      </c>
    </row>
    <row r="15" spans="1:5" ht="12.75">
      <c r="A15" s="35" t="s">
        <v>53</v>
      </c>
      <c r="E15" s="39" t="s">
        <v>5462</v>
      </c>
    </row>
    <row r="16" spans="1:5" ht="25.5">
      <c r="A16" s="35" t="s">
        <v>54</v>
      </c>
      <c r="E16" s="40" t="s">
        <v>1710</v>
      </c>
    </row>
    <row r="17" spans="1:5" ht="12.75">
      <c r="A17" t="s">
        <v>55</v>
      </c>
      <c r="E17" s="39" t="s">
        <v>2954</v>
      </c>
    </row>
    <row r="18" spans="1:16" ht="12.75">
      <c r="A18" t="s">
        <v>48</v>
      </c>
      <c s="34" t="s">
        <v>26</v>
      </c>
      <c s="34" t="s">
        <v>5491</v>
      </c>
      <c s="35" t="s">
        <v>5</v>
      </c>
      <c s="6" t="s">
        <v>5492</v>
      </c>
      <c s="36" t="s">
        <v>62</v>
      </c>
      <c s="37">
        <v>23</v>
      </c>
      <c s="36">
        <v>0</v>
      </c>
      <c s="36">
        <f>ROUND(G18*H18,6)</f>
      </c>
      <c r="L18" s="38">
        <v>0</v>
      </c>
      <c s="32">
        <f>ROUND(ROUND(L18,2)*ROUND(G18,3),2)</f>
      </c>
      <c s="36" t="s">
        <v>6421</v>
      </c>
      <c>
        <f>(M18*21)/100</f>
      </c>
      <c t="s">
        <v>27</v>
      </c>
    </row>
    <row r="19" spans="1:5" ht="12.75">
      <c r="A19" s="35" t="s">
        <v>53</v>
      </c>
      <c r="E19" s="39" t="s">
        <v>5493</v>
      </c>
    </row>
    <row r="20" spans="1:5" ht="25.5">
      <c r="A20" s="35" t="s">
        <v>54</v>
      </c>
      <c r="E20" s="40" t="s">
        <v>6424</v>
      </c>
    </row>
    <row r="21" spans="1:5" ht="12.75">
      <c r="A21" t="s">
        <v>55</v>
      </c>
      <c r="E21" s="39" t="s">
        <v>2954</v>
      </c>
    </row>
    <row r="22" spans="1:16" ht="12.75">
      <c r="A22" t="s">
        <v>48</v>
      </c>
      <c s="34" t="s">
        <v>63</v>
      </c>
      <c s="34" t="s">
        <v>5471</v>
      </c>
      <c s="35" t="s">
        <v>5</v>
      </c>
      <c s="6" t="s">
        <v>5472</v>
      </c>
      <c s="36" t="s">
        <v>62</v>
      </c>
      <c s="37">
        <v>17</v>
      </c>
      <c s="36">
        <v>0</v>
      </c>
      <c s="36">
        <f>ROUND(G22*H22,6)</f>
      </c>
      <c r="L22" s="38">
        <v>0</v>
      </c>
      <c s="32">
        <f>ROUND(ROUND(L22,2)*ROUND(G22,3),2)</f>
      </c>
      <c s="36" t="s">
        <v>6421</v>
      </c>
      <c>
        <f>(M22*21)/100</f>
      </c>
      <c t="s">
        <v>27</v>
      </c>
    </row>
    <row r="23" spans="1:5" ht="12.75">
      <c r="A23" s="35" t="s">
        <v>53</v>
      </c>
      <c r="E23" s="39" t="s">
        <v>5468</v>
      </c>
    </row>
    <row r="24" spans="1:5" ht="25.5">
      <c r="A24" s="35" t="s">
        <v>54</v>
      </c>
      <c r="E24" s="40" t="s">
        <v>6425</v>
      </c>
    </row>
    <row r="25" spans="1:5" ht="12.75">
      <c r="A25" t="s">
        <v>55</v>
      </c>
      <c r="E25" s="39" t="s">
        <v>2954</v>
      </c>
    </row>
    <row r="26" spans="1:16" ht="12.75">
      <c r="A26" t="s">
        <v>48</v>
      </c>
      <c s="34" t="s">
        <v>67</v>
      </c>
      <c s="34" t="s">
        <v>5488</v>
      </c>
      <c s="35" t="s">
        <v>5</v>
      </c>
      <c s="6" t="s">
        <v>5489</v>
      </c>
      <c s="36" t="s">
        <v>62</v>
      </c>
      <c s="37">
        <v>16</v>
      </c>
      <c s="36">
        <v>0</v>
      </c>
      <c s="36">
        <f>ROUND(G26*H26,6)</f>
      </c>
      <c r="L26" s="38">
        <v>0</v>
      </c>
      <c s="32">
        <f>ROUND(ROUND(L26,2)*ROUND(G26,3),2)</f>
      </c>
      <c s="36" t="s">
        <v>6421</v>
      </c>
      <c>
        <f>(M26*21)/100</f>
      </c>
      <c t="s">
        <v>27</v>
      </c>
    </row>
    <row r="27" spans="1:5" ht="12.75">
      <c r="A27" s="35" t="s">
        <v>53</v>
      </c>
      <c r="E27" s="39" t="s">
        <v>5464</v>
      </c>
    </row>
    <row r="28" spans="1:5" ht="25.5">
      <c r="A28" s="35" t="s">
        <v>54</v>
      </c>
      <c r="E28" s="40" t="s">
        <v>5490</v>
      </c>
    </row>
    <row r="29" spans="1:5" ht="12.75">
      <c r="A29" t="s">
        <v>55</v>
      </c>
      <c r="E29" s="39" t="s">
        <v>2954</v>
      </c>
    </row>
    <row r="30" spans="1:16" ht="12.75">
      <c r="A30" t="s">
        <v>48</v>
      </c>
      <c s="34" t="s">
        <v>72</v>
      </c>
      <c s="34" t="s">
        <v>5463</v>
      </c>
      <c s="35" t="s">
        <v>5</v>
      </c>
      <c s="6" t="s">
        <v>6422</v>
      </c>
      <c s="36" t="s">
        <v>62</v>
      </c>
      <c s="37">
        <v>20</v>
      </c>
      <c s="36">
        <v>0</v>
      </c>
      <c s="36">
        <f>ROUND(G30*H30,6)</f>
      </c>
      <c r="L30" s="38">
        <v>0</v>
      </c>
      <c s="32">
        <f>ROUND(ROUND(L30,2)*ROUND(G30,3),2)</f>
      </c>
      <c s="36" t="s">
        <v>6421</v>
      </c>
      <c>
        <f>(M30*21)/100</f>
      </c>
      <c t="s">
        <v>27</v>
      </c>
    </row>
    <row r="31" spans="1:5" ht="12.75">
      <c r="A31" s="35" t="s">
        <v>53</v>
      </c>
      <c r="E31" s="39" t="s">
        <v>5</v>
      </c>
    </row>
    <row r="32" spans="1:5" ht="25.5">
      <c r="A32" s="35" t="s">
        <v>54</v>
      </c>
      <c r="E32" s="40" t="s">
        <v>6426</v>
      </c>
    </row>
    <row r="33" spans="1:5" ht="12.75">
      <c r="A33" t="s">
        <v>55</v>
      </c>
      <c r="E33" s="39" t="s">
        <v>6427</v>
      </c>
    </row>
    <row r="34" spans="1:16" ht="12.75">
      <c r="A34" t="s">
        <v>48</v>
      </c>
      <c s="34" t="s">
        <v>123</v>
      </c>
      <c s="34" t="s">
        <v>5477</v>
      </c>
      <c s="35" t="s">
        <v>5</v>
      </c>
      <c s="6" t="s">
        <v>5464</v>
      </c>
      <c s="36" t="s">
        <v>62</v>
      </c>
      <c s="37">
        <v>16</v>
      </c>
      <c s="36">
        <v>0</v>
      </c>
      <c s="36">
        <f>ROUND(G34*H34,6)</f>
      </c>
      <c r="L34" s="38">
        <v>0</v>
      </c>
      <c s="32">
        <f>ROUND(ROUND(L34,2)*ROUND(G34,3),2)</f>
      </c>
      <c s="36" t="s">
        <v>6421</v>
      </c>
      <c>
        <f>(M34*21)/100</f>
      </c>
      <c t="s">
        <v>27</v>
      </c>
    </row>
    <row r="35" spans="1:5" ht="12.75">
      <c r="A35" s="35" t="s">
        <v>53</v>
      </c>
      <c r="E35" s="39" t="s">
        <v>5</v>
      </c>
    </row>
    <row r="36" spans="1:5" ht="25.5">
      <c r="A36" s="35" t="s">
        <v>54</v>
      </c>
      <c r="E36" s="40" t="s">
        <v>6428</v>
      </c>
    </row>
    <row r="37" spans="1:5" ht="12.75">
      <c r="A37" t="s">
        <v>55</v>
      </c>
      <c r="E37" s="39" t="s">
        <v>5466</v>
      </c>
    </row>
    <row r="38" spans="1:16" ht="12.75">
      <c r="A38" t="s">
        <v>48</v>
      </c>
      <c s="34" t="s">
        <v>163</v>
      </c>
      <c s="34" t="s">
        <v>5467</v>
      </c>
      <c s="35" t="s">
        <v>5</v>
      </c>
      <c s="6" t="s">
        <v>5468</v>
      </c>
      <c s="36" t="s">
        <v>62</v>
      </c>
      <c s="37">
        <v>17</v>
      </c>
      <c s="36">
        <v>0</v>
      </c>
      <c s="36">
        <f>ROUND(G38*H38,6)</f>
      </c>
      <c r="L38" s="38">
        <v>0</v>
      </c>
      <c s="32">
        <f>ROUND(ROUND(L38,2)*ROUND(G38,3),2)</f>
      </c>
      <c s="36" t="s">
        <v>6421</v>
      </c>
      <c>
        <f>(M38*21)/100</f>
      </c>
      <c t="s">
        <v>27</v>
      </c>
    </row>
    <row r="39" spans="1:5" ht="12.75">
      <c r="A39" s="35" t="s">
        <v>53</v>
      </c>
      <c r="E39" s="39" t="s">
        <v>5</v>
      </c>
    </row>
    <row r="40" spans="1:5" ht="25.5">
      <c r="A40" s="35" t="s">
        <v>54</v>
      </c>
      <c r="E40" s="40" t="s">
        <v>6429</v>
      </c>
    </row>
    <row r="41" spans="1:5" ht="12.75">
      <c r="A41" t="s">
        <v>55</v>
      </c>
      <c r="E41" s="39" t="s">
        <v>5470</v>
      </c>
    </row>
    <row r="42" spans="1:16" ht="12.75">
      <c r="A42" t="s">
        <v>48</v>
      </c>
      <c s="34" t="s">
        <v>76</v>
      </c>
      <c s="34" t="s">
        <v>5484</v>
      </c>
      <c s="35" t="s">
        <v>5</v>
      </c>
      <c s="6" t="s">
        <v>5485</v>
      </c>
      <c s="36" t="s">
        <v>62</v>
      </c>
      <c s="37">
        <v>23</v>
      </c>
      <c s="36">
        <v>0</v>
      </c>
      <c s="36">
        <f>ROUND(G42*H42,6)</f>
      </c>
      <c r="L42" s="38">
        <v>0</v>
      </c>
      <c s="32">
        <f>ROUND(ROUND(L42,2)*ROUND(G42,3),2)</f>
      </c>
      <c s="36" t="s">
        <v>6421</v>
      </c>
      <c>
        <f>(M42*21)/100</f>
      </c>
      <c t="s">
        <v>27</v>
      </c>
    </row>
    <row r="43" spans="1:5" ht="12.75">
      <c r="A43" s="35" t="s">
        <v>53</v>
      </c>
      <c r="E43" s="39" t="s">
        <v>5</v>
      </c>
    </row>
    <row r="44" spans="1:5" ht="25.5">
      <c r="A44" s="35" t="s">
        <v>54</v>
      </c>
      <c r="E44" s="40" t="s">
        <v>6424</v>
      </c>
    </row>
    <row r="45" spans="1:5" ht="38.25">
      <c r="A45" t="s">
        <v>55</v>
      </c>
      <c r="E45" s="39" t="s">
        <v>5487</v>
      </c>
    </row>
    <row r="46" spans="1:16" ht="12.75">
      <c r="A46" t="s">
        <v>48</v>
      </c>
      <c s="34" t="s">
        <v>82</v>
      </c>
      <c s="34" t="s">
        <v>5474</v>
      </c>
      <c s="35" t="s">
        <v>5</v>
      </c>
      <c s="6" t="s">
        <v>5462</v>
      </c>
      <c s="36" t="s">
        <v>62</v>
      </c>
      <c s="37">
        <v>7</v>
      </c>
      <c s="36">
        <v>0</v>
      </c>
      <c s="36">
        <f>ROUND(G46*H46,6)</f>
      </c>
      <c r="L46" s="38">
        <v>0</v>
      </c>
      <c s="32">
        <f>ROUND(ROUND(L46,2)*ROUND(G46,3),2)</f>
      </c>
      <c s="36" t="s">
        <v>6421</v>
      </c>
      <c>
        <f>(M46*21)/100</f>
      </c>
      <c t="s">
        <v>27</v>
      </c>
    </row>
    <row r="47" spans="1:5" ht="12.75">
      <c r="A47" s="35" t="s">
        <v>53</v>
      </c>
      <c r="E47" s="39" t="s">
        <v>5</v>
      </c>
    </row>
    <row r="48" spans="1:5" ht="25.5">
      <c r="A48" s="35" t="s">
        <v>54</v>
      </c>
      <c r="E48" s="40" t="s">
        <v>1710</v>
      </c>
    </row>
    <row r="49" spans="1:5" ht="25.5">
      <c r="A49" t="s">
        <v>55</v>
      </c>
      <c r="E49" s="39" t="s">
        <v>5476</v>
      </c>
    </row>
    <row r="50" spans="1:13" ht="12.75">
      <c r="A50" t="s">
        <v>46</v>
      </c>
      <c r="C50" s="31" t="s">
        <v>5495</v>
      </c>
      <c r="E50" s="33" t="s">
        <v>5496</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86</v>
      </c>
      <c s="34" t="s">
        <v>5497</v>
      </c>
      <c s="35" t="s">
        <v>5</v>
      </c>
      <c s="6" t="s">
        <v>5498</v>
      </c>
      <c s="36" t="s">
        <v>62</v>
      </c>
      <c s="37">
        <v>5</v>
      </c>
      <c s="36">
        <v>0</v>
      </c>
      <c s="36">
        <f>ROUND(G51*H51,6)</f>
      </c>
      <c r="L51" s="38">
        <v>0</v>
      </c>
      <c s="32">
        <f>ROUND(ROUND(L51,2)*ROUND(G51,3),2)</f>
      </c>
      <c s="36" t="s">
        <v>6421</v>
      </c>
      <c>
        <f>(M51*21)/100</f>
      </c>
      <c t="s">
        <v>27</v>
      </c>
    </row>
    <row r="52" spans="1:5" ht="12.75">
      <c r="A52" s="35" t="s">
        <v>53</v>
      </c>
      <c r="E52" s="39" t="s">
        <v>5</v>
      </c>
    </row>
    <row r="53" spans="1:5" ht="25.5">
      <c r="A53" s="35" t="s">
        <v>54</v>
      </c>
      <c r="E53" s="40" t="s">
        <v>5579</v>
      </c>
    </row>
    <row r="54" spans="1:5" ht="12.75">
      <c r="A54" t="s">
        <v>55</v>
      </c>
      <c r="E54" s="39" t="s">
        <v>2954</v>
      </c>
    </row>
    <row r="55" spans="1:16" ht="12.75">
      <c r="A55" t="s">
        <v>48</v>
      </c>
      <c s="34" t="s">
        <v>90</v>
      </c>
      <c s="34" t="s">
        <v>5499</v>
      </c>
      <c s="35" t="s">
        <v>5</v>
      </c>
      <c s="6" t="s">
        <v>5500</v>
      </c>
      <c s="36" t="s">
        <v>62</v>
      </c>
      <c s="37">
        <v>3</v>
      </c>
      <c s="36">
        <v>0</v>
      </c>
      <c s="36">
        <f>ROUND(G55*H55,6)</f>
      </c>
      <c r="L55" s="38">
        <v>0</v>
      </c>
      <c s="32">
        <f>ROUND(ROUND(L55,2)*ROUND(G55,3),2)</f>
      </c>
      <c s="36" t="s">
        <v>6421</v>
      </c>
      <c>
        <f>(M55*21)/100</f>
      </c>
      <c t="s">
        <v>27</v>
      </c>
    </row>
    <row r="56" spans="1:5" ht="12.75">
      <c r="A56" s="35" t="s">
        <v>53</v>
      </c>
      <c r="E56" s="39" t="s">
        <v>5</v>
      </c>
    </row>
    <row r="57" spans="1:5" ht="25.5">
      <c r="A57" s="35" t="s">
        <v>54</v>
      </c>
      <c r="E57" s="40" t="s">
        <v>3657</v>
      </c>
    </row>
    <row r="58" spans="1:5" ht="12.75">
      <c r="A58" t="s">
        <v>55</v>
      </c>
      <c r="E58" s="39" t="s">
        <v>2954</v>
      </c>
    </row>
    <row r="59" spans="1:16" ht="25.5">
      <c r="A59" t="s">
        <v>48</v>
      </c>
      <c s="34" t="s">
        <v>94</v>
      </c>
      <c s="34" t="s">
        <v>5502</v>
      </c>
      <c s="35" t="s">
        <v>5</v>
      </c>
      <c s="6" t="s">
        <v>5503</v>
      </c>
      <c s="36" t="s">
        <v>62</v>
      </c>
      <c s="37">
        <v>8</v>
      </c>
      <c s="36">
        <v>0</v>
      </c>
      <c s="36">
        <f>ROUND(G59*H59,6)</f>
      </c>
      <c r="L59" s="38">
        <v>0</v>
      </c>
      <c s="32">
        <f>ROUND(ROUND(L59,2)*ROUND(G59,3),2)</f>
      </c>
      <c s="36" t="s">
        <v>6421</v>
      </c>
      <c>
        <f>(M59*21)/100</f>
      </c>
      <c t="s">
        <v>27</v>
      </c>
    </row>
    <row r="60" spans="1:5" ht="12.75">
      <c r="A60" s="35" t="s">
        <v>53</v>
      </c>
      <c r="E60" s="39" t="s">
        <v>5</v>
      </c>
    </row>
    <row r="61" spans="1:5" ht="25.5">
      <c r="A61" s="35" t="s">
        <v>54</v>
      </c>
      <c r="E61" s="40" t="s">
        <v>5506</v>
      </c>
    </row>
    <row r="62" spans="1:5" ht="12.75">
      <c r="A62" t="s">
        <v>55</v>
      </c>
      <c r="E62" s="39" t="s">
        <v>2954</v>
      </c>
    </row>
    <row r="63" spans="1:16" ht="25.5">
      <c r="A63" t="s">
        <v>48</v>
      </c>
      <c s="34" t="s">
        <v>98</v>
      </c>
      <c s="34" t="s">
        <v>6430</v>
      </c>
      <c s="35" t="s">
        <v>4</v>
      </c>
      <c s="6" t="s">
        <v>6431</v>
      </c>
      <c s="36" t="s">
        <v>62</v>
      </c>
      <c s="37">
        <v>1</v>
      </c>
      <c s="36">
        <v>0</v>
      </c>
      <c s="36">
        <f>ROUND(G63*H63,6)</f>
      </c>
      <c r="L63" s="38">
        <v>0</v>
      </c>
      <c s="32">
        <f>ROUND(ROUND(L63,2)*ROUND(G63,3),2)</f>
      </c>
      <c s="36" t="s">
        <v>6421</v>
      </c>
      <c>
        <f>(M63*21)/100</f>
      </c>
      <c t="s">
        <v>27</v>
      </c>
    </row>
    <row r="64" spans="1:5" ht="12.75">
      <c r="A64" s="35" t="s">
        <v>53</v>
      </c>
      <c r="E64" s="39" t="s">
        <v>5</v>
      </c>
    </row>
    <row r="65" spans="1:5" ht="25.5">
      <c r="A65" s="35" t="s">
        <v>54</v>
      </c>
      <c r="E65" s="40" t="s">
        <v>5501</v>
      </c>
    </row>
    <row r="66" spans="1:5" ht="12.75">
      <c r="A66" t="s">
        <v>55</v>
      </c>
      <c r="E66" s="39" t="s">
        <v>2954</v>
      </c>
    </row>
    <row r="67" spans="1:16" ht="25.5">
      <c r="A67" t="s">
        <v>48</v>
      </c>
      <c s="34" t="s">
        <v>102</v>
      </c>
      <c s="34" t="s">
        <v>6430</v>
      </c>
      <c s="35" t="s">
        <v>27</v>
      </c>
      <c s="6" t="s">
        <v>6431</v>
      </c>
      <c s="36" t="s">
        <v>62</v>
      </c>
      <c s="37">
        <v>3</v>
      </c>
      <c s="36">
        <v>0</v>
      </c>
      <c s="36">
        <f>ROUND(G67*H67,6)</f>
      </c>
      <c r="L67" s="38">
        <v>0</v>
      </c>
      <c s="32">
        <f>ROUND(ROUND(L67,2)*ROUND(G67,3),2)</f>
      </c>
      <c s="36" t="s">
        <v>6421</v>
      </c>
      <c>
        <f>(M67*21)/100</f>
      </c>
      <c t="s">
        <v>27</v>
      </c>
    </row>
    <row r="68" spans="1:5" ht="12.75">
      <c r="A68" s="35" t="s">
        <v>53</v>
      </c>
      <c r="E68" s="39" t="s">
        <v>5</v>
      </c>
    </row>
    <row r="69" spans="1:5" ht="25.5">
      <c r="A69" s="35" t="s">
        <v>54</v>
      </c>
      <c r="E69" s="40" t="s">
        <v>3657</v>
      </c>
    </row>
    <row r="70" spans="1:5" ht="12.75">
      <c r="A70" t="s">
        <v>55</v>
      </c>
      <c r="E70" s="39" t="s">
        <v>2954</v>
      </c>
    </row>
    <row r="71" spans="1:16" ht="25.5">
      <c r="A71" t="s">
        <v>48</v>
      </c>
      <c s="34" t="s">
        <v>107</v>
      </c>
      <c s="34" t="s">
        <v>5504</v>
      </c>
      <c s="35" t="s">
        <v>5</v>
      </c>
      <c s="6" t="s">
        <v>5505</v>
      </c>
      <c s="36" t="s">
        <v>62</v>
      </c>
      <c s="37">
        <v>8</v>
      </c>
      <c s="36">
        <v>0</v>
      </c>
      <c s="36">
        <f>ROUND(G71*H71,6)</f>
      </c>
      <c r="L71" s="38">
        <v>0</v>
      </c>
      <c s="32">
        <f>ROUND(ROUND(L71,2)*ROUND(G71,3),2)</f>
      </c>
      <c s="36" t="s">
        <v>6421</v>
      </c>
      <c>
        <f>(M71*21)/100</f>
      </c>
      <c t="s">
        <v>27</v>
      </c>
    </row>
    <row r="72" spans="1:5" ht="12.75">
      <c r="A72" s="35" t="s">
        <v>53</v>
      </c>
      <c r="E72" s="39" t="s">
        <v>5</v>
      </c>
    </row>
    <row r="73" spans="1:5" ht="25.5">
      <c r="A73" s="35" t="s">
        <v>54</v>
      </c>
      <c r="E73" s="40" t="s">
        <v>5506</v>
      </c>
    </row>
    <row r="74" spans="1:5" ht="12.75">
      <c r="A74" t="s">
        <v>55</v>
      </c>
      <c r="E74" s="39" t="s">
        <v>2954</v>
      </c>
    </row>
    <row r="75" spans="1:16" ht="12.75">
      <c r="A75" t="s">
        <v>48</v>
      </c>
      <c s="34" t="s">
        <v>111</v>
      </c>
      <c s="34" t="s">
        <v>5509</v>
      </c>
      <c s="35" t="s">
        <v>5</v>
      </c>
      <c s="6" t="s">
        <v>5510</v>
      </c>
      <c s="36" t="s">
        <v>62</v>
      </c>
      <c s="37">
        <v>4</v>
      </c>
      <c s="36">
        <v>0</v>
      </c>
      <c s="36">
        <f>ROUND(G75*H75,6)</f>
      </c>
      <c r="L75" s="38">
        <v>0</v>
      </c>
      <c s="32">
        <f>ROUND(ROUND(L75,2)*ROUND(G75,3),2)</f>
      </c>
      <c s="36" t="s">
        <v>6421</v>
      </c>
      <c>
        <f>(M75*21)/100</f>
      </c>
      <c t="s">
        <v>27</v>
      </c>
    </row>
    <row r="76" spans="1:5" ht="12.75">
      <c r="A76" s="35" t="s">
        <v>53</v>
      </c>
      <c r="E76" s="39" t="s">
        <v>5</v>
      </c>
    </row>
    <row r="77" spans="1:5" ht="25.5">
      <c r="A77" s="35" t="s">
        <v>54</v>
      </c>
      <c r="E77" s="40" t="s">
        <v>5473</v>
      </c>
    </row>
    <row r="78" spans="1:5" ht="12.75">
      <c r="A78" t="s">
        <v>55</v>
      </c>
      <c r="E78" s="39" t="s">
        <v>2954</v>
      </c>
    </row>
    <row r="79" spans="1:16" ht="12.75">
      <c r="A79" t="s">
        <v>48</v>
      </c>
      <c s="34" t="s">
        <v>115</v>
      </c>
      <c s="34" t="s">
        <v>5511</v>
      </c>
      <c s="35" t="s">
        <v>5</v>
      </c>
      <c s="6" t="s">
        <v>5512</v>
      </c>
      <c s="36" t="s">
        <v>62</v>
      </c>
      <c s="37">
        <v>2</v>
      </c>
      <c s="36">
        <v>0</v>
      </c>
      <c s="36">
        <f>ROUND(G79*H79,6)</f>
      </c>
      <c r="L79" s="38">
        <v>0</v>
      </c>
      <c s="32">
        <f>ROUND(ROUND(L79,2)*ROUND(G79,3),2)</f>
      </c>
      <c s="36" t="s">
        <v>6421</v>
      </c>
      <c>
        <f>(M79*21)/100</f>
      </c>
      <c t="s">
        <v>27</v>
      </c>
    </row>
    <row r="80" spans="1:5" ht="12.75">
      <c r="A80" s="35" t="s">
        <v>53</v>
      </c>
      <c r="E80" s="39" t="s">
        <v>5</v>
      </c>
    </row>
    <row r="81" spans="1:5" ht="25.5">
      <c r="A81" s="35" t="s">
        <v>54</v>
      </c>
      <c r="E81" s="40" t="s">
        <v>3654</v>
      </c>
    </row>
    <row r="82" spans="1:5" ht="12.75">
      <c r="A82" t="s">
        <v>55</v>
      </c>
      <c r="E82" s="39" t="s">
        <v>2954</v>
      </c>
    </row>
    <row r="83" spans="1:16" ht="12.75">
      <c r="A83" t="s">
        <v>48</v>
      </c>
      <c s="34" t="s">
        <v>119</v>
      </c>
      <c s="34" t="s">
        <v>5513</v>
      </c>
      <c s="35" t="s">
        <v>5</v>
      </c>
      <c s="6" t="s">
        <v>5514</v>
      </c>
      <c s="36" t="s">
        <v>62</v>
      </c>
      <c s="37">
        <v>18</v>
      </c>
      <c s="36">
        <v>0</v>
      </c>
      <c s="36">
        <f>ROUND(G83*H83,6)</f>
      </c>
      <c r="L83" s="38">
        <v>0</v>
      </c>
      <c s="32">
        <f>ROUND(ROUND(L83,2)*ROUND(G83,3),2)</f>
      </c>
      <c s="36" t="s">
        <v>6421</v>
      </c>
      <c>
        <f>(M83*21)/100</f>
      </c>
      <c t="s">
        <v>27</v>
      </c>
    </row>
    <row r="84" spans="1:5" ht="12.75">
      <c r="A84" s="35" t="s">
        <v>53</v>
      </c>
      <c r="E84" s="39" t="s">
        <v>5</v>
      </c>
    </row>
    <row r="85" spans="1:5" ht="25.5">
      <c r="A85" s="35" t="s">
        <v>54</v>
      </c>
      <c r="E85" s="40" t="s">
        <v>6432</v>
      </c>
    </row>
    <row r="86" spans="1:5" ht="12.75">
      <c r="A86" t="s">
        <v>55</v>
      </c>
      <c r="E86" s="39" t="s">
        <v>2954</v>
      </c>
    </row>
    <row r="87" spans="1:16" ht="12.75">
      <c r="A87" t="s">
        <v>48</v>
      </c>
      <c s="34" t="s">
        <v>125</v>
      </c>
      <c s="34" t="s">
        <v>6433</v>
      </c>
      <c s="35" t="s">
        <v>5</v>
      </c>
      <c s="6" t="s">
        <v>6434</v>
      </c>
      <c s="36" t="s">
        <v>62</v>
      </c>
      <c s="37">
        <v>18</v>
      </c>
      <c s="36">
        <v>0</v>
      </c>
      <c s="36">
        <f>ROUND(G87*H87,6)</f>
      </c>
      <c r="L87" s="38">
        <v>0</v>
      </c>
      <c s="32">
        <f>ROUND(ROUND(L87,2)*ROUND(G87,3),2)</f>
      </c>
      <c s="36" t="s">
        <v>6421</v>
      </c>
      <c>
        <f>(M87*21)/100</f>
      </c>
      <c t="s">
        <v>27</v>
      </c>
    </row>
    <row r="88" spans="1:5" ht="12.75">
      <c r="A88" s="35" t="s">
        <v>53</v>
      </c>
      <c r="E88" s="39" t="s">
        <v>5</v>
      </c>
    </row>
    <row r="89" spans="1:5" ht="25.5">
      <c r="A89" s="35" t="s">
        <v>54</v>
      </c>
      <c r="E89" s="40" t="s">
        <v>6432</v>
      </c>
    </row>
    <row r="90" spans="1:5" ht="12.75">
      <c r="A90" t="s">
        <v>55</v>
      </c>
      <c r="E90" s="39" t="s">
        <v>2954</v>
      </c>
    </row>
    <row r="91" spans="1:16" ht="12.75">
      <c r="A91" t="s">
        <v>48</v>
      </c>
      <c s="34" t="s">
        <v>129</v>
      </c>
      <c s="34" t="s">
        <v>5518</v>
      </c>
      <c s="35" t="s">
        <v>5</v>
      </c>
      <c s="6" t="s">
        <v>5519</v>
      </c>
      <c s="36" t="s">
        <v>62</v>
      </c>
      <c s="37">
        <v>100</v>
      </c>
      <c s="36">
        <v>0</v>
      </c>
      <c s="36">
        <f>ROUND(G91*H91,6)</f>
      </c>
      <c r="L91" s="38">
        <v>0</v>
      </c>
      <c s="32">
        <f>ROUND(ROUND(L91,2)*ROUND(G91,3),2)</f>
      </c>
      <c s="36" t="s">
        <v>6421</v>
      </c>
      <c>
        <f>(M91*21)/100</f>
      </c>
      <c t="s">
        <v>27</v>
      </c>
    </row>
    <row r="92" spans="1:5" ht="12.75">
      <c r="A92" s="35" t="s">
        <v>53</v>
      </c>
      <c r="E92" s="39" t="s">
        <v>5</v>
      </c>
    </row>
    <row r="93" spans="1:5" ht="25.5">
      <c r="A93" s="35" t="s">
        <v>54</v>
      </c>
      <c r="E93" s="40" t="s">
        <v>5520</v>
      </c>
    </row>
    <row r="94" spans="1:5" ht="12.75">
      <c r="A94" t="s">
        <v>55</v>
      </c>
      <c r="E94" s="39" t="s">
        <v>2954</v>
      </c>
    </row>
    <row r="95" spans="1:16" ht="12.75">
      <c r="A95" t="s">
        <v>48</v>
      </c>
      <c s="34" t="s">
        <v>133</v>
      </c>
      <c s="34" t="s">
        <v>6435</v>
      </c>
      <c s="35" t="s">
        <v>5</v>
      </c>
      <c s="6" t="s">
        <v>6436</v>
      </c>
      <c s="36" t="s">
        <v>62</v>
      </c>
      <c s="37">
        <v>2</v>
      </c>
      <c s="36">
        <v>0</v>
      </c>
      <c s="36">
        <f>ROUND(G95*H95,6)</f>
      </c>
      <c r="L95" s="38">
        <v>0</v>
      </c>
      <c s="32">
        <f>ROUND(ROUND(L95,2)*ROUND(G95,3),2)</f>
      </c>
      <c s="36" t="s">
        <v>6421</v>
      </c>
      <c>
        <f>(M95*21)/100</f>
      </c>
      <c t="s">
        <v>27</v>
      </c>
    </row>
    <row r="96" spans="1:5" ht="12.75">
      <c r="A96" s="35" t="s">
        <v>53</v>
      </c>
      <c r="E96" s="39" t="s">
        <v>5</v>
      </c>
    </row>
    <row r="97" spans="1:5" ht="25.5">
      <c r="A97" s="35" t="s">
        <v>54</v>
      </c>
      <c r="E97" s="40" t="s">
        <v>3654</v>
      </c>
    </row>
    <row r="98" spans="1:5" ht="12.75">
      <c r="A98" t="s">
        <v>55</v>
      </c>
      <c r="E98" s="39" t="s">
        <v>2954</v>
      </c>
    </row>
    <row r="99" spans="1:16" ht="12.75">
      <c r="A99" t="s">
        <v>48</v>
      </c>
      <c s="34" t="s">
        <v>138</v>
      </c>
      <c s="34" t="s">
        <v>5521</v>
      </c>
      <c s="35" t="s">
        <v>5</v>
      </c>
      <c s="6" t="s">
        <v>5522</v>
      </c>
      <c s="36" t="s">
        <v>62</v>
      </c>
      <c s="37">
        <v>18</v>
      </c>
      <c s="36">
        <v>0</v>
      </c>
      <c s="36">
        <f>ROUND(G99*H99,6)</f>
      </c>
      <c r="L99" s="38">
        <v>0</v>
      </c>
      <c s="32">
        <f>ROUND(ROUND(L99,2)*ROUND(G99,3),2)</f>
      </c>
      <c s="36" t="s">
        <v>6421</v>
      </c>
      <c>
        <f>(M99*21)/100</f>
      </c>
      <c t="s">
        <v>27</v>
      </c>
    </row>
    <row r="100" spans="1:5" ht="12.75">
      <c r="A100" s="35" t="s">
        <v>53</v>
      </c>
      <c r="E100" s="39" t="s">
        <v>5</v>
      </c>
    </row>
    <row r="101" spans="1:5" ht="25.5">
      <c r="A101" s="35" t="s">
        <v>54</v>
      </c>
      <c r="E101" s="40" t="s">
        <v>6432</v>
      </c>
    </row>
    <row r="102" spans="1:5" ht="12.75">
      <c r="A102" t="s">
        <v>55</v>
      </c>
      <c r="E102" s="39" t="s">
        <v>5</v>
      </c>
    </row>
    <row r="103" spans="1:16" ht="12.75">
      <c r="A103" t="s">
        <v>48</v>
      </c>
      <c s="34" t="s">
        <v>257</v>
      </c>
      <c s="34" t="s">
        <v>5523</v>
      </c>
      <c s="35" t="s">
        <v>5</v>
      </c>
      <c s="6" t="s">
        <v>6437</v>
      </c>
      <c s="36" t="s">
        <v>62</v>
      </c>
      <c s="37">
        <v>18</v>
      </c>
      <c s="36">
        <v>0</v>
      </c>
      <c s="36">
        <f>ROUND(G103*H103,6)</f>
      </c>
      <c r="L103" s="38">
        <v>0</v>
      </c>
      <c s="32">
        <f>ROUND(ROUND(L103,2)*ROUND(G103,3),2)</f>
      </c>
      <c s="36" t="s">
        <v>6421</v>
      </c>
      <c>
        <f>(M103*21)/100</f>
      </c>
      <c t="s">
        <v>27</v>
      </c>
    </row>
    <row r="104" spans="1:5" ht="12.75">
      <c r="A104" s="35" t="s">
        <v>53</v>
      </c>
      <c r="E104" s="39" t="s">
        <v>5</v>
      </c>
    </row>
    <row r="105" spans="1:5" ht="25.5">
      <c r="A105" s="35" t="s">
        <v>54</v>
      </c>
      <c r="E105" s="40" t="s">
        <v>6432</v>
      </c>
    </row>
    <row r="106" spans="1:5" ht="12.75">
      <c r="A106" t="s">
        <v>55</v>
      </c>
      <c r="E106" s="39" t="s">
        <v>5</v>
      </c>
    </row>
    <row r="107" spans="1:16" ht="12.75">
      <c r="A107" t="s">
        <v>48</v>
      </c>
      <c s="34" t="s">
        <v>261</v>
      </c>
      <c s="34" t="s">
        <v>5525</v>
      </c>
      <c s="35" t="s">
        <v>5</v>
      </c>
      <c s="6" t="s">
        <v>5526</v>
      </c>
      <c s="36" t="s">
        <v>62</v>
      </c>
      <c s="37">
        <v>8</v>
      </c>
      <c s="36">
        <v>0</v>
      </c>
      <c s="36">
        <f>ROUND(G107*H107,6)</f>
      </c>
      <c r="L107" s="38">
        <v>0</v>
      </c>
      <c s="32">
        <f>ROUND(ROUND(L107,2)*ROUND(G107,3),2)</f>
      </c>
      <c s="36" t="s">
        <v>6421</v>
      </c>
      <c>
        <f>(M107*21)/100</f>
      </c>
      <c t="s">
        <v>27</v>
      </c>
    </row>
    <row r="108" spans="1:5" ht="12.75">
      <c r="A108" s="35" t="s">
        <v>53</v>
      </c>
      <c r="E108" s="39" t="s">
        <v>5</v>
      </c>
    </row>
    <row r="109" spans="1:5" ht="25.5">
      <c r="A109" s="35" t="s">
        <v>54</v>
      </c>
      <c r="E109" s="40" t="s">
        <v>5506</v>
      </c>
    </row>
    <row r="110" spans="1:5" ht="12.75">
      <c r="A110" t="s">
        <v>55</v>
      </c>
      <c r="E110" s="39" t="s">
        <v>5</v>
      </c>
    </row>
    <row r="111" spans="1:16" ht="12.75">
      <c r="A111" t="s">
        <v>48</v>
      </c>
      <c s="34" t="s">
        <v>1030</v>
      </c>
      <c s="34" t="s">
        <v>5527</v>
      </c>
      <c s="35" t="s">
        <v>5</v>
      </c>
      <c s="6" t="s">
        <v>5528</v>
      </c>
      <c s="36" t="s">
        <v>62</v>
      </c>
      <c s="37">
        <v>3</v>
      </c>
      <c s="36">
        <v>0</v>
      </c>
      <c s="36">
        <f>ROUND(G111*H111,6)</f>
      </c>
      <c r="L111" s="38">
        <v>0</v>
      </c>
      <c s="32">
        <f>ROUND(ROUND(L111,2)*ROUND(G111,3),2)</f>
      </c>
      <c s="36" t="s">
        <v>6421</v>
      </c>
      <c>
        <f>(M111*21)/100</f>
      </c>
      <c t="s">
        <v>27</v>
      </c>
    </row>
    <row r="112" spans="1:5" ht="12.75">
      <c r="A112" s="35" t="s">
        <v>53</v>
      </c>
      <c r="E112" s="39" t="s">
        <v>5</v>
      </c>
    </row>
    <row r="113" spans="1:5" ht="25.5">
      <c r="A113" s="35" t="s">
        <v>54</v>
      </c>
      <c r="E113" s="40" t="s">
        <v>3657</v>
      </c>
    </row>
    <row r="114" spans="1:5" ht="12.75">
      <c r="A114" t="s">
        <v>55</v>
      </c>
      <c r="E114" s="39" t="s">
        <v>5</v>
      </c>
    </row>
    <row r="115" spans="1:16" ht="12.75">
      <c r="A115" t="s">
        <v>48</v>
      </c>
      <c s="34" t="s">
        <v>264</v>
      </c>
      <c s="34" t="s">
        <v>5529</v>
      </c>
      <c s="35" t="s">
        <v>5</v>
      </c>
      <c s="6" t="s">
        <v>5530</v>
      </c>
      <c s="36" t="s">
        <v>62</v>
      </c>
      <c s="37">
        <v>8</v>
      </c>
      <c s="36">
        <v>0</v>
      </c>
      <c s="36">
        <f>ROUND(G115*H115,6)</f>
      </c>
      <c r="L115" s="38">
        <v>0</v>
      </c>
      <c s="32">
        <f>ROUND(ROUND(L115,2)*ROUND(G115,3),2)</f>
      </c>
      <c s="36" t="s">
        <v>6421</v>
      </c>
      <c>
        <f>(M115*21)/100</f>
      </c>
      <c t="s">
        <v>27</v>
      </c>
    </row>
    <row r="116" spans="1:5" ht="12.75">
      <c r="A116" s="35" t="s">
        <v>53</v>
      </c>
      <c r="E116" s="39" t="s">
        <v>5</v>
      </c>
    </row>
    <row r="117" spans="1:5" ht="25.5">
      <c r="A117" s="35" t="s">
        <v>54</v>
      </c>
      <c r="E117" s="40" t="s">
        <v>5506</v>
      </c>
    </row>
    <row r="118" spans="1:5" ht="12.75">
      <c r="A118" t="s">
        <v>55</v>
      </c>
      <c r="E118" s="39" t="s">
        <v>5</v>
      </c>
    </row>
    <row r="119" spans="1:16" ht="12.75">
      <c r="A119" t="s">
        <v>48</v>
      </c>
      <c s="34" t="s">
        <v>268</v>
      </c>
      <c s="34" t="s">
        <v>5531</v>
      </c>
      <c s="35" t="s">
        <v>5</v>
      </c>
      <c s="6" t="s">
        <v>6438</v>
      </c>
      <c s="36" t="s">
        <v>62</v>
      </c>
      <c s="37">
        <v>1</v>
      </c>
      <c s="36">
        <v>0</v>
      </c>
      <c s="36">
        <f>ROUND(G119*H119,6)</f>
      </c>
      <c r="L119" s="38">
        <v>0</v>
      </c>
      <c s="32">
        <f>ROUND(ROUND(L119,2)*ROUND(G119,3),2)</f>
      </c>
      <c s="36" t="s">
        <v>6421</v>
      </c>
      <c>
        <f>(M119*21)/100</f>
      </c>
      <c t="s">
        <v>27</v>
      </c>
    </row>
    <row r="120" spans="1:5" ht="12.75">
      <c r="A120" s="35" t="s">
        <v>53</v>
      </c>
      <c r="E120" s="39" t="s">
        <v>5</v>
      </c>
    </row>
    <row r="121" spans="1:5" ht="25.5">
      <c r="A121" s="35" t="s">
        <v>54</v>
      </c>
      <c r="E121" s="40" t="s">
        <v>5501</v>
      </c>
    </row>
    <row r="122" spans="1:5" ht="12.75">
      <c r="A122" t="s">
        <v>55</v>
      </c>
      <c r="E122" s="39" t="s">
        <v>5</v>
      </c>
    </row>
    <row r="123" spans="1:16" ht="12.75">
      <c r="A123" t="s">
        <v>48</v>
      </c>
      <c s="34" t="s">
        <v>272</v>
      </c>
      <c s="34" t="s">
        <v>6439</v>
      </c>
      <c s="35" t="s">
        <v>5</v>
      </c>
      <c s="6" t="s">
        <v>6440</v>
      </c>
      <c s="36" t="s">
        <v>62</v>
      </c>
      <c s="37">
        <v>3</v>
      </c>
      <c s="36">
        <v>0</v>
      </c>
      <c s="36">
        <f>ROUND(G123*H123,6)</f>
      </c>
      <c r="L123" s="38">
        <v>0</v>
      </c>
      <c s="32">
        <f>ROUND(ROUND(L123,2)*ROUND(G123,3),2)</f>
      </c>
      <c s="36" t="s">
        <v>6421</v>
      </c>
      <c>
        <f>(M123*21)/100</f>
      </c>
      <c t="s">
        <v>27</v>
      </c>
    </row>
    <row r="124" spans="1:5" ht="12.75">
      <c r="A124" s="35" t="s">
        <v>53</v>
      </c>
      <c r="E124" s="39" t="s">
        <v>5</v>
      </c>
    </row>
    <row r="125" spans="1:5" ht="25.5">
      <c r="A125" s="35" t="s">
        <v>54</v>
      </c>
      <c r="E125" s="40" t="s">
        <v>3657</v>
      </c>
    </row>
    <row r="126" spans="1:5" ht="12.75">
      <c r="A126" t="s">
        <v>55</v>
      </c>
      <c r="E126" s="39" t="s">
        <v>5</v>
      </c>
    </row>
    <row r="127" spans="1:16" ht="25.5">
      <c r="A127" t="s">
        <v>48</v>
      </c>
      <c s="34" t="s">
        <v>291</v>
      </c>
      <c s="34" t="s">
        <v>5533</v>
      </c>
      <c s="35" t="s">
        <v>5</v>
      </c>
      <c s="6" t="s">
        <v>5534</v>
      </c>
      <c s="36" t="s">
        <v>62</v>
      </c>
      <c s="37">
        <v>2</v>
      </c>
      <c s="36">
        <v>0</v>
      </c>
      <c s="36">
        <f>ROUND(G127*H127,6)</f>
      </c>
      <c r="L127" s="38">
        <v>0</v>
      </c>
      <c s="32">
        <f>ROUND(ROUND(L127,2)*ROUND(G127,3),2)</f>
      </c>
      <c s="36" t="s">
        <v>6421</v>
      </c>
      <c>
        <f>(M127*21)/100</f>
      </c>
      <c t="s">
        <v>27</v>
      </c>
    </row>
    <row r="128" spans="1:5" ht="12.75">
      <c r="A128" s="35" t="s">
        <v>53</v>
      </c>
      <c r="E128" s="39" t="s">
        <v>5</v>
      </c>
    </row>
    <row r="129" spans="1:5" ht="25.5">
      <c r="A129" s="35" t="s">
        <v>54</v>
      </c>
      <c r="E129" s="40" t="s">
        <v>3654</v>
      </c>
    </row>
    <row r="130" spans="1:5" ht="12.75">
      <c r="A130" t="s">
        <v>55</v>
      </c>
      <c r="E130" s="39" t="s">
        <v>5</v>
      </c>
    </row>
    <row r="131" spans="1:16" ht="25.5">
      <c r="A131" t="s">
        <v>48</v>
      </c>
      <c s="34" t="s">
        <v>295</v>
      </c>
      <c s="34" t="s">
        <v>5535</v>
      </c>
      <c s="35" t="s">
        <v>5</v>
      </c>
      <c s="6" t="s">
        <v>5536</v>
      </c>
      <c s="36" t="s">
        <v>62</v>
      </c>
      <c s="37">
        <v>5</v>
      </c>
      <c s="36">
        <v>0</v>
      </c>
      <c s="36">
        <f>ROUND(G131*H131,6)</f>
      </c>
      <c r="L131" s="38">
        <v>0</v>
      </c>
      <c s="32">
        <f>ROUND(ROUND(L131,2)*ROUND(G131,3),2)</f>
      </c>
      <c s="36" t="s">
        <v>6421</v>
      </c>
      <c>
        <f>(M131*21)/100</f>
      </c>
      <c t="s">
        <v>27</v>
      </c>
    </row>
    <row r="132" spans="1:5" ht="12.75">
      <c r="A132" s="35" t="s">
        <v>53</v>
      </c>
      <c r="E132" s="39" t="s">
        <v>5</v>
      </c>
    </row>
    <row r="133" spans="1:5" ht="25.5">
      <c r="A133" s="35" t="s">
        <v>54</v>
      </c>
      <c r="E133" s="40" t="s">
        <v>5579</v>
      </c>
    </row>
    <row r="134" spans="1:5" ht="12.75">
      <c r="A134" t="s">
        <v>55</v>
      </c>
      <c r="E134" s="39" t="s">
        <v>5</v>
      </c>
    </row>
    <row r="135" spans="1:16" ht="25.5">
      <c r="A135" t="s">
        <v>48</v>
      </c>
      <c s="34" t="s">
        <v>299</v>
      </c>
      <c s="34" t="s">
        <v>6441</v>
      </c>
      <c s="35" t="s">
        <v>5</v>
      </c>
      <c s="6" t="s">
        <v>6442</v>
      </c>
      <c s="36" t="s">
        <v>62</v>
      </c>
      <c s="37">
        <v>2</v>
      </c>
      <c s="36">
        <v>0</v>
      </c>
      <c s="36">
        <f>ROUND(G135*H135,6)</f>
      </c>
      <c r="L135" s="38">
        <v>0</v>
      </c>
      <c s="32">
        <f>ROUND(ROUND(L135,2)*ROUND(G135,3),2)</f>
      </c>
      <c s="36" t="s">
        <v>6421</v>
      </c>
      <c>
        <f>(M135*21)/100</f>
      </c>
      <c t="s">
        <v>27</v>
      </c>
    </row>
    <row r="136" spans="1:5" ht="12.75">
      <c r="A136" s="35" t="s">
        <v>53</v>
      </c>
      <c r="E136" s="39" t="s">
        <v>5</v>
      </c>
    </row>
    <row r="137" spans="1:5" ht="25.5">
      <c r="A137" s="35" t="s">
        <v>54</v>
      </c>
      <c r="E137" s="40" t="s">
        <v>3654</v>
      </c>
    </row>
    <row r="138" spans="1:5" ht="12.75">
      <c r="A138" t="s">
        <v>55</v>
      </c>
      <c r="E138" s="39" t="s">
        <v>5</v>
      </c>
    </row>
    <row r="139" spans="1:16" ht="12.75">
      <c r="A139" t="s">
        <v>48</v>
      </c>
      <c s="34" t="s">
        <v>303</v>
      </c>
      <c s="34" t="s">
        <v>5537</v>
      </c>
      <c s="35" t="s">
        <v>5</v>
      </c>
      <c s="6" t="s">
        <v>5538</v>
      </c>
      <c s="36" t="s">
        <v>62</v>
      </c>
      <c s="37">
        <v>4</v>
      </c>
      <c s="36">
        <v>0</v>
      </c>
      <c s="36">
        <f>ROUND(G139*H139,6)</f>
      </c>
      <c r="L139" s="38">
        <v>0</v>
      </c>
      <c s="32">
        <f>ROUND(ROUND(L139,2)*ROUND(G139,3),2)</f>
      </c>
      <c s="36" t="s">
        <v>6421</v>
      </c>
      <c>
        <f>(M139*21)/100</f>
      </c>
      <c t="s">
        <v>27</v>
      </c>
    </row>
    <row r="140" spans="1:5" ht="12.75">
      <c r="A140" s="35" t="s">
        <v>53</v>
      </c>
      <c r="E140" s="39" t="s">
        <v>5</v>
      </c>
    </row>
    <row r="141" spans="1:5" ht="25.5">
      <c r="A141" s="35" t="s">
        <v>54</v>
      </c>
      <c r="E141" s="40" t="s">
        <v>5473</v>
      </c>
    </row>
    <row r="142" spans="1:5" ht="12.75">
      <c r="A142" t="s">
        <v>55</v>
      </c>
      <c r="E142" s="39" t="s">
        <v>5</v>
      </c>
    </row>
    <row r="143" spans="1:16" ht="12.75">
      <c r="A143" t="s">
        <v>48</v>
      </c>
      <c s="34" t="s">
        <v>545</v>
      </c>
      <c s="34" t="s">
        <v>5539</v>
      </c>
      <c s="35" t="s">
        <v>5</v>
      </c>
      <c s="6" t="s">
        <v>5540</v>
      </c>
      <c s="36" t="s">
        <v>62</v>
      </c>
      <c s="37">
        <v>100</v>
      </c>
      <c s="36">
        <v>0</v>
      </c>
      <c s="36">
        <f>ROUND(G143*H143,6)</f>
      </c>
      <c r="L143" s="38">
        <v>0</v>
      </c>
      <c s="32">
        <f>ROUND(ROUND(L143,2)*ROUND(G143,3),2)</f>
      </c>
      <c s="36" t="s">
        <v>6421</v>
      </c>
      <c>
        <f>(M143*21)/100</f>
      </c>
      <c t="s">
        <v>27</v>
      </c>
    </row>
    <row r="144" spans="1:5" ht="12.75">
      <c r="A144" s="35" t="s">
        <v>53</v>
      </c>
      <c r="E144" s="39" t="s">
        <v>5</v>
      </c>
    </row>
    <row r="145" spans="1:5" ht="25.5">
      <c r="A145" s="35" t="s">
        <v>54</v>
      </c>
      <c r="E145" s="40" t="s">
        <v>5520</v>
      </c>
    </row>
    <row r="146" spans="1:5" ht="12.75">
      <c r="A146" t="s">
        <v>55</v>
      </c>
      <c r="E146" s="39" t="s">
        <v>5</v>
      </c>
    </row>
    <row r="147" spans="1:16" ht="12.75">
      <c r="A147" t="s">
        <v>48</v>
      </c>
      <c s="34" t="s">
        <v>307</v>
      </c>
      <c s="34" t="s">
        <v>5541</v>
      </c>
      <c s="35" t="s">
        <v>5</v>
      </c>
      <c s="6" t="s">
        <v>5542</v>
      </c>
      <c s="36" t="s">
        <v>62</v>
      </c>
      <c s="37">
        <v>55</v>
      </c>
      <c s="36">
        <v>0</v>
      </c>
      <c s="36">
        <f>ROUND(G147*H147,6)</f>
      </c>
      <c r="L147" s="38">
        <v>0</v>
      </c>
      <c s="32">
        <f>ROUND(ROUND(L147,2)*ROUND(G147,3),2)</f>
      </c>
      <c s="36" t="s">
        <v>6421</v>
      </c>
      <c>
        <f>(M147*21)/100</f>
      </c>
      <c t="s">
        <v>27</v>
      </c>
    </row>
    <row r="148" spans="1:5" ht="12.75">
      <c r="A148" s="35" t="s">
        <v>53</v>
      </c>
      <c r="E148" s="39" t="s">
        <v>5</v>
      </c>
    </row>
    <row r="149" spans="1:5" ht="25.5">
      <c r="A149" s="35" t="s">
        <v>54</v>
      </c>
      <c r="E149" s="40" t="s">
        <v>6443</v>
      </c>
    </row>
    <row r="150" spans="1:5" ht="12.75">
      <c r="A150" t="s">
        <v>55</v>
      </c>
      <c r="E150" s="39" t="s">
        <v>5</v>
      </c>
    </row>
    <row r="151" spans="1:16" ht="12.75">
      <c r="A151" t="s">
        <v>48</v>
      </c>
      <c s="34" t="s">
        <v>552</v>
      </c>
      <c s="34" t="s">
        <v>6444</v>
      </c>
      <c s="35" t="s">
        <v>5</v>
      </c>
      <c s="6" t="s">
        <v>6445</v>
      </c>
      <c s="36" t="s">
        <v>62</v>
      </c>
      <c s="37">
        <v>2</v>
      </c>
      <c s="36">
        <v>0</v>
      </c>
      <c s="36">
        <f>ROUND(G151*H151,6)</f>
      </c>
      <c r="L151" s="38">
        <v>0</v>
      </c>
      <c s="32">
        <f>ROUND(ROUND(L151,2)*ROUND(G151,3),2)</f>
      </c>
      <c s="36" t="s">
        <v>6421</v>
      </c>
      <c>
        <f>(M151*21)/100</f>
      </c>
      <c t="s">
        <v>27</v>
      </c>
    </row>
    <row r="152" spans="1:5" ht="12.75">
      <c r="A152" s="35" t="s">
        <v>53</v>
      </c>
      <c r="E152" s="39" t="s">
        <v>5</v>
      </c>
    </row>
    <row r="153" spans="1:5" ht="25.5">
      <c r="A153" s="35" t="s">
        <v>54</v>
      </c>
      <c r="E153" s="40" t="s">
        <v>3654</v>
      </c>
    </row>
    <row r="154" spans="1:5" ht="51">
      <c r="A154" t="s">
        <v>55</v>
      </c>
      <c r="E154" s="39" t="s">
        <v>6446</v>
      </c>
    </row>
    <row r="155" spans="1:13" ht="12.75">
      <c r="A155" t="s">
        <v>46</v>
      </c>
      <c r="C155" s="31" t="s">
        <v>5544</v>
      </c>
      <c r="E155" s="33" t="s">
        <v>5545</v>
      </c>
      <c r="J155" s="32">
        <f>0</f>
      </c>
      <c s="32">
        <f>0</f>
      </c>
      <c s="32">
        <f>0+L156+L160+L164+L168+L172+L176</f>
      </c>
      <c s="32">
        <f>0+M156+M160+M164+M168+M172+M176</f>
      </c>
    </row>
    <row r="156" spans="1:16" ht="12.75">
      <c r="A156" t="s">
        <v>48</v>
      </c>
      <c s="34" t="s">
        <v>312</v>
      </c>
      <c s="34" t="s">
        <v>5546</v>
      </c>
      <c s="35" t="s">
        <v>5</v>
      </c>
      <c s="6" t="s">
        <v>5547</v>
      </c>
      <c s="36" t="s">
        <v>51</v>
      </c>
      <c s="37">
        <v>300</v>
      </c>
      <c s="36">
        <v>0</v>
      </c>
      <c s="36">
        <f>ROUND(G156*H156,6)</f>
      </c>
      <c r="L156" s="38">
        <v>0</v>
      </c>
      <c s="32">
        <f>ROUND(ROUND(L156,2)*ROUND(G156,3),2)</f>
      </c>
      <c s="36" t="s">
        <v>6421</v>
      </c>
      <c>
        <f>(M156*21)/100</f>
      </c>
      <c t="s">
        <v>27</v>
      </c>
    </row>
    <row r="157" spans="1:5" ht="12.75">
      <c r="A157" s="35" t="s">
        <v>53</v>
      </c>
      <c r="E157" s="39" t="s">
        <v>5</v>
      </c>
    </row>
    <row r="158" spans="1:5" ht="25.5">
      <c r="A158" s="35" t="s">
        <v>54</v>
      </c>
      <c r="E158" s="40" t="s">
        <v>6447</v>
      </c>
    </row>
    <row r="159" spans="1:5" ht="12.75">
      <c r="A159" t="s">
        <v>55</v>
      </c>
      <c r="E159" s="39" t="s">
        <v>2954</v>
      </c>
    </row>
    <row r="160" spans="1:16" ht="25.5">
      <c r="A160" t="s">
        <v>48</v>
      </c>
      <c s="34" t="s">
        <v>318</v>
      </c>
      <c s="34" t="s">
        <v>5549</v>
      </c>
      <c s="35" t="s">
        <v>5</v>
      </c>
      <c s="6" t="s">
        <v>5550</v>
      </c>
      <c s="36" t="s">
        <v>51</v>
      </c>
      <c s="37">
        <v>22</v>
      </c>
      <c s="36">
        <v>0</v>
      </c>
      <c s="36">
        <f>ROUND(G160*H160,6)</f>
      </c>
      <c r="L160" s="38">
        <v>0</v>
      </c>
      <c s="32">
        <f>ROUND(ROUND(L160,2)*ROUND(G160,3),2)</f>
      </c>
      <c s="36" t="s">
        <v>6421</v>
      </c>
      <c>
        <f>(M160*21)/100</f>
      </c>
      <c t="s">
        <v>27</v>
      </c>
    </row>
    <row r="161" spans="1:5" ht="12.75">
      <c r="A161" s="35" t="s">
        <v>53</v>
      </c>
      <c r="E161" s="39" t="s">
        <v>5</v>
      </c>
    </row>
    <row r="162" spans="1:5" ht="25.5">
      <c r="A162" s="35" t="s">
        <v>54</v>
      </c>
      <c r="E162" s="40" t="s">
        <v>6448</v>
      </c>
    </row>
    <row r="163" spans="1:5" ht="12.75">
      <c r="A163" t="s">
        <v>55</v>
      </c>
      <c r="E163" s="39" t="s">
        <v>2954</v>
      </c>
    </row>
    <row r="164" spans="1:16" ht="12.75">
      <c r="A164" t="s">
        <v>48</v>
      </c>
      <c s="34" t="s">
        <v>319</v>
      </c>
      <c s="34" t="s">
        <v>5551</v>
      </c>
      <c s="35" t="s">
        <v>5</v>
      </c>
      <c s="6" t="s">
        <v>5552</v>
      </c>
      <c s="36" t="s">
        <v>51</v>
      </c>
      <c s="37">
        <v>450</v>
      </c>
      <c s="36">
        <v>0</v>
      </c>
      <c s="36">
        <f>ROUND(G164*H164,6)</f>
      </c>
      <c r="L164" s="38">
        <v>0</v>
      </c>
      <c s="32">
        <f>ROUND(ROUND(L164,2)*ROUND(G164,3),2)</f>
      </c>
      <c s="36" t="s">
        <v>6421</v>
      </c>
      <c>
        <f>(M164*21)/100</f>
      </c>
      <c t="s">
        <v>27</v>
      </c>
    </row>
    <row r="165" spans="1:5" ht="12.75">
      <c r="A165" s="35" t="s">
        <v>53</v>
      </c>
      <c r="E165" s="39" t="s">
        <v>5</v>
      </c>
    </row>
    <row r="166" spans="1:5" ht="25.5">
      <c r="A166" s="35" t="s">
        <v>54</v>
      </c>
      <c r="E166" s="40" t="s">
        <v>6449</v>
      </c>
    </row>
    <row r="167" spans="1:5" ht="12.75">
      <c r="A167" t="s">
        <v>55</v>
      </c>
      <c r="E167" s="39" t="s">
        <v>2954</v>
      </c>
    </row>
    <row r="168" spans="1:16" ht="12.75">
      <c r="A168" t="s">
        <v>48</v>
      </c>
      <c s="34" t="s">
        <v>321</v>
      </c>
      <c s="34" t="s">
        <v>5554</v>
      </c>
      <c s="35" t="s">
        <v>5</v>
      </c>
      <c s="6" t="s">
        <v>5555</v>
      </c>
      <c s="36" t="s">
        <v>51</v>
      </c>
      <c s="37">
        <v>450</v>
      </c>
      <c s="36">
        <v>0</v>
      </c>
      <c s="36">
        <f>ROUND(G168*H168,6)</f>
      </c>
      <c r="L168" s="38">
        <v>0</v>
      </c>
      <c s="32">
        <f>ROUND(ROUND(L168,2)*ROUND(G168,3),2)</f>
      </c>
      <c s="36" t="s">
        <v>6421</v>
      </c>
      <c>
        <f>(M168*21)/100</f>
      </c>
      <c t="s">
        <v>27</v>
      </c>
    </row>
    <row r="169" spans="1:5" ht="12.75">
      <c r="A169" s="35" t="s">
        <v>53</v>
      </c>
      <c r="E169" s="39" t="s">
        <v>5</v>
      </c>
    </row>
    <row r="170" spans="1:5" ht="25.5">
      <c r="A170" s="35" t="s">
        <v>54</v>
      </c>
      <c r="E170" s="40" t="s">
        <v>6449</v>
      </c>
    </row>
    <row r="171" spans="1:5" ht="12.75">
      <c r="A171" t="s">
        <v>55</v>
      </c>
      <c r="E171" s="39" t="s">
        <v>5</v>
      </c>
    </row>
    <row r="172" spans="1:16" ht="12.75">
      <c r="A172" t="s">
        <v>48</v>
      </c>
      <c s="34" t="s">
        <v>326</v>
      </c>
      <c s="34" t="s">
        <v>5556</v>
      </c>
      <c s="35" t="s">
        <v>5</v>
      </c>
      <c s="6" t="s">
        <v>5557</v>
      </c>
      <c s="36" t="s">
        <v>51</v>
      </c>
      <c s="37">
        <v>300</v>
      </c>
      <c s="36">
        <v>0</v>
      </c>
      <c s="36">
        <f>ROUND(G172*H172,6)</f>
      </c>
      <c r="L172" s="38">
        <v>0</v>
      </c>
      <c s="32">
        <f>ROUND(ROUND(L172,2)*ROUND(G172,3),2)</f>
      </c>
      <c s="36" t="s">
        <v>6421</v>
      </c>
      <c>
        <f>(M172*21)/100</f>
      </c>
      <c t="s">
        <v>27</v>
      </c>
    </row>
    <row r="173" spans="1:5" ht="12.75">
      <c r="A173" s="35" t="s">
        <v>53</v>
      </c>
      <c r="E173" s="39" t="s">
        <v>5</v>
      </c>
    </row>
    <row r="174" spans="1:5" ht="25.5">
      <c r="A174" s="35" t="s">
        <v>54</v>
      </c>
      <c r="E174" s="40" t="s">
        <v>6447</v>
      </c>
    </row>
    <row r="175" spans="1:5" ht="12.75">
      <c r="A175" t="s">
        <v>55</v>
      </c>
      <c r="E175" s="39" t="s">
        <v>5</v>
      </c>
    </row>
    <row r="176" spans="1:16" ht="25.5">
      <c r="A176" t="s">
        <v>48</v>
      </c>
      <c s="34" t="s">
        <v>330</v>
      </c>
      <c s="34" t="s">
        <v>5558</v>
      </c>
      <c s="35" t="s">
        <v>5</v>
      </c>
      <c s="6" t="s">
        <v>5559</v>
      </c>
      <c s="36" t="s">
        <v>51</v>
      </c>
      <c s="37">
        <v>22</v>
      </c>
      <c s="36">
        <v>0</v>
      </c>
      <c s="36">
        <f>ROUND(G176*H176,6)</f>
      </c>
      <c r="L176" s="38">
        <v>0</v>
      </c>
      <c s="32">
        <f>ROUND(ROUND(L176,2)*ROUND(G176,3),2)</f>
      </c>
      <c s="36" t="s">
        <v>6421</v>
      </c>
      <c>
        <f>(M176*21)/100</f>
      </c>
      <c t="s">
        <v>27</v>
      </c>
    </row>
    <row r="177" spans="1:5" ht="12.75">
      <c r="A177" s="35" t="s">
        <v>53</v>
      </c>
      <c r="E177" s="39" t="s">
        <v>5</v>
      </c>
    </row>
    <row r="178" spans="1:5" ht="25.5">
      <c r="A178" s="35" t="s">
        <v>54</v>
      </c>
      <c r="E178" s="40" t="s">
        <v>6448</v>
      </c>
    </row>
    <row r="179" spans="1:5" ht="12.75">
      <c r="A179" t="s">
        <v>55</v>
      </c>
      <c r="E179" s="39" t="s">
        <v>5</v>
      </c>
    </row>
    <row r="180" spans="1:13" ht="12.75">
      <c r="A180" t="s">
        <v>46</v>
      </c>
      <c r="C180" s="31" t="s">
        <v>5560</v>
      </c>
      <c r="E180" s="33" t="s">
        <v>5561</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334</v>
      </c>
      <c s="34" t="s">
        <v>5562</v>
      </c>
      <c s="35" t="s">
        <v>5</v>
      </c>
      <c s="6" t="s">
        <v>5563</v>
      </c>
      <c s="36" t="s">
        <v>62</v>
      </c>
      <c s="37">
        <v>240</v>
      </c>
      <c s="36">
        <v>0</v>
      </c>
      <c s="36">
        <f>ROUND(G181*H181,6)</f>
      </c>
      <c r="L181" s="38">
        <v>0</v>
      </c>
      <c s="32">
        <f>ROUND(ROUND(L181,2)*ROUND(G181,3),2)</f>
      </c>
      <c s="36" t="s">
        <v>6421</v>
      </c>
      <c>
        <f>(M181*21)/100</f>
      </c>
      <c t="s">
        <v>27</v>
      </c>
    </row>
    <row r="182" spans="1:5" ht="12.75">
      <c r="A182" s="35" t="s">
        <v>53</v>
      </c>
      <c r="E182" s="39" t="s">
        <v>5</v>
      </c>
    </row>
    <row r="183" spans="1:5" ht="25.5">
      <c r="A183" s="35" t="s">
        <v>54</v>
      </c>
      <c r="E183" s="40" t="s">
        <v>6450</v>
      </c>
    </row>
    <row r="184" spans="1:5" ht="12.75">
      <c r="A184" t="s">
        <v>55</v>
      </c>
      <c r="E184" s="39" t="s">
        <v>5</v>
      </c>
    </row>
    <row r="185" spans="1:16" ht="12.75">
      <c r="A185" t="s">
        <v>48</v>
      </c>
      <c s="34" t="s">
        <v>337</v>
      </c>
      <c s="34" t="s">
        <v>5564</v>
      </c>
      <c s="35" t="s">
        <v>5</v>
      </c>
      <c s="6" t="s">
        <v>5565</v>
      </c>
      <c s="36" t="s">
        <v>62</v>
      </c>
      <c s="37">
        <v>30</v>
      </c>
      <c s="36">
        <v>0</v>
      </c>
      <c s="36">
        <f>ROUND(G185*H185,6)</f>
      </c>
      <c r="L185" s="38">
        <v>0</v>
      </c>
      <c s="32">
        <f>ROUND(ROUND(L185,2)*ROUND(G185,3),2)</f>
      </c>
      <c s="36" t="s">
        <v>6421</v>
      </c>
      <c>
        <f>(M185*21)/100</f>
      </c>
      <c t="s">
        <v>27</v>
      </c>
    </row>
    <row r="186" spans="1:5" ht="12.75">
      <c r="A186" s="35" t="s">
        <v>53</v>
      </c>
      <c r="E186" s="39" t="s">
        <v>5</v>
      </c>
    </row>
    <row r="187" spans="1:5" ht="25.5">
      <c r="A187" s="35" t="s">
        <v>54</v>
      </c>
      <c r="E187" s="40" t="s">
        <v>5566</v>
      </c>
    </row>
    <row r="188" spans="1:5" ht="12.75">
      <c r="A188" t="s">
        <v>55</v>
      </c>
      <c r="E188" s="39" t="s">
        <v>5</v>
      </c>
    </row>
    <row r="189" spans="1:16" ht="12.75">
      <c r="A189" t="s">
        <v>48</v>
      </c>
      <c s="34" t="s">
        <v>341</v>
      </c>
      <c s="34" t="s">
        <v>5567</v>
      </c>
      <c s="35" t="s">
        <v>5</v>
      </c>
      <c s="6" t="s">
        <v>5568</v>
      </c>
      <c s="36" t="s">
        <v>62</v>
      </c>
      <c s="37">
        <v>5</v>
      </c>
      <c s="36">
        <v>0</v>
      </c>
      <c s="36">
        <f>ROUND(G189*H189,6)</f>
      </c>
      <c r="L189" s="38">
        <v>0</v>
      </c>
      <c s="32">
        <f>ROUND(ROUND(L189,2)*ROUND(G189,3),2)</f>
      </c>
      <c s="36" t="s">
        <v>6421</v>
      </c>
      <c>
        <f>(M189*21)/100</f>
      </c>
      <c t="s">
        <v>27</v>
      </c>
    </row>
    <row r="190" spans="1:5" ht="12.75">
      <c r="A190" s="35" t="s">
        <v>53</v>
      </c>
      <c r="E190" s="39" t="s">
        <v>5</v>
      </c>
    </row>
    <row r="191" spans="1:5" ht="25.5">
      <c r="A191" s="35" t="s">
        <v>54</v>
      </c>
      <c r="E191" s="40" t="s">
        <v>5579</v>
      </c>
    </row>
    <row r="192" spans="1:5" ht="12.75">
      <c r="A192" t="s">
        <v>55</v>
      </c>
      <c r="E192" s="39" t="s">
        <v>5</v>
      </c>
    </row>
    <row r="193" spans="1:16" ht="12.75">
      <c r="A193" t="s">
        <v>48</v>
      </c>
      <c s="34" t="s">
        <v>577</v>
      </c>
      <c s="34" t="s">
        <v>5570</v>
      </c>
      <c s="35" t="s">
        <v>5</v>
      </c>
      <c s="6" t="s">
        <v>5571</v>
      </c>
      <c s="36" t="s">
        <v>62</v>
      </c>
      <c s="37">
        <v>5</v>
      </c>
      <c s="36">
        <v>0</v>
      </c>
      <c s="36">
        <f>ROUND(G193*H193,6)</f>
      </c>
      <c r="L193" s="38">
        <v>0</v>
      </c>
      <c s="32">
        <f>ROUND(ROUND(L193,2)*ROUND(G193,3),2)</f>
      </c>
      <c s="36" t="s">
        <v>6421</v>
      </c>
      <c>
        <f>(M193*21)/100</f>
      </c>
      <c t="s">
        <v>27</v>
      </c>
    </row>
    <row r="194" spans="1:5" ht="12.75">
      <c r="A194" s="35" t="s">
        <v>53</v>
      </c>
      <c r="E194" s="39" t="s">
        <v>5</v>
      </c>
    </row>
    <row r="195" spans="1:5" ht="25.5">
      <c r="A195" s="35" t="s">
        <v>54</v>
      </c>
      <c r="E195" s="40" t="s">
        <v>5579</v>
      </c>
    </row>
    <row r="196" spans="1:5" ht="12.75">
      <c r="A196" t="s">
        <v>55</v>
      </c>
      <c r="E196" s="39" t="s">
        <v>5</v>
      </c>
    </row>
    <row r="197" spans="1:16" ht="12.75">
      <c r="A197" t="s">
        <v>48</v>
      </c>
      <c s="34" t="s">
        <v>581</v>
      </c>
      <c s="34" t="s">
        <v>5572</v>
      </c>
      <c s="35" t="s">
        <v>5</v>
      </c>
      <c s="6" t="s">
        <v>5573</v>
      </c>
      <c s="36" t="s">
        <v>62</v>
      </c>
      <c s="37">
        <v>8</v>
      </c>
      <c s="36">
        <v>0</v>
      </c>
      <c s="36">
        <f>ROUND(G197*H197,6)</f>
      </c>
      <c r="L197" s="38">
        <v>0</v>
      </c>
      <c s="32">
        <f>ROUND(ROUND(L197,2)*ROUND(G197,3),2)</f>
      </c>
      <c s="36" t="s">
        <v>6421</v>
      </c>
      <c>
        <f>(M197*21)/100</f>
      </c>
      <c t="s">
        <v>27</v>
      </c>
    </row>
    <row r="198" spans="1:5" ht="12.75">
      <c r="A198" s="35" t="s">
        <v>53</v>
      </c>
      <c r="E198" s="39" t="s">
        <v>5</v>
      </c>
    </row>
    <row r="199" spans="1:5" ht="25.5">
      <c r="A199" s="35" t="s">
        <v>54</v>
      </c>
      <c r="E199" s="40" t="s">
        <v>5506</v>
      </c>
    </row>
    <row r="200" spans="1:5" ht="12.75">
      <c r="A200" t="s">
        <v>55</v>
      </c>
      <c r="E200" s="39" t="s">
        <v>5</v>
      </c>
    </row>
    <row r="201" spans="1:16" ht="25.5">
      <c r="A201" t="s">
        <v>48</v>
      </c>
      <c s="34" t="s">
        <v>345</v>
      </c>
      <c s="34" t="s">
        <v>5574</v>
      </c>
      <c s="35" t="s">
        <v>5</v>
      </c>
      <c s="6" t="s">
        <v>5575</v>
      </c>
      <c s="36" t="s">
        <v>51</v>
      </c>
      <c s="37">
        <v>595</v>
      </c>
      <c s="36">
        <v>0</v>
      </c>
      <c s="36">
        <f>ROUND(G201*H201,6)</f>
      </c>
      <c r="L201" s="38">
        <v>0</v>
      </c>
      <c s="32">
        <f>ROUND(ROUND(L201,2)*ROUND(G201,3),2)</f>
      </c>
      <c s="36" t="s">
        <v>6421</v>
      </c>
      <c>
        <f>(M201*21)/100</f>
      </c>
      <c t="s">
        <v>27</v>
      </c>
    </row>
    <row r="202" spans="1:5" ht="12.75">
      <c r="A202" s="35" t="s">
        <v>53</v>
      </c>
      <c r="E202" s="39" t="s">
        <v>5</v>
      </c>
    </row>
    <row r="203" spans="1:5" ht="25.5">
      <c r="A203" s="35" t="s">
        <v>54</v>
      </c>
      <c r="E203" s="40" t="s">
        <v>6451</v>
      </c>
    </row>
    <row r="204" spans="1:5" ht="12.75">
      <c r="A204" t="s">
        <v>55</v>
      </c>
      <c r="E204" s="39" t="s">
        <v>5</v>
      </c>
    </row>
    <row r="205" spans="1:16" ht="25.5">
      <c r="A205" t="s">
        <v>48</v>
      </c>
      <c s="34" t="s">
        <v>349</v>
      </c>
      <c s="34" t="s">
        <v>6452</v>
      </c>
      <c s="35" t="s">
        <v>5</v>
      </c>
      <c s="6" t="s">
        <v>6453</v>
      </c>
      <c s="36" t="s">
        <v>51</v>
      </c>
      <c s="37">
        <v>45</v>
      </c>
      <c s="36">
        <v>0</v>
      </c>
      <c s="36">
        <f>ROUND(G205*H205,6)</f>
      </c>
      <c r="L205" s="38">
        <v>0</v>
      </c>
      <c s="32">
        <f>ROUND(ROUND(L205,2)*ROUND(G205,3),2)</f>
      </c>
      <c s="36" t="s">
        <v>6421</v>
      </c>
      <c>
        <f>(M205*21)/100</f>
      </c>
      <c t="s">
        <v>27</v>
      </c>
    </row>
    <row r="206" spans="1:5" ht="12.75">
      <c r="A206" s="35" t="s">
        <v>53</v>
      </c>
      <c r="E206" s="39" t="s">
        <v>5</v>
      </c>
    </row>
    <row r="207" spans="1:5" ht="25.5">
      <c r="A207" s="35" t="s">
        <v>54</v>
      </c>
      <c r="E207" s="40" t="s">
        <v>6454</v>
      </c>
    </row>
    <row r="208" spans="1:5" ht="12.75">
      <c r="A208" t="s">
        <v>55</v>
      </c>
      <c r="E208" s="39" t="s">
        <v>5</v>
      </c>
    </row>
    <row r="209" spans="1:16" ht="12.75">
      <c r="A209" t="s">
        <v>48</v>
      </c>
      <c s="34" t="s">
        <v>592</v>
      </c>
      <c s="34" t="s">
        <v>5577</v>
      </c>
      <c s="35" t="s">
        <v>5</v>
      </c>
      <c s="6" t="s">
        <v>5578</v>
      </c>
      <c s="36" t="s">
        <v>51</v>
      </c>
      <c s="37">
        <v>15</v>
      </c>
      <c s="36">
        <v>0</v>
      </c>
      <c s="36">
        <f>ROUND(G209*H209,6)</f>
      </c>
      <c r="L209" s="38">
        <v>0</v>
      </c>
      <c s="32">
        <f>ROUND(ROUND(L209,2)*ROUND(G209,3),2)</f>
      </c>
      <c s="36" t="s">
        <v>6421</v>
      </c>
      <c>
        <f>(M209*21)/100</f>
      </c>
      <c t="s">
        <v>27</v>
      </c>
    </row>
    <row r="210" spans="1:5" ht="12.75">
      <c r="A210" s="35" t="s">
        <v>53</v>
      </c>
      <c r="E210" s="39" t="s">
        <v>5</v>
      </c>
    </row>
    <row r="211" spans="1:5" ht="25.5">
      <c r="A211" s="35" t="s">
        <v>54</v>
      </c>
      <c r="E211" s="40" t="s">
        <v>6455</v>
      </c>
    </row>
    <row r="212" spans="1:5" ht="12.75">
      <c r="A212" t="s">
        <v>55</v>
      </c>
      <c r="E212" s="39" t="s">
        <v>5</v>
      </c>
    </row>
    <row r="213" spans="1:16" ht="12.75">
      <c r="A213" t="s">
        <v>48</v>
      </c>
      <c s="34" t="s">
        <v>596</v>
      </c>
      <c s="34" t="s">
        <v>5580</v>
      </c>
      <c s="35" t="s">
        <v>5</v>
      </c>
      <c s="6" t="s">
        <v>5581</v>
      </c>
      <c s="36" t="s">
        <v>51</v>
      </c>
      <c s="37">
        <v>15</v>
      </c>
      <c s="36">
        <v>0</v>
      </c>
      <c s="36">
        <f>ROUND(G213*H213,6)</f>
      </c>
      <c r="L213" s="38">
        <v>0</v>
      </c>
      <c s="32">
        <f>ROUND(ROUND(L213,2)*ROUND(G213,3),2)</f>
      </c>
      <c s="36" t="s">
        <v>6421</v>
      </c>
      <c>
        <f>(M213*21)/100</f>
      </c>
      <c t="s">
        <v>27</v>
      </c>
    </row>
    <row r="214" spans="1:5" ht="12.75">
      <c r="A214" s="35" t="s">
        <v>53</v>
      </c>
      <c r="E214" s="39" t="s">
        <v>5</v>
      </c>
    </row>
    <row r="215" spans="1:5" ht="25.5">
      <c r="A215" s="35" t="s">
        <v>54</v>
      </c>
      <c r="E215" s="40" t="s">
        <v>6455</v>
      </c>
    </row>
    <row r="216" spans="1:5" ht="12.75">
      <c r="A216" t="s">
        <v>55</v>
      </c>
      <c r="E216" s="39" t="s">
        <v>5</v>
      </c>
    </row>
    <row r="217" spans="1:16" ht="25.5">
      <c r="A217" t="s">
        <v>48</v>
      </c>
      <c s="34" t="s">
        <v>353</v>
      </c>
      <c s="34" t="s">
        <v>5582</v>
      </c>
      <c s="35" t="s">
        <v>4</v>
      </c>
      <c s="6" t="s">
        <v>5583</v>
      </c>
      <c s="36" t="s">
        <v>51</v>
      </c>
      <c s="37">
        <v>339</v>
      </c>
      <c s="36">
        <v>0</v>
      </c>
      <c s="36">
        <f>ROUND(G217*H217,6)</f>
      </c>
      <c r="L217" s="38">
        <v>0</v>
      </c>
      <c s="32">
        <f>ROUND(ROUND(L217,2)*ROUND(G217,3),2)</f>
      </c>
      <c s="36" t="s">
        <v>6421</v>
      </c>
      <c>
        <f>(M217*21)/100</f>
      </c>
      <c t="s">
        <v>27</v>
      </c>
    </row>
    <row r="218" spans="1:5" ht="12.75">
      <c r="A218" s="35" t="s">
        <v>53</v>
      </c>
      <c r="E218" s="39" t="s">
        <v>5</v>
      </c>
    </row>
    <row r="219" spans="1:5" ht="25.5">
      <c r="A219" s="35" t="s">
        <v>54</v>
      </c>
      <c r="E219" s="40" t="s">
        <v>6456</v>
      </c>
    </row>
    <row r="220" spans="1:5" ht="12.75">
      <c r="A220" t="s">
        <v>55</v>
      </c>
      <c r="E220" s="39" t="s">
        <v>5</v>
      </c>
    </row>
    <row r="221" spans="1:16" ht="25.5">
      <c r="A221" t="s">
        <v>48</v>
      </c>
      <c s="34" t="s">
        <v>357</v>
      </c>
      <c s="34" t="s">
        <v>5582</v>
      </c>
      <c s="35" t="s">
        <v>27</v>
      </c>
      <c s="6" t="s">
        <v>5583</v>
      </c>
      <c s="36" t="s">
        <v>51</v>
      </c>
      <c s="37">
        <v>25</v>
      </c>
      <c s="36">
        <v>0</v>
      </c>
      <c s="36">
        <f>ROUND(G221*H221,6)</f>
      </c>
      <c r="L221" s="38">
        <v>0</v>
      </c>
      <c s="32">
        <f>ROUND(ROUND(L221,2)*ROUND(G221,3),2)</f>
      </c>
      <c s="36" t="s">
        <v>6421</v>
      </c>
      <c>
        <f>(M221*21)/100</f>
      </c>
      <c t="s">
        <v>27</v>
      </c>
    </row>
    <row r="222" spans="1:5" ht="12.75">
      <c r="A222" s="35" t="s">
        <v>53</v>
      </c>
      <c r="E222" s="39" t="s">
        <v>5</v>
      </c>
    </row>
    <row r="223" spans="1:5" ht="25.5">
      <c r="A223" s="35" t="s">
        <v>54</v>
      </c>
      <c r="E223" s="40" t="s">
        <v>5584</v>
      </c>
    </row>
    <row r="224" spans="1:5" ht="12.75">
      <c r="A224" t="s">
        <v>55</v>
      </c>
      <c r="E224" s="39" t="s">
        <v>5</v>
      </c>
    </row>
    <row r="225" spans="1:16" ht="25.5">
      <c r="A225" t="s">
        <v>48</v>
      </c>
      <c s="34" t="s">
        <v>600</v>
      </c>
      <c s="34" t="s">
        <v>5585</v>
      </c>
      <c s="35" t="s">
        <v>5</v>
      </c>
      <c s="6" t="s">
        <v>5586</v>
      </c>
      <c s="36" t="s">
        <v>51</v>
      </c>
      <c s="37">
        <v>530</v>
      </c>
      <c s="36">
        <v>0</v>
      </c>
      <c s="36">
        <f>ROUND(G225*H225,6)</f>
      </c>
      <c r="L225" s="38">
        <v>0</v>
      </c>
      <c s="32">
        <f>ROUND(ROUND(L225,2)*ROUND(G225,3),2)</f>
      </c>
      <c s="36" t="s">
        <v>6421</v>
      </c>
      <c>
        <f>(M225*21)/100</f>
      </c>
      <c t="s">
        <v>27</v>
      </c>
    </row>
    <row r="226" spans="1:5" ht="12.75">
      <c r="A226" s="35" t="s">
        <v>53</v>
      </c>
      <c r="E226" s="39" t="s">
        <v>5</v>
      </c>
    </row>
    <row r="227" spans="1:5" ht="25.5">
      <c r="A227" s="35" t="s">
        <v>54</v>
      </c>
      <c r="E227" s="40" t="s">
        <v>6457</v>
      </c>
    </row>
    <row r="228" spans="1:5" ht="12.75">
      <c r="A228" t="s">
        <v>55</v>
      </c>
      <c r="E228" s="39" t="s">
        <v>5</v>
      </c>
    </row>
    <row r="229" spans="1:16" ht="12.75">
      <c r="A229" t="s">
        <v>48</v>
      </c>
      <c s="34" t="s">
        <v>604</v>
      </c>
      <c s="34" t="s">
        <v>5593</v>
      </c>
      <c s="35" t="s">
        <v>5</v>
      </c>
      <c s="6" t="s">
        <v>5594</v>
      </c>
      <c s="36" t="s">
        <v>51</v>
      </c>
      <c s="37">
        <v>456</v>
      </c>
      <c s="36">
        <v>0</v>
      </c>
      <c s="36">
        <f>ROUND(G229*H229,6)</f>
      </c>
      <c r="L229" s="38">
        <v>0</v>
      </c>
      <c s="32">
        <f>ROUND(ROUND(L229,2)*ROUND(G229,3),2)</f>
      </c>
      <c s="36" t="s">
        <v>6421</v>
      </c>
      <c>
        <f>(M229*21)/100</f>
      </c>
      <c t="s">
        <v>27</v>
      </c>
    </row>
    <row r="230" spans="1:5" ht="12.75">
      <c r="A230" s="35" t="s">
        <v>53</v>
      </c>
      <c r="E230" s="39" t="s">
        <v>5</v>
      </c>
    </row>
    <row r="231" spans="1:5" ht="25.5">
      <c r="A231" s="35" t="s">
        <v>54</v>
      </c>
      <c r="E231" s="40" t="s">
        <v>6458</v>
      </c>
    </row>
    <row r="232" spans="1:5" ht="12.75">
      <c r="A232" t="s">
        <v>55</v>
      </c>
      <c r="E232" s="39" t="s">
        <v>5</v>
      </c>
    </row>
    <row r="233" spans="1:16" ht="25.5">
      <c r="A233" t="s">
        <v>48</v>
      </c>
      <c s="34" t="s">
        <v>362</v>
      </c>
      <c s="34" t="s">
        <v>6459</v>
      </c>
      <c s="35" t="s">
        <v>5</v>
      </c>
      <c s="6" t="s">
        <v>6460</v>
      </c>
      <c s="36" t="s">
        <v>51</v>
      </c>
      <c s="37">
        <v>70</v>
      </c>
      <c s="36">
        <v>0</v>
      </c>
      <c s="36">
        <f>ROUND(G233*H233,6)</f>
      </c>
      <c r="L233" s="38">
        <v>0</v>
      </c>
      <c s="32">
        <f>ROUND(ROUND(L233,2)*ROUND(G233,3),2)</f>
      </c>
      <c s="36" t="s">
        <v>6421</v>
      </c>
      <c>
        <f>(M233*21)/100</f>
      </c>
      <c t="s">
        <v>27</v>
      </c>
    </row>
    <row r="234" spans="1:5" ht="12.75">
      <c r="A234" s="35" t="s">
        <v>53</v>
      </c>
      <c r="E234" s="39" t="s">
        <v>5</v>
      </c>
    </row>
    <row r="235" spans="1:5" ht="25.5">
      <c r="A235" s="35" t="s">
        <v>54</v>
      </c>
      <c r="E235" s="40" t="s">
        <v>6461</v>
      </c>
    </row>
    <row r="236" spans="1:5" ht="12.75">
      <c r="A236" t="s">
        <v>55</v>
      </c>
      <c r="E236" s="39" t="s">
        <v>5</v>
      </c>
    </row>
    <row r="237" spans="1:16" ht="25.5">
      <c r="A237" t="s">
        <v>48</v>
      </c>
      <c s="34" t="s">
        <v>366</v>
      </c>
      <c s="34" t="s">
        <v>5596</v>
      </c>
      <c s="35" t="s">
        <v>5</v>
      </c>
      <c s="6" t="s">
        <v>5597</v>
      </c>
      <c s="36" t="s">
        <v>51</v>
      </c>
      <c s="37">
        <v>25</v>
      </c>
      <c s="36">
        <v>0</v>
      </c>
      <c s="36">
        <f>ROUND(G237*H237,6)</f>
      </c>
      <c r="L237" s="38">
        <v>0</v>
      </c>
      <c s="32">
        <f>ROUND(ROUND(L237,2)*ROUND(G237,3),2)</f>
      </c>
      <c s="36" t="s">
        <v>6421</v>
      </c>
      <c>
        <f>(M237*21)/100</f>
      </c>
      <c t="s">
        <v>27</v>
      </c>
    </row>
    <row r="238" spans="1:5" ht="12.75">
      <c r="A238" s="35" t="s">
        <v>53</v>
      </c>
      <c r="E238" s="39" t="s">
        <v>5</v>
      </c>
    </row>
    <row r="239" spans="1:5" ht="25.5">
      <c r="A239" s="35" t="s">
        <v>54</v>
      </c>
      <c r="E239" s="40" t="s">
        <v>5584</v>
      </c>
    </row>
    <row r="240" spans="1:5" ht="12.75">
      <c r="A240" t="s">
        <v>55</v>
      </c>
      <c r="E240" s="39" t="s">
        <v>5</v>
      </c>
    </row>
    <row r="241" spans="1:16" ht="25.5">
      <c r="A241" t="s">
        <v>48</v>
      </c>
      <c s="34" t="s">
        <v>370</v>
      </c>
      <c s="34" t="s">
        <v>6462</v>
      </c>
      <c s="35" t="s">
        <v>5</v>
      </c>
      <c s="6" t="s">
        <v>6463</v>
      </c>
      <c s="36" t="s">
        <v>51</v>
      </c>
      <c s="37">
        <v>20</v>
      </c>
      <c s="36">
        <v>0</v>
      </c>
      <c s="36">
        <f>ROUND(G241*H241,6)</f>
      </c>
      <c r="L241" s="38">
        <v>0</v>
      </c>
      <c s="32">
        <f>ROUND(ROUND(L241,2)*ROUND(G241,3),2)</f>
      </c>
      <c s="36" t="s">
        <v>6421</v>
      </c>
      <c>
        <f>(M241*21)/100</f>
      </c>
      <c t="s">
        <v>27</v>
      </c>
    </row>
    <row r="242" spans="1:5" ht="12.75">
      <c r="A242" s="35" t="s">
        <v>53</v>
      </c>
      <c r="E242" s="39" t="s">
        <v>5</v>
      </c>
    </row>
    <row r="243" spans="1:5" ht="25.5">
      <c r="A243" s="35" t="s">
        <v>54</v>
      </c>
      <c r="E243" s="40" t="s">
        <v>5592</v>
      </c>
    </row>
    <row r="244" spans="1:5" ht="12.75">
      <c r="A244" t="s">
        <v>55</v>
      </c>
      <c r="E244" s="39" t="s">
        <v>5</v>
      </c>
    </row>
    <row r="245" spans="1:16" ht="25.5">
      <c r="A245" t="s">
        <v>48</v>
      </c>
      <c s="34" t="s">
        <v>375</v>
      </c>
      <c s="34" t="s">
        <v>5599</v>
      </c>
      <c s="35" t="s">
        <v>5</v>
      </c>
      <c s="6" t="s">
        <v>5600</v>
      </c>
      <c s="36" t="s">
        <v>51</v>
      </c>
      <c s="37">
        <v>795</v>
      </c>
      <c s="36">
        <v>0</v>
      </c>
      <c s="36">
        <f>ROUND(G245*H245,6)</f>
      </c>
      <c r="L245" s="38">
        <v>0</v>
      </c>
      <c s="32">
        <f>ROUND(ROUND(L245,2)*ROUND(G245,3),2)</f>
      </c>
      <c s="36" t="s">
        <v>6421</v>
      </c>
      <c>
        <f>(M245*21)/100</f>
      </c>
      <c t="s">
        <v>27</v>
      </c>
    </row>
    <row r="246" spans="1:5" ht="12.75">
      <c r="A246" s="35" t="s">
        <v>53</v>
      </c>
      <c r="E246" s="39" t="s">
        <v>5</v>
      </c>
    </row>
    <row r="247" spans="1:5" ht="25.5">
      <c r="A247" s="35" t="s">
        <v>54</v>
      </c>
      <c r="E247" s="40" t="s">
        <v>6464</v>
      </c>
    </row>
    <row r="248" spans="1:5" ht="12.75">
      <c r="A248" t="s">
        <v>55</v>
      </c>
      <c r="E248" s="39" t="s">
        <v>5</v>
      </c>
    </row>
    <row r="249" spans="1:16" ht="25.5">
      <c r="A249" t="s">
        <v>48</v>
      </c>
      <c s="34" t="s">
        <v>379</v>
      </c>
      <c s="34" t="s">
        <v>5602</v>
      </c>
      <c s="35" t="s">
        <v>5</v>
      </c>
      <c s="6" t="s">
        <v>5603</v>
      </c>
      <c s="36" t="s">
        <v>51</v>
      </c>
      <c s="37">
        <v>25</v>
      </c>
      <c s="36">
        <v>0</v>
      </c>
      <c s="36">
        <f>ROUND(G249*H249,6)</f>
      </c>
      <c r="L249" s="38">
        <v>0</v>
      </c>
      <c s="32">
        <f>ROUND(ROUND(L249,2)*ROUND(G249,3),2)</f>
      </c>
      <c s="36" t="s">
        <v>6421</v>
      </c>
      <c>
        <f>(M249*21)/100</f>
      </c>
      <c t="s">
        <v>27</v>
      </c>
    </row>
    <row r="250" spans="1:5" ht="12.75">
      <c r="A250" s="35" t="s">
        <v>53</v>
      </c>
      <c r="E250" s="39" t="s">
        <v>5</v>
      </c>
    </row>
    <row r="251" spans="1:5" ht="25.5">
      <c r="A251" s="35" t="s">
        <v>54</v>
      </c>
      <c r="E251" s="40" t="s">
        <v>5584</v>
      </c>
    </row>
    <row r="252" spans="1:5" ht="12.75">
      <c r="A252" t="s">
        <v>55</v>
      </c>
      <c r="E252" s="39" t="s">
        <v>5</v>
      </c>
    </row>
    <row r="253" spans="1:16" ht="25.5">
      <c r="A253" t="s">
        <v>48</v>
      </c>
      <c s="34" t="s">
        <v>383</v>
      </c>
      <c s="34" t="s">
        <v>5604</v>
      </c>
      <c s="35" t="s">
        <v>5</v>
      </c>
      <c s="6" t="s">
        <v>6465</v>
      </c>
      <c s="36" t="s">
        <v>51</v>
      </c>
      <c s="37">
        <v>115</v>
      </c>
      <c s="36">
        <v>0</v>
      </c>
      <c s="36">
        <f>ROUND(G253*H253,6)</f>
      </c>
      <c r="L253" s="38">
        <v>0</v>
      </c>
      <c s="32">
        <f>ROUND(ROUND(L253,2)*ROUND(G253,3),2)</f>
      </c>
      <c s="36" t="s">
        <v>6421</v>
      </c>
      <c>
        <f>(M253*21)/100</f>
      </c>
      <c t="s">
        <v>27</v>
      </c>
    </row>
    <row r="254" spans="1:5" ht="12.75">
      <c r="A254" s="35" t="s">
        <v>53</v>
      </c>
      <c r="E254" s="39" t="s">
        <v>5</v>
      </c>
    </row>
    <row r="255" spans="1:5" ht="25.5">
      <c r="A255" s="35" t="s">
        <v>54</v>
      </c>
      <c r="E255" s="40" t="s">
        <v>6466</v>
      </c>
    </row>
    <row r="256" spans="1:5" ht="12.75">
      <c r="A256" t="s">
        <v>55</v>
      </c>
      <c r="E256" s="39" t="s">
        <v>5</v>
      </c>
    </row>
    <row r="257" spans="1:16" ht="25.5">
      <c r="A257" t="s">
        <v>48</v>
      </c>
      <c s="34" t="s">
        <v>387</v>
      </c>
      <c s="34" t="s">
        <v>5606</v>
      </c>
      <c s="35" t="s">
        <v>5</v>
      </c>
      <c s="6" t="s">
        <v>5607</v>
      </c>
      <c s="36" t="s">
        <v>51</v>
      </c>
      <c s="37">
        <v>825</v>
      </c>
      <c s="36">
        <v>0</v>
      </c>
      <c s="36">
        <f>ROUND(G257*H257,6)</f>
      </c>
      <c r="L257" s="38">
        <v>0</v>
      </c>
      <c s="32">
        <f>ROUND(ROUND(L257,2)*ROUND(G257,3),2)</f>
      </c>
      <c s="36" t="s">
        <v>6421</v>
      </c>
      <c>
        <f>(M257*21)/100</f>
      </c>
      <c t="s">
        <v>27</v>
      </c>
    </row>
    <row r="258" spans="1:5" ht="12.75">
      <c r="A258" s="35" t="s">
        <v>53</v>
      </c>
      <c r="E258" s="39" t="s">
        <v>5</v>
      </c>
    </row>
    <row r="259" spans="1:5" ht="25.5">
      <c r="A259" s="35" t="s">
        <v>54</v>
      </c>
      <c r="E259" s="40" t="s">
        <v>6467</v>
      </c>
    </row>
    <row r="260" spans="1:5" ht="12.75">
      <c r="A260" t="s">
        <v>55</v>
      </c>
      <c r="E260" s="39" t="s">
        <v>5</v>
      </c>
    </row>
    <row r="261" spans="1:16" ht="25.5">
      <c r="A261" t="s">
        <v>48</v>
      </c>
      <c s="34" t="s">
        <v>391</v>
      </c>
      <c s="34" t="s">
        <v>5609</v>
      </c>
      <c s="35" t="s">
        <v>5</v>
      </c>
      <c s="6" t="s">
        <v>5610</v>
      </c>
      <c s="36" t="s">
        <v>51</v>
      </c>
      <c s="37">
        <v>300</v>
      </c>
      <c s="36">
        <v>0</v>
      </c>
      <c s="36">
        <f>ROUND(G261*H261,6)</f>
      </c>
      <c r="L261" s="38">
        <v>0</v>
      </c>
      <c s="32">
        <f>ROUND(ROUND(L261,2)*ROUND(G261,3),2)</f>
      </c>
      <c s="36" t="s">
        <v>6421</v>
      </c>
      <c>
        <f>(M261*21)/100</f>
      </c>
      <c t="s">
        <v>27</v>
      </c>
    </row>
    <row r="262" spans="1:5" ht="12.75">
      <c r="A262" s="35" t="s">
        <v>53</v>
      </c>
      <c r="E262" s="39" t="s">
        <v>5</v>
      </c>
    </row>
    <row r="263" spans="1:5" ht="25.5">
      <c r="A263" s="35" t="s">
        <v>54</v>
      </c>
      <c r="E263" s="40" t="s">
        <v>6447</v>
      </c>
    </row>
    <row r="264" spans="1:5" ht="12.75">
      <c r="A264" t="s">
        <v>55</v>
      </c>
      <c r="E264" s="39" t="s">
        <v>5</v>
      </c>
    </row>
    <row r="265" spans="1:16" ht="12.75">
      <c r="A265" t="s">
        <v>48</v>
      </c>
      <c s="34" t="s">
        <v>396</v>
      </c>
      <c s="34" t="s">
        <v>5612</v>
      </c>
      <c s="35" t="s">
        <v>5</v>
      </c>
      <c s="6" t="s">
        <v>6468</v>
      </c>
      <c s="36" t="s">
        <v>51</v>
      </c>
      <c s="37">
        <v>20</v>
      </c>
      <c s="36">
        <v>0</v>
      </c>
      <c s="36">
        <f>ROUND(G265*H265,6)</f>
      </c>
      <c r="L265" s="38">
        <v>0</v>
      </c>
      <c s="32">
        <f>ROUND(ROUND(L265,2)*ROUND(G265,3),2)</f>
      </c>
      <c s="36" t="s">
        <v>6421</v>
      </c>
      <c>
        <f>(M265*21)/100</f>
      </c>
      <c t="s">
        <v>27</v>
      </c>
    </row>
    <row r="266" spans="1:5" ht="12.75">
      <c r="A266" s="35" t="s">
        <v>53</v>
      </c>
      <c r="E266" s="39" t="s">
        <v>5</v>
      </c>
    </row>
    <row r="267" spans="1:5" ht="25.5">
      <c r="A267" s="35" t="s">
        <v>54</v>
      </c>
      <c r="E267" s="40" t="s">
        <v>5592</v>
      </c>
    </row>
    <row r="268" spans="1:5" ht="12.75">
      <c r="A268" t="s">
        <v>55</v>
      </c>
      <c r="E268" s="39" t="s">
        <v>5</v>
      </c>
    </row>
    <row r="269" spans="1:16" ht="12.75">
      <c r="A269" t="s">
        <v>48</v>
      </c>
      <c s="34" t="s">
        <v>400</v>
      </c>
      <c s="34" t="s">
        <v>5614</v>
      </c>
      <c s="35" t="s">
        <v>5</v>
      </c>
      <c s="6" t="s">
        <v>5617</v>
      </c>
      <c s="36" t="s">
        <v>51</v>
      </c>
      <c s="37">
        <v>25</v>
      </c>
      <c s="36">
        <v>0</v>
      </c>
      <c s="36">
        <f>ROUND(G269*H269,6)</f>
      </c>
      <c r="L269" s="38">
        <v>0</v>
      </c>
      <c s="32">
        <f>ROUND(ROUND(L269,2)*ROUND(G269,3),2)</f>
      </c>
      <c s="36" t="s">
        <v>6421</v>
      </c>
      <c>
        <f>(M269*21)/100</f>
      </c>
      <c t="s">
        <v>27</v>
      </c>
    </row>
    <row r="270" spans="1:5" ht="12.75">
      <c r="A270" s="35" t="s">
        <v>53</v>
      </c>
      <c r="E270" s="39" t="s">
        <v>5</v>
      </c>
    </row>
    <row r="271" spans="1:5" ht="25.5">
      <c r="A271" s="35" t="s">
        <v>54</v>
      </c>
      <c r="E271" s="40" t="s">
        <v>5584</v>
      </c>
    </row>
    <row r="272" spans="1:5" ht="12.75">
      <c r="A272" t="s">
        <v>55</v>
      </c>
      <c r="E272" s="39" t="s">
        <v>5</v>
      </c>
    </row>
    <row r="273" spans="1:16" ht="12.75">
      <c r="A273" t="s">
        <v>48</v>
      </c>
      <c s="34" t="s">
        <v>404</v>
      </c>
      <c s="34" t="s">
        <v>5616</v>
      </c>
      <c s="35" t="s">
        <v>5</v>
      </c>
      <c s="6" t="s">
        <v>5619</v>
      </c>
      <c s="36" t="s">
        <v>2877</v>
      </c>
      <c s="37">
        <v>25</v>
      </c>
      <c s="36">
        <v>0</v>
      </c>
      <c s="36">
        <f>ROUND(G273*H273,6)</f>
      </c>
      <c r="L273" s="38">
        <v>0</v>
      </c>
      <c s="32">
        <f>ROUND(ROUND(L273,2)*ROUND(G273,3),2)</f>
      </c>
      <c s="36" t="s">
        <v>6421</v>
      </c>
      <c>
        <f>(M273*21)/100</f>
      </c>
      <c t="s">
        <v>27</v>
      </c>
    </row>
    <row r="274" spans="1:5" ht="12.75">
      <c r="A274" s="35" t="s">
        <v>53</v>
      </c>
      <c r="E274" s="39" t="s">
        <v>5</v>
      </c>
    </row>
    <row r="275" spans="1:5" ht="25.5">
      <c r="A275" s="35" t="s">
        <v>54</v>
      </c>
      <c r="E275" s="40" t="s">
        <v>5584</v>
      </c>
    </row>
    <row r="276" spans="1:5" ht="12.75">
      <c r="A276" t="s">
        <v>55</v>
      </c>
      <c r="E276" s="39" t="s">
        <v>5</v>
      </c>
    </row>
    <row r="277" spans="1:13" ht="12.75">
      <c r="A277" t="s">
        <v>46</v>
      </c>
      <c r="C277" s="31" t="s">
        <v>6469</v>
      </c>
      <c r="E277" s="33" t="s">
        <v>6470</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627</v>
      </c>
      <c s="34" t="s">
        <v>6471</v>
      </c>
      <c s="35" t="s">
        <v>5</v>
      </c>
      <c s="6" t="s">
        <v>6472</v>
      </c>
      <c s="36" t="s">
        <v>62</v>
      </c>
      <c s="37">
        <v>6</v>
      </c>
      <c s="36">
        <v>0</v>
      </c>
      <c s="36">
        <f>ROUND(G278*H278,6)</f>
      </c>
      <c r="L278" s="38">
        <v>0</v>
      </c>
      <c s="32">
        <f>ROUND(ROUND(L278,2)*ROUND(G278,3),2)</f>
      </c>
      <c s="36" t="s">
        <v>6421</v>
      </c>
      <c>
        <f>(M278*21)/100</f>
      </c>
      <c t="s">
        <v>27</v>
      </c>
    </row>
    <row r="279" spans="1:5" ht="12.75">
      <c r="A279" s="35" t="s">
        <v>53</v>
      </c>
      <c r="E279" s="39" t="s">
        <v>5</v>
      </c>
    </row>
    <row r="280" spans="1:5" ht="25.5">
      <c r="A280" s="35" t="s">
        <v>54</v>
      </c>
      <c r="E280" s="40" t="s">
        <v>5494</v>
      </c>
    </row>
    <row r="281" spans="1:5" ht="12.75">
      <c r="A281" t="s">
        <v>55</v>
      </c>
      <c r="E281" s="39" t="s">
        <v>5</v>
      </c>
    </row>
    <row r="282" spans="1:16" ht="25.5">
      <c r="A282" t="s">
        <v>48</v>
      </c>
      <c s="34" t="s">
        <v>631</v>
      </c>
      <c s="34" t="s">
        <v>6473</v>
      </c>
      <c s="35" t="s">
        <v>5</v>
      </c>
      <c s="6" t="s">
        <v>6474</v>
      </c>
      <c s="36" t="s">
        <v>51</v>
      </c>
      <c s="37">
        <v>160</v>
      </c>
      <c s="36">
        <v>0</v>
      </c>
      <c s="36">
        <f>ROUND(G282*H282,6)</f>
      </c>
      <c r="L282" s="38">
        <v>0</v>
      </c>
      <c s="32">
        <f>ROUND(ROUND(L282,2)*ROUND(G282,3),2)</f>
      </c>
      <c s="36" t="s">
        <v>6421</v>
      </c>
      <c>
        <f>(M282*21)/100</f>
      </c>
      <c t="s">
        <v>27</v>
      </c>
    </row>
    <row r="283" spans="1:5" ht="12.75">
      <c r="A283" s="35" t="s">
        <v>53</v>
      </c>
      <c r="E283" s="39" t="s">
        <v>5</v>
      </c>
    </row>
    <row r="284" spans="1:5" ht="25.5">
      <c r="A284" s="35" t="s">
        <v>54</v>
      </c>
      <c r="E284" s="40" t="s">
        <v>6475</v>
      </c>
    </row>
    <row r="285" spans="1:5" ht="12.75">
      <c r="A285" t="s">
        <v>55</v>
      </c>
      <c r="E285" s="39" t="s">
        <v>5</v>
      </c>
    </row>
    <row r="286" spans="1:16" ht="12.75">
      <c r="A286" t="s">
        <v>48</v>
      </c>
      <c s="34" t="s">
        <v>408</v>
      </c>
      <c s="34" t="s">
        <v>5577</v>
      </c>
      <c s="35" t="s">
        <v>4</v>
      </c>
      <c s="6" t="s">
        <v>5578</v>
      </c>
      <c s="36" t="s">
        <v>51</v>
      </c>
      <c s="37">
        <v>160</v>
      </c>
      <c s="36">
        <v>0</v>
      </c>
      <c s="36">
        <f>ROUND(G286*H286,6)</f>
      </c>
      <c r="L286" s="38">
        <v>0</v>
      </c>
      <c s="32">
        <f>ROUND(ROUND(L286,2)*ROUND(G286,3),2)</f>
      </c>
      <c s="36" t="s">
        <v>6421</v>
      </c>
      <c>
        <f>(M286*21)/100</f>
      </c>
      <c t="s">
        <v>27</v>
      </c>
    </row>
    <row r="287" spans="1:5" ht="12.75">
      <c r="A287" s="35" t="s">
        <v>53</v>
      </c>
      <c r="E287" s="39" t="s">
        <v>5</v>
      </c>
    </row>
    <row r="288" spans="1:5" ht="25.5">
      <c r="A288" s="35" t="s">
        <v>54</v>
      </c>
      <c r="E288" s="40" t="s">
        <v>6475</v>
      </c>
    </row>
    <row r="289" spans="1:5" ht="12.75">
      <c r="A289" t="s">
        <v>55</v>
      </c>
      <c r="E289" s="39" t="s">
        <v>5</v>
      </c>
    </row>
    <row r="290" spans="1:16" ht="25.5">
      <c r="A290" t="s">
        <v>48</v>
      </c>
      <c s="34" t="s">
        <v>412</v>
      </c>
      <c s="34" t="s">
        <v>6476</v>
      </c>
      <c s="35" t="s">
        <v>5</v>
      </c>
      <c s="6" t="s">
        <v>6477</v>
      </c>
      <c s="36" t="s">
        <v>51</v>
      </c>
      <c s="37">
        <v>160</v>
      </c>
      <c s="36">
        <v>0</v>
      </c>
      <c s="36">
        <f>ROUND(G290*H290,6)</f>
      </c>
      <c r="L290" s="38">
        <v>0</v>
      </c>
      <c s="32">
        <f>ROUND(ROUND(L290,2)*ROUND(G290,3),2)</f>
      </c>
      <c s="36" t="s">
        <v>6421</v>
      </c>
      <c>
        <f>(M290*21)/100</f>
      </c>
      <c t="s">
        <v>27</v>
      </c>
    </row>
    <row r="291" spans="1:5" ht="12.75">
      <c r="A291" s="35" t="s">
        <v>53</v>
      </c>
      <c r="E291" s="39" t="s">
        <v>5</v>
      </c>
    </row>
    <row r="292" spans="1:5" ht="25.5">
      <c r="A292" s="35" t="s">
        <v>54</v>
      </c>
      <c r="E292" s="40" t="s">
        <v>6475</v>
      </c>
    </row>
    <row r="293" spans="1:5" ht="12.75">
      <c r="A293" t="s">
        <v>55</v>
      </c>
      <c r="E293" s="39" t="s">
        <v>5</v>
      </c>
    </row>
    <row r="294" spans="1:16" ht="12.75">
      <c r="A294" t="s">
        <v>48</v>
      </c>
      <c s="34" t="s">
        <v>416</v>
      </c>
      <c s="34" t="s">
        <v>6478</v>
      </c>
      <c s="35" t="s">
        <v>5</v>
      </c>
      <c s="6" t="s">
        <v>6479</v>
      </c>
      <c s="36" t="s">
        <v>51</v>
      </c>
      <c s="37">
        <v>210</v>
      </c>
      <c s="36">
        <v>0</v>
      </c>
      <c s="36">
        <f>ROUND(G294*H294,6)</f>
      </c>
      <c r="L294" s="38">
        <v>0</v>
      </c>
      <c s="32">
        <f>ROUND(ROUND(L294,2)*ROUND(G294,3),2)</f>
      </c>
      <c s="36" t="s">
        <v>6421</v>
      </c>
      <c>
        <f>(M294*21)/100</f>
      </c>
      <c t="s">
        <v>27</v>
      </c>
    </row>
    <row r="295" spans="1:5" ht="12.75">
      <c r="A295" s="35" t="s">
        <v>53</v>
      </c>
      <c r="E295" s="39" t="s">
        <v>5</v>
      </c>
    </row>
    <row r="296" spans="1:5" ht="25.5">
      <c r="A296" s="35" t="s">
        <v>54</v>
      </c>
      <c r="E296" s="40" t="s">
        <v>6480</v>
      </c>
    </row>
    <row r="297" spans="1:5" ht="12.75">
      <c r="A297" t="s">
        <v>55</v>
      </c>
      <c r="E297" s="39" t="s">
        <v>5</v>
      </c>
    </row>
    <row r="298" spans="1:16" ht="12.75">
      <c r="A298" t="s">
        <v>48</v>
      </c>
      <c s="34" t="s">
        <v>417</v>
      </c>
      <c s="34" t="s">
        <v>6481</v>
      </c>
      <c s="35" t="s">
        <v>4</v>
      </c>
      <c s="6" t="s">
        <v>6482</v>
      </c>
      <c s="36" t="s">
        <v>62</v>
      </c>
      <c s="37">
        <v>62</v>
      </c>
      <c s="36">
        <v>0</v>
      </c>
      <c s="36">
        <f>ROUND(G298*H298,6)</f>
      </c>
      <c r="L298" s="38">
        <v>0</v>
      </c>
      <c s="32">
        <f>ROUND(ROUND(L298,2)*ROUND(G298,3),2)</f>
      </c>
      <c s="36" t="s">
        <v>6421</v>
      </c>
      <c>
        <f>(M298*21)/100</f>
      </c>
      <c t="s">
        <v>27</v>
      </c>
    </row>
    <row r="299" spans="1:5" ht="12.75">
      <c r="A299" s="35" t="s">
        <v>53</v>
      </c>
      <c r="E299" s="39" t="s">
        <v>5</v>
      </c>
    </row>
    <row r="300" spans="1:5" ht="25.5">
      <c r="A300" s="35" t="s">
        <v>54</v>
      </c>
      <c r="E300" s="40" t="s">
        <v>6483</v>
      </c>
    </row>
    <row r="301" spans="1:5" ht="12.75">
      <c r="A301" t="s">
        <v>55</v>
      </c>
      <c r="E301" s="39" t="s">
        <v>5</v>
      </c>
    </row>
    <row r="302" spans="1:16" ht="12.75">
      <c r="A302" t="s">
        <v>48</v>
      </c>
      <c s="34" t="s">
        <v>418</v>
      </c>
      <c s="34" t="s">
        <v>6481</v>
      </c>
      <c s="35" t="s">
        <v>27</v>
      </c>
      <c s="6" t="s">
        <v>6482</v>
      </c>
      <c s="36" t="s">
        <v>62</v>
      </c>
      <c s="37">
        <v>180</v>
      </c>
      <c s="36">
        <v>0</v>
      </c>
      <c s="36">
        <f>ROUND(G302*H302,6)</f>
      </c>
      <c r="L302" s="38">
        <v>0</v>
      </c>
      <c s="32">
        <f>ROUND(ROUND(L302,2)*ROUND(G302,3),2)</f>
      </c>
      <c s="36" t="s">
        <v>6421</v>
      </c>
      <c>
        <f>(M302*21)/100</f>
      </c>
      <c t="s">
        <v>27</v>
      </c>
    </row>
    <row r="303" spans="1:5" ht="12.75">
      <c r="A303" s="35" t="s">
        <v>53</v>
      </c>
      <c r="E303" s="39" t="s">
        <v>5</v>
      </c>
    </row>
    <row r="304" spans="1:5" ht="25.5">
      <c r="A304" s="35" t="s">
        <v>54</v>
      </c>
      <c r="E304" s="40" t="s">
        <v>6484</v>
      </c>
    </row>
    <row r="305" spans="1:5" ht="12.75">
      <c r="A305" t="s">
        <v>55</v>
      </c>
      <c r="E305" s="39" t="s">
        <v>5</v>
      </c>
    </row>
    <row r="306" spans="1:16" ht="12.75">
      <c r="A306" t="s">
        <v>48</v>
      </c>
      <c s="34" t="s">
        <v>419</v>
      </c>
      <c s="34" t="s">
        <v>6485</v>
      </c>
      <c s="35" t="s">
        <v>5</v>
      </c>
      <c s="6" t="s">
        <v>6486</v>
      </c>
      <c s="36" t="s">
        <v>62</v>
      </c>
      <c s="37">
        <v>110</v>
      </c>
      <c s="36">
        <v>0</v>
      </c>
      <c s="36">
        <f>ROUND(G306*H306,6)</f>
      </c>
      <c r="L306" s="38">
        <v>0</v>
      </c>
      <c s="32">
        <f>ROUND(ROUND(L306,2)*ROUND(G306,3),2)</f>
      </c>
      <c s="36" t="s">
        <v>6421</v>
      </c>
      <c>
        <f>(M306*21)/100</f>
      </c>
      <c t="s">
        <v>27</v>
      </c>
    </row>
    <row r="307" spans="1:5" ht="12.75">
      <c r="A307" s="35" t="s">
        <v>53</v>
      </c>
      <c r="E307" s="39" t="s">
        <v>5</v>
      </c>
    </row>
    <row r="308" spans="1:5" ht="25.5">
      <c r="A308" s="35" t="s">
        <v>54</v>
      </c>
      <c r="E308" s="40" t="s">
        <v>6487</v>
      </c>
    </row>
    <row r="309" spans="1:5" ht="12.75">
      <c r="A309" t="s">
        <v>55</v>
      </c>
      <c r="E309" s="39" t="s">
        <v>5</v>
      </c>
    </row>
    <row r="310" spans="1:16" ht="12.75">
      <c r="A310" t="s">
        <v>48</v>
      </c>
      <c s="34" t="s">
        <v>420</v>
      </c>
      <c s="34" t="s">
        <v>6488</v>
      </c>
      <c s="35" t="s">
        <v>5</v>
      </c>
      <c s="6" t="s">
        <v>6489</v>
      </c>
      <c s="36" t="s">
        <v>62</v>
      </c>
      <c s="37">
        <v>6</v>
      </c>
      <c s="36">
        <v>0</v>
      </c>
      <c s="36">
        <f>ROUND(G310*H310,6)</f>
      </c>
      <c r="L310" s="38">
        <v>0</v>
      </c>
      <c s="32">
        <f>ROUND(ROUND(L310,2)*ROUND(G310,3),2)</f>
      </c>
      <c s="36" t="s">
        <v>6421</v>
      </c>
      <c>
        <f>(M310*21)/100</f>
      </c>
      <c t="s">
        <v>27</v>
      </c>
    </row>
    <row r="311" spans="1:5" ht="12.75">
      <c r="A311" s="35" t="s">
        <v>53</v>
      </c>
      <c r="E311" s="39" t="s">
        <v>5</v>
      </c>
    </row>
    <row r="312" spans="1:5" ht="25.5">
      <c r="A312" s="35" t="s">
        <v>54</v>
      </c>
      <c r="E312" s="40" t="s">
        <v>5494</v>
      </c>
    </row>
    <row r="313" spans="1:5" ht="12.75">
      <c r="A313" t="s">
        <v>55</v>
      </c>
      <c r="E313" s="39" t="s">
        <v>5</v>
      </c>
    </row>
    <row r="314" spans="1:16" ht="25.5">
      <c r="A314" t="s">
        <v>48</v>
      </c>
      <c s="34" t="s">
        <v>424</v>
      </c>
      <c s="34" t="s">
        <v>6490</v>
      </c>
      <c s="35" t="s">
        <v>5</v>
      </c>
      <c s="6" t="s">
        <v>6491</v>
      </c>
      <c s="36" t="s">
        <v>51</v>
      </c>
      <c s="37">
        <v>210</v>
      </c>
      <c s="36">
        <v>0</v>
      </c>
      <c s="36">
        <f>ROUND(G314*H314,6)</f>
      </c>
      <c r="L314" s="38">
        <v>0</v>
      </c>
      <c s="32">
        <f>ROUND(ROUND(L314,2)*ROUND(G314,3),2)</f>
      </c>
      <c s="36" t="s">
        <v>6421</v>
      </c>
      <c>
        <f>(M314*21)/100</f>
      </c>
      <c t="s">
        <v>27</v>
      </c>
    </row>
    <row r="315" spans="1:5" ht="12.75">
      <c r="A315" s="35" t="s">
        <v>53</v>
      </c>
      <c r="E315" s="39" t="s">
        <v>5</v>
      </c>
    </row>
    <row r="316" spans="1:5" ht="25.5">
      <c r="A316" s="35" t="s">
        <v>54</v>
      </c>
      <c r="E316" s="40" t="s">
        <v>6480</v>
      </c>
    </row>
    <row r="317" spans="1:5" ht="12.75">
      <c r="A317" t="s">
        <v>55</v>
      </c>
      <c r="E317" s="39" t="s">
        <v>5</v>
      </c>
    </row>
    <row r="318" spans="1:16" ht="12.75">
      <c r="A318" t="s">
        <v>48</v>
      </c>
      <c s="34" t="s">
        <v>425</v>
      </c>
      <c s="34" t="s">
        <v>6492</v>
      </c>
      <c s="35" t="s">
        <v>5</v>
      </c>
      <c s="6" t="s">
        <v>6493</v>
      </c>
      <c s="36" t="s">
        <v>62</v>
      </c>
      <c s="37">
        <v>12</v>
      </c>
      <c s="36">
        <v>0</v>
      </c>
      <c s="36">
        <f>ROUND(G318*H318,6)</f>
      </c>
      <c r="L318" s="38">
        <v>0</v>
      </c>
      <c s="32">
        <f>ROUND(ROUND(L318,2)*ROUND(G318,3),2)</f>
      </c>
      <c s="36" t="s">
        <v>6421</v>
      </c>
      <c>
        <f>(M318*21)/100</f>
      </c>
      <c t="s">
        <v>27</v>
      </c>
    </row>
    <row r="319" spans="1:5" ht="12.75">
      <c r="A319" s="35" t="s">
        <v>53</v>
      </c>
      <c r="E319" s="39" t="s">
        <v>5</v>
      </c>
    </row>
    <row r="320" spans="1:5" ht="25.5">
      <c r="A320" s="35" t="s">
        <v>54</v>
      </c>
      <c r="E320" s="40" t="s">
        <v>6494</v>
      </c>
    </row>
    <row r="321" spans="1:5" ht="12.75">
      <c r="A321" t="s">
        <v>55</v>
      </c>
      <c r="E321" s="39" t="s">
        <v>5</v>
      </c>
    </row>
    <row r="322" spans="1:16" ht="12.75">
      <c r="A322" t="s">
        <v>48</v>
      </c>
      <c s="34" t="s">
        <v>646</v>
      </c>
      <c s="34" t="s">
        <v>6495</v>
      </c>
      <c s="35" t="s">
        <v>5</v>
      </c>
      <c s="6" t="s">
        <v>6496</v>
      </c>
      <c s="36" t="s">
        <v>62</v>
      </c>
      <c s="37">
        <v>6</v>
      </c>
      <c s="36">
        <v>0</v>
      </c>
      <c s="36">
        <f>ROUND(G322*H322,6)</f>
      </c>
      <c r="L322" s="38">
        <v>0</v>
      </c>
      <c s="32">
        <f>ROUND(ROUND(L322,2)*ROUND(G322,3),2)</f>
      </c>
      <c s="36" t="s">
        <v>6421</v>
      </c>
      <c>
        <f>(M322*21)/100</f>
      </c>
      <c t="s">
        <v>27</v>
      </c>
    </row>
    <row r="323" spans="1:5" ht="12.75">
      <c r="A323" s="35" t="s">
        <v>53</v>
      </c>
      <c r="E323" s="39" t="s">
        <v>5</v>
      </c>
    </row>
    <row r="324" spans="1:5" ht="25.5">
      <c r="A324" s="35" t="s">
        <v>54</v>
      </c>
      <c r="E324" s="40" t="s">
        <v>5494</v>
      </c>
    </row>
    <row r="325" spans="1:5" ht="12.75">
      <c r="A325" t="s">
        <v>55</v>
      </c>
      <c r="E325" s="39" t="s">
        <v>5</v>
      </c>
    </row>
    <row r="326" spans="1:16" ht="12.75">
      <c r="A326" t="s">
        <v>48</v>
      </c>
      <c s="34" t="s">
        <v>647</v>
      </c>
      <c s="34" t="s">
        <v>6497</v>
      </c>
      <c s="35" t="s">
        <v>5</v>
      </c>
      <c s="6" t="s">
        <v>6498</v>
      </c>
      <c s="36" t="s">
        <v>62</v>
      </c>
      <c s="37">
        <v>110</v>
      </c>
      <c s="36">
        <v>0</v>
      </c>
      <c s="36">
        <f>ROUND(G326*H326,6)</f>
      </c>
      <c r="L326" s="38">
        <v>0</v>
      </c>
      <c s="32">
        <f>ROUND(ROUND(L326,2)*ROUND(G326,3),2)</f>
      </c>
      <c s="36" t="s">
        <v>6421</v>
      </c>
      <c>
        <f>(M326*21)/100</f>
      </c>
      <c t="s">
        <v>27</v>
      </c>
    </row>
    <row r="327" spans="1:5" ht="12.75">
      <c r="A327" s="35" t="s">
        <v>53</v>
      </c>
      <c r="E327" s="39" t="s">
        <v>5</v>
      </c>
    </row>
    <row r="328" spans="1:5" ht="25.5">
      <c r="A328" s="35" t="s">
        <v>54</v>
      </c>
      <c r="E328" s="40" t="s">
        <v>6487</v>
      </c>
    </row>
    <row r="329" spans="1:5" ht="12.75">
      <c r="A329" t="s">
        <v>55</v>
      </c>
      <c r="E329" s="39" t="s">
        <v>5</v>
      </c>
    </row>
    <row r="330" spans="1:16" ht="12.75">
      <c r="A330" t="s">
        <v>48</v>
      </c>
      <c s="34" t="s">
        <v>651</v>
      </c>
      <c s="34" t="s">
        <v>6499</v>
      </c>
      <c s="35" t="s">
        <v>5</v>
      </c>
      <c s="6" t="s">
        <v>6500</v>
      </c>
      <c s="36" t="s">
        <v>62</v>
      </c>
      <c s="37">
        <v>12</v>
      </c>
      <c s="36">
        <v>0</v>
      </c>
      <c s="36">
        <f>ROUND(G330*H330,6)</f>
      </c>
      <c r="L330" s="38">
        <v>0</v>
      </c>
      <c s="32">
        <f>ROUND(ROUND(L330,2)*ROUND(G330,3),2)</f>
      </c>
      <c s="36" t="s">
        <v>6421</v>
      </c>
      <c>
        <f>(M330*21)/100</f>
      </c>
      <c t="s">
        <v>27</v>
      </c>
    </row>
    <row r="331" spans="1:5" ht="12.75">
      <c r="A331" s="35" t="s">
        <v>53</v>
      </c>
      <c r="E331" s="39" t="s">
        <v>5</v>
      </c>
    </row>
    <row r="332" spans="1:5" ht="25.5">
      <c r="A332" s="35" t="s">
        <v>54</v>
      </c>
      <c r="E332" s="40" t="s">
        <v>6494</v>
      </c>
    </row>
    <row r="333" spans="1:5" ht="12.75">
      <c r="A333" t="s">
        <v>55</v>
      </c>
      <c r="E333" s="39" t="s">
        <v>5</v>
      </c>
    </row>
    <row r="334" spans="1:16" ht="12.75">
      <c r="A334" t="s">
        <v>48</v>
      </c>
      <c s="34" t="s">
        <v>655</v>
      </c>
      <c s="34" t="s">
        <v>6501</v>
      </c>
      <c s="35" t="s">
        <v>5</v>
      </c>
      <c s="6" t="s">
        <v>6502</v>
      </c>
      <c s="36" t="s">
        <v>62</v>
      </c>
      <c s="37">
        <v>60</v>
      </c>
      <c s="36">
        <v>0</v>
      </c>
      <c s="36">
        <f>ROUND(G334*H334,6)</f>
      </c>
      <c r="L334" s="38">
        <v>0</v>
      </c>
      <c s="32">
        <f>ROUND(ROUND(L334,2)*ROUND(G334,3),2)</f>
      </c>
      <c s="36" t="s">
        <v>6421</v>
      </c>
      <c>
        <f>(M334*21)/100</f>
      </c>
      <c t="s">
        <v>27</v>
      </c>
    </row>
    <row r="335" spans="1:5" ht="12.75">
      <c r="A335" s="35" t="s">
        <v>53</v>
      </c>
      <c r="E335" s="39" t="s">
        <v>5</v>
      </c>
    </row>
    <row r="336" spans="1:5" ht="25.5">
      <c r="A336" s="35" t="s">
        <v>54</v>
      </c>
      <c r="E336" s="40" t="s">
        <v>6503</v>
      </c>
    </row>
    <row r="337" spans="1:5" ht="12.75">
      <c r="A337" t="s">
        <v>55</v>
      </c>
      <c r="E337" s="39" t="s">
        <v>5</v>
      </c>
    </row>
    <row r="338" spans="1:16" ht="12.75">
      <c r="A338" t="s">
        <v>48</v>
      </c>
      <c s="34" t="s">
        <v>659</v>
      </c>
      <c s="34" t="s">
        <v>6504</v>
      </c>
      <c s="35" t="s">
        <v>5</v>
      </c>
      <c s="6" t="s">
        <v>6505</v>
      </c>
      <c s="36" t="s">
        <v>62</v>
      </c>
      <c s="37">
        <v>22</v>
      </c>
      <c s="36">
        <v>0</v>
      </c>
      <c s="36">
        <f>ROUND(G338*H338,6)</f>
      </c>
      <c r="L338" s="38">
        <v>0</v>
      </c>
      <c s="32">
        <f>ROUND(ROUND(L338,2)*ROUND(G338,3),2)</f>
      </c>
      <c s="36" t="s">
        <v>6421</v>
      </c>
      <c>
        <f>(M338*21)/100</f>
      </c>
      <c t="s">
        <v>27</v>
      </c>
    </row>
    <row r="339" spans="1:5" ht="12.75">
      <c r="A339" s="35" t="s">
        <v>53</v>
      </c>
      <c r="E339" s="39" t="s">
        <v>5</v>
      </c>
    </row>
    <row r="340" spans="1:5" ht="25.5">
      <c r="A340" s="35" t="s">
        <v>54</v>
      </c>
      <c r="E340" s="40" t="s">
        <v>6448</v>
      </c>
    </row>
    <row r="341" spans="1:5" ht="12.75">
      <c r="A341" t="s">
        <v>55</v>
      </c>
      <c r="E341" s="39" t="s">
        <v>5</v>
      </c>
    </row>
    <row r="342" spans="1:16" ht="12.75">
      <c r="A342" t="s">
        <v>48</v>
      </c>
      <c s="34" t="s">
        <v>663</v>
      </c>
      <c s="34" t="s">
        <v>6506</v>
      </c>
      <c s="35" t="s">
        <v>5</v>
      </c>
      <c s="6" t="s">
        <v>6507</v>
      </c>
      <c s="36" t="s">
        <v>62</v>
      </c>
      <c s="37">
        <v>102</v>
      </c>
      <c s="36">
        <v>0</v>
      </c>
      <c s="36">
        <f>ROUND(G342*H342,6)</f>
      </c>
      <c r="L342" s="38">
        <v>0</v>
      </c>
      <c s="32">
        <f>ROUND(ROUND(L342,2)*ROUND(G342,3),2)</f>
      </c>
      <c s="36" t="s">
        <v>6421</v>
      </c>
      <c>
        <f>(M342*21)/100</f>
      </c>
      <c t="s">
        <v>27</v>
      </c>
    </row>
    <row r="343" spans="1:5" ht="12.75">
      <c r="A343" s="35" t="s">
        <v>53</v>
      </c>
      <c r="E343" s="39" t="s">
        <v>5</v>
      </c>
    </row>
    <row r="344" spans="1:5" ht="25.5">
      <c r="A344" s="35" t="s">
        <v>54</v>
      </c>
      <c r="E344" s="40" t="s">
        <v>6508</v>
      </c>
    </row>
    <row r="345" spans="1:5" ht="12.75">
      <c r="A345" t="s">
        <v>55</v>
      </c>
      <c r="E345" s="39" t="s">
        <v>5</v>
      </c>
    </row>
    <row r="346" spans="1:16" ht="12.75">
      <c r="A346" t="s">
        <v>48</v>
      </c>
      <c s="34" t="s">
        <v>667</v>
      </c>
      <c s="34" t="s">
        <v>6509</v>
      </c>
      <c s="35" t="s">
        <v>5</v>
      </c>
      <c s="6" t="s">
        <v>6510</v>
      </c>
      <c s="36" t="s">
        <v>62</v>
      </c>
      <c s="37">
        <v>79</v>
      </c>
      <c s="36">
        <v>0</v>
      </c>
      <c s="36">
        <f>ROUND(G346*H346,6)</f>
      </c>
      <c r="L346" s="38">
        <v>0</v>
      </c>
      <c s="32">
        <f>ROUND(ROUND(L346,2)*ROUND(G346,3),2)</f>
      </c>
      <c s="36" t="s">
        <v>6421</v>
      </c>
      <c>
        <f>(M346*21)/100</f>
      </c>
      <c t="s">
        <v>27</v>
      </c>
    </row>
    <row r="347" spans="1:5" ht="12.75">
      <c r="A347" s="35" t="s">
        <v>53</v>
      </c>
      <c r="E347" s="39" t="s">
        <v>5</v>
      </c>
    </row>
    <row r="348" spans="1:5" ht="25.5">
      <c r="A348" s="35" t="s">
        <v>54</v>
      </c>
      <c r="E348" s="40" t="s">
        <v>6511</v>
      </c>
    </row>
    <row r="349" spans="1:5" ht="12.75">
      <c r="A349" t="s">
        <v>55</v>
      </c>
      <c r="E349" s="39" t="s">
        <v>5</v>
      </c>
    </row>
    <row r="350" spans="1:16" ht="12.75">
      <c r="A350" t="s">
        <v>48</v>
      </c>
      <c s="34" t="s">
        <v>671</v>
      </c>
      <c s="34" t="s">
        <v>6512</v>
      </c>
      <c s="35" t="s">
        <v>5</v>
      </c>
      <c s="6" t="s">
        <v>6513</v>
      </c>
      <c s="36" t="s">
        <v>62</v>
      </c>
      <c s="37">
        <v>6</v>
      </c>
      <c s="36">
        <v>0</v>
      </c>
      <c s="36">
        <f>ROUND(G350*H350,6)</f>
      </c>
      <c r="L350" s="38">
        <v>0</v>
      </c>
      <c s="32">
        <f>ROUND(ROUND(L350,2)*ROUND(G350,3),2)</f>
      </c>
      <c s="36" t="s">
        <v>6421</v>
      </c>
      <c>
        <f>(M350*21)/100</f>
      </c>
      <c t="s">
        <v>27</v>
      </c>
    </row>
    <row r="351" spans="1:5" ht="12.75">
      <c r="A351" s="35" t="s">
        <v>53</v>
      </c>
      <c r="E351" s="39" t="s">
        <v>5</v>
      </c>
    </row>
    <row r="352" spans="1:5" ht="25.5">
      <c r="A352" s="35" t="s">
        <v>54</v>
      </c>
      <c r="E352" s="40" t="s">
        <v>5494</v>
      </c>
    </row>
    <row r="353" spans="1:5" ht="12.75">
      <c r="A353" t="s">
        <v>55</v>
      </c>
      <c r="E353" s="39" t="s">
        <v>5</v>
      </c>
    </row>
    <row r="354" spans="1:16" ht="12.75">
      <c r="A354" t="s">
        <v>48</v>
      </c>
      <c s="34" t="s">
        <v>446</v>
      </c>
      <c s="34" t="s">
        <v>6514</v>
      </c>
      <c s="35" t="s">
        <v>5</v>
      </c>
      <c s="6" t="s">
        <v>6515</v>
      </c>
      <c s="36" t="s">
        <v>62</v>
      </c>
      <c s="37">
        <v>6</v>
      </c>
      <c s="36">
        <v>0</v>
      </c>
      <c s="36">
        <f>ROUND(G354*H354,6)</f>
      </c>
      <c r="L354" s="38">
        <v>0</v>
      </c>
      <c s="32">
        <f>ROUND(ROUND(L354,2)*ROUND(G354,3),2)</f>
      </c>
      <c s="36" t="s">
        <v>6421</v>
      </c>
      <c>
        <f>(M354*21)/100</f>
      </c>
      <c t="s">
        <v>27</v>
      </c>
    </row>
    <row r="355" spans="1:5" ht="12.75">
      <c r="A355" s="35" t="s">
        <v>53</v>
      </c>
      <c r="E355" s="39" t="s">
        <v>5</v>
      </c>
    </row>
    <row r="356" spans="1:5" ht="25.5">
      <c r="A356" s="35" t="s">
        <v>54</v>
      </c>
      <c r="E356" s="40" t="s">
        <v>5494</v>
      </c>
    </row>
    <row r="357" spans="1:5" ht="12.75">
      <c r="A357" t="s">
        <v>55</v>
      </c>
      <c r="E357" s="39" t="s">
        <v>5</v>
      </c>
    </row>
    <row r="358" spans="1:16" ht="25.5">
      <c r="A358" t="s">
        <v>48</v>
      </c>
      <c s="34" t="s">
        <v>453</v>
      </c>
      <c s="34" t="s">
        <v>6516</v>
      </c>
      <c s="35" t="s">
        <v>5</v>
      </c>
      <c s="6" t="s">
        <v>6517</v>
      </c>
      <c s="36" t="s">
        <v>62</v>
      </c>
      <c s="37">
        <v>6</v>
      </c>
      <c s="36">
        <v>0</v>
      </c>
      <c s="36">
        <f>ROUND(G358*H358,6)</f>
      </c>
      <c r="L358" s="38">
        <v>0</v>
      </c>
      <c s="32">
        <f>ROUND(ROUND(L358,2)*ROUND(G358,3),2)</f>
      </c>
      <c s="36" t="s">
        <v>6421</v>
      </c>
      <c>
        <f>(M358*21)/100</f>
      </c>
      <c t="s">
        <v>27</v>
      </c>
    </row>
    <row r="359" spans="1:5" ht="12.75">
      <c r="A359" s="35" t="s">
        <v>53</v>
      </c>
      <c r="E359" s="39" t="s">
        <v>5</v>
      </c>
    </row>
    <row r="360" spans="1:5" ht="25.5">
      <c r="A360" s="35" t="s">
        <v>54</v>
      </c>
      <c r="E360" s="40" t="s">
        <v>5494</v>
      </c>
    </row>
    <row r="361" spans="1:5" ht="12.75">
      <c r="A361" t="s">
        <v>55</v>
      </c>
      <c r="E361" s="39" t="s">
        <v>5</v>
      </c>
    </row>
    <row r="362" spans="1:16" ht="12.75">
      <c r="A362" t="s">
        <v>48</v>
      </c>
      <c s="34" t="s">
        <v>458</v>
      </c>
      <c s="34" t="s">
        <v>6518</v>
      </c>
      <c s="35" t="s">
        <v>5</v>
      </c>
      <c s="6" t="s">
        <v>6519</v>
      </c>
      <c s="36" t="s">
        <v>2877</v>
      </c>
      <c s="37">
        <v>170</v>
      </c>
      <c s="36">
        <v>0</v>
      </c>
      <c s="36">
        <f>ROUND(G362*H362,6)</f>
      </c>
      <c r="L362" s="38">
        <v>0</v>
      </c>
      <c s="32">
        <f>ROUND(ROUND(L362,2)*ROUND(G362,3),2)</f>
      </c>
      <c s="36" t="s">
        <v>6421</v>
      </c>
      <c>
        <f>(M362*21)/100</f>
      </c>
      <c t="s">
        <v>27</v>
      </c>
    </row>
    <row r="363" spans="1:5" ht="12.75">
      <c r="A363" s="35" t="s">
        <v>53</v>
      </c>
      <c r="E363" s="39" t="s">
        <v>5</v>
      </c>
    </row>
    <row r="364" spans="1:5" ht="25.5">
      <c r="A364" s="35" t="s">
        <v>54</v>
      </c>
      <c r="E364" s="40" t="s">
        <v>5595</v>
      </c>
    </row>
    <row r="365" spans="1:5" ht="12.75">
      <c r="A365" t="s">
        <v>55</v>
      </c>
      <c r="E365" s="39" t="s">
        <v>5</v>
      </c>
    </row>
    <row r="366" spans="1:13" ht="12.75">
      <c r="A366" t="s">
        <v>46</v>
      </c>
      <c r="C366" s="31" t="s">
        <v>5620</v>
      </c>
      <c r="E366" s="33" t="s">
        <v>5621</v>
      </c>
      <c r="J366" s="32">
        <f>0</f>
      </c>
      <c s="32">
        <f>0</f>
      </c>
      <c s="32">
        <f>0+L367+L371+L375+L379+L383+L387+L391+L395+L399+L403+L407</f>
      </c>
      <c s="32">
        <f>0+M367+M371+M375+M379+M383+M387+M391+M395+M399+M403+M407</f>
      </c>
    </row>
    <row r="367" spans="1:16" ht="12.75">
      <c r="A367" t="s">
        <v>48</v>
      </c>
      <c s="34" t="s">
        <v>426</v>
      </c>
      <c s="34" t="s">
        <v>6520</v>
      </c>
      <c s="35" t="s">
        <v>5</v>
      </c>
      <c s="6" t="s">
        <v>6521</v>
      </c>
      <c s="36" t="s">
        <v>62</v>
      </c>
      <c s="37">
        <v>1</v>
      </c>
      <c s="36">
        <v>0</v>
      </c>
      <c s="36">
        <f>ROUND(G367*H367,6)</f>
      </c>
      <c r="L367" s="38">
        <v>0</v>
      </c>
      <c s="32">
        <f>ROUND(ROUND(L367,2)*ROUND(G367,3),2)</f>
      </c>
      <c s="36" t="s">
        <v>6421</v>
      </c>
      <c>
        <f>(M367*21)/100</f>
      </c>
      <c t="s">
        <v>27</v>
      </c>
    </row>
    <row r="368" spans="1:5" ht="12.75">
      <c r="A368" s="35" t="s">
        <v>53</v>
      </c>
      <c r="E368" s="39" t="s">
        <v>6522</v>
      </c>
    </row>
    <row r="369" spans="1:5" ht="25.5">
      <c r="A369" s="35" t="s">
        <v>54</v>
      </c>
      <c r="E369" s="40" t="s">
        <v>5501</v>
      </c>
    </row>
    <row r="370" spans="1:5" ht="12.75">
      <c r="A370" t="s">
        <v>55</v>
      </c>
      <c r="E370" s="39" t="s">
        <v>2954</v>
      </c>
    </row>
    <row r="371" spans="1:16" ht="12.75">
      <c r="A371" t="s">
        <v>48</v>
      </c>
      <c s="34" t="s">
        <v>430</v>
      </c>
      <c s="34" t="s">
        <v>5622</v>
      </c>
      <c s="35" t="s">
        <v>5</v>
      </c>
      <c s="6" t="s">
        <v>5623</v>
      </c>
      <c s="36" t="s">
        <v>62</v>
      </c>
      <c s="37">
        <v>1</v>
      </c>
      <c s="36">
        <v>0</v>
      </c>
      <c s="36">
        <f>ROUND(G371*H371,6)</f>
      </c>
      <c r="L371" s="38">
        <v>0</v>
      </c>
      <c s="32">
        <f>ROUND(ROUND(L371,2)*ROUND(G371,3),2)</f>
      </c>
      <c s="36" t="s">
        <v>6421</v>
      </c>
      <c>
        <f>(M371*21)/100</f>
      </c>
      <c t="s">
        <v>27</v>
      </c>
    </row>
    <row r="372" spans="1:5" ht="12.75">
      <c r="A372" s="35" t="s">
        <v>53</v>
      </c>
      <c r="E372" s="39" t="s">
        <v>6523</v>
      </c>
    </row>
    <row r="373" spans="1:5" ht="25.5">
      <c r="A373" s="35" t="s">
        <v>54</v>
      </c>
      <c r="E373" s="40" t="s">
        <v>5501</v>
      </c>
    </row>
    <row r="374" spans="1:5" ht="12.75">
      <c r="A374" t="s">
        <v>55</v>
      </c>
      <c r="E374" s="39" t="s">
        <v>2954</v>
      </c>
    </row>
    <row r="375" spans="1:16" ht="12.75">
      <c r="A375" t="s">
        <v>48</v>
      </c>
      <c s="34" t="s">
        <v>434</v>
      </c>
      <c s="34" t="s">
        <v>5622</v>
      </c>
      <c s="35" t="s">
        <v>4</v>
      </c>
      <c s="6" t="s">
        <v>5623</v>
      </c>
      <c s="36" t="s">
        <v>62</v>
      </c>
      <c s="37">
        <v>1</v>
      </c>
      <c s="36">
        <v>0</v>
      </c>
      <c s="36">
        <f>ROUND(G375*H375,6)</f>
      </c>
      <c r="L375" s="38">
        <v>0</v>
      </c>
      <c s="32">
        <f>ROUND(ROUND(L375,2)*ROUND(G375,3),2)</f>
      </c>
      <c s="36" t="s">
        <v>6421</v>
      </c>
      <c>
        <f>(M375*21)/100</f>
      </c>
      <c t="s">
        <v>27</v>
      </c>
    </row>
    <row r="376" spans="1:5" ht="12.75">
      <c r="A376" s="35" t="s">
        <v>53</v>
      </c>
      <c r="E376" s="39" t="s">
        <v>6524</v>
      </c>
    </row>
    <row r="377" spans="1:5" ht="25.5">
      <c r="A377" s="35" t="s">
        <v>54</v>
      </c>
      <c r="E377" s="40" t="s">
        <v>5501</v>
      </c>
    </row>
    <row r="378" spans="1:5" ht="12.75">
      <c r="A378" t="s">
        <v>55</v>
      </c>
      <c r="E378" s="39" t="s">
        <v>2954</v>
      </c>
    </row>
    <row r="379" spans="1:16" ht="12.75">
      <c r="A379" t="s">
        <v>48</v>
      </c>
      <c s="34" t="s">
        <v>438</v>
      </c>
      <c s="34" t="s">
        <v>5622</v>
      </c>
      <c s="35" t="s">
        <v>27</v>
      </c>
      <c s="6" t="s">
        <v>5623</v>
      </c>
      <c s="36" t="s">
        <v>62</v>
      </c>
      <c s="37">
        <v>1</v>
      </c>
      <c s="36">
        <v>0</v>
      </c>
      <c s="36">
        <f>ROUND(G379*H379,6)</f>
      </c>
      <c r="L379" s="38">
        <v>0</v>
      </c>
      <c s="32">
        <f>ROUND(ROUND(L379,2)*ROUND(G379,3),2)</f>
      </c>
      <c s="36" t="s">
        <v>6421</v>
      </c>
      <c>
        <f>(M379*21)/100</f>
      </c>
      <c t="s">
        <v>27</v>
      </c>
    </row>
    <row r="380" spans="1:5" ht="12.75">
      <c r="A380" s="35" t="s">
        <v>53</v>
      </c>
      <c r="E380" s="39" t="s">
        <v>6525</v>
      </c>
    </row>
    <row r="381" spans="1:5" ht="25.5">
      <c r="A381" s="35" t="s">
        <v>54</v>
      </c>
      <c r="E381" s="40" t="s">
        <v>5501</v>
      </c>
    </row>
    <row r="382" spans="1:5" ht="12.75">
      <c r="A382" t="s">
        <v>55</v>
      </c>
      <c r="E382" s="39" t="s">
        <v>2954</v>
      </c>
    </row>
    <row r="383" spans="1:16" ht="12.75">
      <c r="A383" t="s">
        <v>48</v>
      </c>
      <c s="34" t="s">
        <v>442</v>
      </c>
      <c s="34" t="s">
        <v>5626</v>
      </c>
      <c s="35" t="s">
        <v>5</v>
      </c>
      <c s="6" t="s">
        <v>5627</v>
      </c>
      <c s="36" t="s">
        <v>62</v>
      </c>
      <c s="37">
        <v>1</v>
      </c>
      <c s="36">
        <v>0</v>
      </c>
      <c s="36">
        <f>ROUND(G383*H383,6)</f>
      </c>
      <c r="L383" s="38">
        <v>0</v>
      </c>
      <c s="32">
        <f>ROUND(ROUND(L383,2)*ROUND(G383,3),2)</f>
      </c>
      <c s="36" t="s">
        <v>6421</v>
      </c>
      <c>
        <f>(M383*21)/100</f>
      </c>
      <c t="s">
        <v>27</v>
      </c>
    </row>
    <row r="384" spans="1:5" ht="12.75">
      <c r="A384" s="35" t="s">
        <v>53</v>
      </c>
      <c r="E384" s="39" t="s">
        <v>6526</v>
      </c>
    </row>
    <row r="385" spans="1:5" ht="25.5">
      <c r="A385" s="35" t="s">
        <v>54</v>
      </c>
      <c r="E385" s="40" t="s">
        <v>5501</v>
      </c>
    </row>
    <row r="386" spans="1:5" ht="12.75">
      <c r="A386" t="s">
        <v>55</v>
      </c>
      <c r="E386" s="39" t="s">
        <v>2954</v>
      </c>
    </row>
    <row r="387" spans="1:16" ht="25.5">
      <c r="A387" t="s">
        <v>48</v>
      </c>
      <c s="34" t="s">
        <v>276</v>
      </c>
      <c s="34" t="s">
        <v>5629</v>
      </c>
      <c s="35" t="s">
        <v>5</v>
      </c>
      <c s="6" t="s">
        <v>6527</v>
      </c>
      <c s="36" t="s">
        <v>62</v>
      </c>
      <c s="37">
        <v>1</v>
      </c>
      <c s="36">
        <v>0</v>
      </c>
      <c s="36">
        <f>ROUND(G387*H387,6)</f>
      </c>
      <c r="L387" s="38">
        <v>0</v>
      </c>
      <c s="32">
        <f>ROUND(ROUND(L387,2)*ROUND(G387,3),2)</f>
      </c>
      <c s="36" t="s">
        <v>6421</v>
      </c>
      <c>
        <f>(M387*21)/100</f>
      </c>
      <c t="s">
        <v>27</v>
      </c>
    </row>
    <row r="388" spans="1:5" ht="12.75">
      <c r="A388" s="35" t="s">
        <v>53</v>
      </c>
      <c r="E388" s="39" t="s">
        <v>6523</v>
      </c>
    </row>
    <row r="389" spans="1:5" ht="25.5">
      <c r="A389" s="35" t="s">
        <v>54</v>
      </c>
      <c r="E389" s="40" t="s">
        <v>6528</v>
      </c>
    </row>
    <row r="390" spans="1:5" ht="12.75">
      <c r="A390" t="s">
        <v>55</v>
      </c>
      <c r="E390" s="39" t="s">
        <v>5</v>
      </c>
    </row>
    <row r="391" spans="1:16" ht="25.5">
      <c r="A391" t="s">
        <v>48</v>
      </c>
      <c s="34" t="s">
        <v>281</v>
      </c>
      <c s="34" t="s">
        <v>5631</v>
      </c>
      <c s="35" t="s">
        <v>5</v>
      </c>
      <c s="6" t="s">
        <v>6529</v>
      </c>
      <c s="36" t="s">
        <v>62</v>
      </c>
      <c s="37">
        <v>1</v>
      </c>
      <c s="36">
        <v>0</v>
      </c>
      <c s="36">
        <f>ROUND(G391*H391,6)</f>
      </c>
      <c r="L391" s="38">
        <v>0</v>
      </c>
      <c s="32">
        <f>ROUND(ROUND(L391,2)*ROUND(G391,3),2)</f>
      </c>
      <c s="36" t="s">
        <v>6421</v>
      </c>
      <c>
        <f>(M391*21)/100</f>
      </c>
      <c t="s">
        <v>27</v>
      </c>
    </row>
    <row r="392" spans="1:5" ht="12.75">
      <c r="A392" s="35" t="s">
        <v>53</v>
      </c>
      <c r="E392" s="39" t="s">
        <v>6526</v>
      </c>
    </row>
    <row r="393" spans="1:5" ht="25.5">
      <c r="A393" s="35" t="s">
        <v>54</v>
      </c>
      <c r="E393" s="40" t="s">
        <v>6530</v>
      </c>
    </row>
    <row r="394" spans="1:5" ht="12.75">
      <c r="A394" t="s">
        <v>55</v>
      </c>
      <c r="E394" s="39" t="s">
        <v>5</v>
      </c>
    </row>
    <row r="395" spans="1:16" ht="12.75">
      <c r="A395" t="s">
        <v>48</v>
      </c>
      <c s="34" t="s">
        <v>285</v>
      </c>
      <c s="34" t="s">
        <v>5633</v>
      </c>
      <c s="35" t="s">
        <v>5</v>
      </c>
      <c s="6" t="s">
        <v>6531</v>
      </c>
      <c s="36" t="s">
        <v>62</v>
      </c>
      <c s="37">
        <v>1</v>
      </c>
      <c s="36">
        <v>0</v>
      </c>
      <c s="36">
        <f>ROUND(G395*H395,6)</f>
      </c>
      <c r="L395" s="38">
        <v>0</v>
      </c>
      <c s="32">
        <f>ROUND(ROUND(L395,2)*ROUND(G395,3),2)</f>
      </c>
      <c s="36" t="s">
        <v>6421</v>
      </c>
      <c>
        <f>(M395*21)/100</f>
      </c>
      <c t="s">
        <v>27</v>
      </c>
    </row>
    <row r="396" spans="1:5" ht="12.75">
      <c r="A396" s="35" t="s">
        <v>53</v>
      </c>
      <c r="E396" s="39" t="s">
        <v>6522</v>
      </c>
    </row>
    <row r="397" spans="1:5" ht="25.5">
      <c r="A397" s="35" t="s">
        <v>54</v>
      </c>
      <c r="E397" s="40" t="s">
        <v>6532</v>
      </c>
    </row>
    <row r="398" spans="1:5" ht="12.75">
      <c r="A398" t="s">
        <v>55</v>
      </c>
      <c r="E398" s="39" t="s">
        <v>5</v>
      </c>
    </row>
    <row r="399" spans="1:16" ht="12.75">
      <c r="A399" t="s">
        <v>48</v>
      </c>
      <c s="34" t="s">
        <v>462</v>
      </c>
      <c s="34" t="s">
        <v>6533</v>
      </c>
      <c s="35" t="s">
        <v>5</v>
      </c>
      <c s="6" t="s">
        <v>5634</v>
      </c>
      <c s="36" t="s">
        <v>62</v>
      </c>
      <c s="37">
        <v>1</v>
      </c>
      <c s="36">
        <v>0</v>
      </c>
      <c s="36">
        <f>ROUND(G399*H399,6)</f>
      </c>
      <c r="L399" s="38">
        <v>0</v>
      </c>
      <c s="32">
        <f>ROUND(ROUND(L399,2)*ROUND(G399,3),2)</f>
      </c>
      <c s="36" t="s">
        <v>6421</v>
      </c>
      <c>
        <f>(M399*21)/100</f>
      </c>
      <c t="s">
        <v>27</v>
      </c>
    </row>
    <row r="400" spans="1:5" ht="12.75">
      <c r="A400" s="35" t="s">
        <v>53</v>
      </c>
      <c r="E400" s="39" t="s">
        <v>6524</v>
      </c>
    </row>
    <row r="401" spans="1:5" ht="25.5">
      <c r="A401" s="35" t="s">
        <v>54</v>
      </c>
      <c r="E401" s="40" t="s">
        <v>6534</v>
      </c>
    </row>
    <row r="402" spans="1:5" ht="12.75">
      <c r="A402" t="s">
        <v>55</v>
      </c>
      <c r="E402" s="39" t="s">
        <v>5</v>
      </c>
    </row>
    <row r="403" spans="1:16" ht="12.75">
      <c r="A403" t="s">
        <v>48</v>
      </c>
      <c s="34" t="s">
        <v>466</v>
      </c>
      <c s="34" t="s">
        <v>6535</v>
      </c>
      <c s="35" t="s">
        <v>5</v>
      </c>
      <c s="6" t="s">
        <v>5634</v>
      </c>
      <c s="36" t="s">
        <v>62</v>
      </c>
      <c s="37">
        <v>1</v>
      </c>
      <c s="36">
        <v>0</v>
      </c>
      <c s="36">
        <f>ROUND(G403*H403,6)</f>
      </c>
      <c r="L403" s="38">
        <v>0</v>
      </c>
      <c s="32">
        <f>ROUND(ROUND(L403,2)*ROUND(G403,3),2)</f>
      </c>
      <c s="36" t="s">
        <v>6421</v>
      </c>
      <c>
        <f>(M403*21)/100</f>
      </c>
      <c t="s">
        <v>27</v>
      </c>
    </row>
    <row r="404" spans="1:5" ht="12.75">
      <c r="A404" s="35" t="s">
        <v>53</v>
      </c>
      <c r="E404" s="39" t="s">
        <v>6525</v>
      </c>
    </row>
    <row r="405" spans="1:5" ht="25.5">
      <c r="A405" s="35" t="s">
        <v>54</v>
      </c>
      <c r="E405" s="40" t="s">
        <v>6536</v>
      </c>
    </row>
    <row r="406" spans="1:5" ht="12.75">
      <c r="A406" t="s">
        <v>55</v>
      </c>
      <c r="E406" s="39" t="s">
        <v>5</v>
      </c>
    </row>
    <row r="407" spans="1:16" ht="25.5">
      <c r="A407" t="s">
        <v>48</v>
      </c>
      <c s="34" t="s">
        <v>181</v>
      </c>
      <c s="34" t="s">
        <v>5635</v>
      </c>
      <c s="35" t="s">
        <v>5636</v>
      </c>
      <c s="6" t="s">
        <v>5637</v>
      </c>
      <c s="36" t="s">
        <v>450</v>
      </c>
      <c s="37">
        <v>1</v>
      </c>
      <c s="36">
        <v>0</v>
      </c>
      <c s="36">
        <f>ROUND(G407*H407,6)</f>
      </c>
      <c r="L407" s="38">
        <v>0</v>
      </c>
      <c s="32">
        <f>ROUND(ROUND(L407,2)*ROUND(G407,3),2)</f>
      </c>
      <c s="36" t="s">
        <v>441</v>
      </c>
      <c>
        <f>(M407*21)/100</f>
      </c>
      <c t="s">
        <v>27</v>
      </c>
    </row>
    <row r="408" spans="1:5" ht="12.75">
      <c r="A408" s="35" t="s">
        <v>53</v>
      </c>
      <c r="E408" s="39" t="s">
        <v>2483</v>
      </c>
    </row>
    <row r="409" spans="1:5" ht="25.5">
      <c r="A409" s="35" t="s">
        <v>54</v>
      </c>
      <c r="E409" s="40" t="s">
        <v>5501</v>
      </c>
    </row>
    <row r="410" spans="1:5" ht="12.75">
      <c r="A410" t="s">
        <v>55</v>
      </c>
      <c r="E410" s="39" t="s">
        <v>5</v>
      </c>
    </row>
    <row r="411" spans="1:13" ht="12.75">
      <c r="A411" t="s">
        <v>46</v>
      </c>
      <c r="C411" s="31" t="s">
        <v>5638</v>
      </c>
      <c r="E411" s="33" t="s">
        <v>5639</v>
      </c>
      <c r="J411" s="32">
        <f>0</f>
      </c>
      <c s="32">
        <f>0</f>
      </c>
      <c s="32">
        <f>0+L412+L416+L420+L424+L428+L432+L436+L440+L444+L448+L452+L456</f>
      </c>
      <c s="32">
        <f>0+M412+M416+M420+M424+M428+M432+M436+M440+M444+M448+M452+M456</f>
      </c>
    </row>
    <row r="412" spans="1:16" ht="12.75">
      <c r="A412" t="s">
        <v>48</v>
      </c>
      <c s="34" t="s">
        <v>720</v>
      </c>
      <c s="34" t="s">
        <v>6537</v>
      </c>
      <c s="35" t="s">
        <v>5</v>
      </c>
      <c s="6" t="s">
        <v>6538</v>
      </c>
      <c s="36" t="s">
        <v>62</v>
      </c>
      <c s="37">
        <v>5</v>
      </c>
      <c s="36">
        <v>0</v>
      </c>
      <c s="36">
        <f>ROUND(G412*H412,6)</f>
      </c>
      <c r="L412" s="38">
        <v>0</v>
      </c>
      <c s="32">
        <f>ROUND(ROUND(L412,2)*ROUND(G412,3),2)</f>
      </c>
      <c s="36" t="s">
        <v>6421</v>
      </c>
      <c>
        <f>(M412*21)/100</f>
      </c>
      <c t="s">
        <v>27</v>
      </c>
    </row>
    <row r="413" spans="1:5" ht="12.75">
      <c r="A413" s="35" t="s">
        <v>53</v>
      </c>
      <c r="E413" s="39" t="s">
        <v>5</v>
      </c>
    </row>
    <row r="414" spans="1:5" ht="25.5">
      <c r="A414" s="35" t="s">
        <v>54</v>
      </c>
      <c r="E414" s="40" t="s">
        <v>5579</v>
      </c>
    </row>
    <row r="415" spans="1:5" ht="12.75">
      <c r="A415" t="s">
        <v>55</v>
      </c>
      <c r="E415" s="39" t="s">
        <v>2954</v>
      </c>
    </row>
    <row r="416" spans="1:16" ht="12.75">
      <c r="A416" t="s">
        <v>48</v>
      </c>
      <c s="34" t="s">
        <v>470</v>
      </c>
      <c s="34" t="s">
        <v>6539</v>
      </c>
      <c s="35" t="s">
        <v>5</v>
      </c>
      <c s="6" t="s">
        <v>6540</v>
      </c>
      <c s="36" t="s">
        <v>51</v>
      </c>
      <c s="37">
        <v>28</v>
      </c>
      <c s="36">
        <v>0</v>
      </c>
      <c s="36">
        <f>ROUND(G416*H416,6)</f>
      </c>
      <c r="L416" s="38">
        <v>0</v>
      </c>
      <c s="32">
        <f>ROUND(ROUND(L416,2)*ROUND(G416,3),2)</f>
      </c>
      <c s="36" t="s">
        <v>6421</v>
      </c>
      <c>
        <f>(M416*21)/100</f>
      </c>
      <c t="s">
        <v>27</v>
      </c>
    </row>
    <row r="417" spans="1:5" ht="12.75">
      <c r="A417" s="35" t="s">
        <v>53</v>
      </c>
      <c r="E417" s="39" t="s">
        <v>5</v>
      </c>
    </row>
    <row r="418" spans="1:5" ht="25.5">
      <c r="A418" s="35" t="s">
        <v>54</v>
      </c>
      <c r="E418" s="40" t="s">
        <v>6541</v>
      </c>
    </row>
    <row r="419" spans="1:5" ht="12.75">
      <c r="A419" t="s">
        <v>55</v>
      </c>
      <c r="E419" s="39" t="s">
        <v>2954</v>
      </c>
    </row>
    <row r="420" spans="1:16" ht="12.75">
      <c r="A420" t="s">
        <v>48</v>
      </c>
      <c s="34" t="s">
        <v>475</v>
      </c>
      <c s="34" t="s">
        <v>6542</v>
      </c>
      <c s="35" t="s">
        <v>5</v>
      </c>
      <c s="6" t="s">
        <v>6543</v>
      </c>
      <c s="36" t="s">
        <v>51</v>
      </c>
      <c s="37">
        <v>20</v>
      </c>
      <c s="36">
        <v>0</v>
      </c>
      <c s="36">
        <f>ROUND(G420*H420,6)</f>
      </c>
      <c r="L420" s="38">
        <v>0</v>
      </c>
      <c s="32">
        <f>ROUND(ROUND(L420,2)*ROUND(G420,3),2)</f>
      </c>
      <c s="36" t="s">
        <v>6421</v>
      </c>
      <c>
        <f>(M420*21)/100</f>
      </c>
      <c t="s">
        <v>27</v>
      </c>
    </row>
    <row r="421" spans="1:5" ht="12.75">
      <c r="A421" s="35" t="s">
        <v>53</v>
      </c>
      <c r="E421" s="39" t="s">
        <v>5</v>
      </c>
    </row>
    <row r="422" spans="1:5" ht="25.5">
      <c r="A422" s="35" t="s">
        <v>54</v>
      </c>
      <c r="E422" s="40" t="s">
        <v>5592</v>
      </c>
    </row>
    <row r="423" spans="1:5" ht="12.75">
      <c r="A423" t="s">
        <v>55</v>
      </c>
      <c r="E423" s="39" t="s">
        <v>2954</v>
      </c>
    </row>
    <row r="424" spans="1:16" ht="12.75">
      <c r="A424" t="s">
        <v>48</v>
      </c>
      <c s="34" t="s">
        <v>730</v>
      </c>
      <c s="34" t="s">
        <v>5640</v>
      </c>
      <c s="35" t="s">
        <v>4</v>
      </c>
      <c s="6" t="s">
        <v>5641</v>
      </c>
      <c s="36" t="s">
        <v>105</v>
      </c>
      <c s="37">
        <v>8</v>
      </c>
      <c s="36">
        <v>0</v>
      </c>
      <c s="36">
        <f>ROUND(G424*H424,6)</f>
      </c>
      <c r="L424" s="38">
        <v>0</v>
      </c>
      <c s="32">
        <f>ROUND(ROUND(L424,2)*ROUND(G424,3),2)</f>
      </c>
      <c s="36" t="s">
        <v>6421</v>
      </c>
      <c>
        <f>(M424*21)/100</f>
      </c>
      <c t="s">
        <v>27</v>
      </c>
    </row>
    <row r="425" spans="1:5" ht="12.75">
      <c r="A425" s="35" t="s">
        <v>53</v>
      </c>
      <c r="E425" s="39" t="s">
        <v>5642</v>
      </c>
    </row>
    <row r="426" spans="1:5" ht="25.5">
      <c r="A426" s="35" t="s">
        <v>54</v>
      </c>
      <c r="E426" s="40" t="s">
        <v>5506</v>
      </c>
    </row>
    <row r="427" spans="1:5" ht="12.75">
      <c r="A427" t="s">
        <v>55</v>
      </c>
      <c r="E427" s="39" t="s">
        <v>5</v>
      </c>
    </row>
    <row r="428" spans="1:16" ht="12.75">
      <c r="A428" t="s">
        <v>48</v>
      </c>
      <c s="34" t="s">
        <v>734</v>
      </c>
      <c s="34" t="s">
        <v>5640</v>
      </c>
      <c s="35" t="s">
        <v>27</v>
      </c>
      <c s="6" t="s">
        <v>5641</v>
      </c>
      <c s="36" t="s">
        <v>105</v>
      </c>
      <c s="37">
        <v>5</v>
      </c>
      <c s="36">
        <v>0</v>
      </c>
      <c s="36">
        <f>ROUND(G428*H428,6)</f>
      </c>
      <c r="L428" s="38">
        <v>0</v>
      </c>
      <c s="32">
        <f>ROUND(ROUND(L428,2)*ROUND(G428,3),2)</f>
      </c>
      <c s="36" t="s">
        <v>6421</v>
      </c>
      <c>
        <f>(M428*21)/100</f>
      </c>
      <c t="s">
        <v>27</v>
      </c>
    </row>
    <row r="429" spans="1:5" ht="12.75">
      <c r="A429" s="35" t="s">
        <v>53</v>
      </c>
      <c r="E429" s="39" t="s">
        <v>5643</v>
      </c>
    </row>
    <row r="430" spans="1:5" ht="25.5">
      <c r="A430" s="35" t="s">
        <v>54</v>
      </c>
      <c r="E430" s="40" t="s">
        <v>5579</v>
      </c>
    </row>
    <row r="431" spans="1:5" ht="12.75">
      <c r="A431" t="s">
        <v>55</v>
      </c>
      <c r="E431" s="39" t="s">
        <v>5</v>
      </c>
    </row>
    <row r="432" spans="1:16" ht="12.75">
      <c r="A432" t="s">
        <v>48</v>
      </c>
      <c s="34" t="s">
        <v>738</v>
      </c>
      <c s="34" t="s">
        <v>5640</v>
      </c>
      <c s="35" t="s">
        <v>26</v>
      </c>
      <c s="6" t="s">
        <v>5641</v>
      </c>
      <c s="36" t="s">
        <v>105</v>
      </c>
      <c s="37">
        <v>8</v>
      </c>
      <c s="36">
        <v>0</v>
      </c>
      <c s="36">
        <f>ROUND(G432*H432,6)</f>
      </c>
      <c r="L432" s="38">
        <v>0</v>
      </c>
      <c s="32">
        <f>ROUND(ROUND(L432,2)*ROUND(G432,3),2)</f>
      </c>
      <c s="36" t="s">
        <v>6421</v>
      </c>
      <c>
        <f>(M432*21)/100</f>
      </c>
      <c t="s">
        <v>27</v>
      </c>
    </row>
    <row r="433" spans="1:5" ht="12.75">
      <c r="A433" s="35" t="s">
        <v>53</v>
      </c>
      <c r="E433" s="39" t="s">
        <v>5644</v>
      </c>
    </row>
    <row r="434" spans="1:5" ht="25.5">
      <c r="A434" s="35" t="s">
        <v>54</v>
      </c>
      <c r="E434" s="40" t="s">
        <v>5506</v>
      </c>
    </row>
    <row r="435" spans="1:5" ht="12.75">
      <c r="A435" t="s">
        <v>55</v>
      </c>
      <c r="E435" s="39" t="s">
        <v>5</v>
      </c>
    </row>
    <row r="436" spans="1:16" ht="12.75">
      <c r="A436" t="s">
        <v>48</v>
      </c>
      <c s="34" t="s">
        <v>742</v>
      </c>
      <c s="34" t="s">
        <v>5640</v>
      </c>
      <c s="35" t="s">
        <v>63</v>
      </c>
      <c s="6" t="s">
        <v>5641</v>
      </c>
      <c s="36" t="s">
        <v>105</v>
      </c>
      <c s="37">
        <v>8</v>
      </c>
      <c s="36">
        <v>0</v>
      </c>
      <c s="36">
        <f>ROUND(G436*H436,6)</f>
      </c>
      <c r="L436" s="38">
        <v>0</v>
      </c>
      <c s="32">
        <f>ROUND(ROUND(L436,2)*ROUND(G436,3),2)</f>
      </c>
      <c s="36" t="s">
        <v>6421</v>
      </c>
      <c>
        <f>(M436*21)/100</f>
      </c>
      <c t="s">
        <v>27</v>
      </c>
    </row>
    <row r="437" spans="1:5" ht="12.75">
      <c r="A437" s="35" t="s">
        <v>53</v>
      </c>
      <c r="E437" s="39" t="s">
        <v>6544</v>
      </c>
    </row>
    <row r="438" spans="1:5" ht="25.5">
      <c r="A438" s="35" t="s">
        <v>54</v>
      </c>
      <c r="E438" s="40" t="s">
        <v>5506</v>
      </c>
    </row>
    <row r="439" spans="1:5" ht="12.75">
      <c r="A439" t="s">
        <v>55</v>
      </c>
      <c r="E439" s="39" t="s">
        <v>5</v>
      </c>
    </row>
    <row r="440" spans="1:16" ht="12.75">
      <c r="A440" t="s">
        <v>48</v>
      </c>
      <c s="34" t="s">
        <v>746</v>
      </c>
      <c s="34" t="s">
        <v>6545</v>
      </c>
      <c s="35" t="s">
        <v>4</v>
      </c>
      <c s="6" t="s">
        <v>6546</v>
      </c>
      <c s="36" t="s">
        <v>105</v>
      </c>
      <c s="37">
        <v>3</v>
      </c>
      <c s="36">
        <v>0</v>
      </c>
      <c s="36">
        <f>ROUND(G440*H440,6)</f>
      </c>
      <c r="L440" s="38">
        <v>0</v>
      </c>
      <c s="32">
        <f>ROUND(ROUND(L440,2)*ROUND(G440,3),2)</f>
      </c>
      <c s="36" t="s">
        <v>6421</v>
      </c>
      <c>
        <f>(M440*21)/100</f>
      </c>
      <c t="s">
        <v>27</v>
      </c>
    </row>
    <row r="441" spans="1:5" ht="12.75">
      <c r="A441" s="35" t="s">
        <v>53</v>
      </c>
      <c r="E441" s="39" t="s">
        <v>6547</v>
      </c>
    </row>
    <row r="442" spans="1:5" ht="25.5">
      <c r="A442" s="35" t="s">
        <v>54</v>
      </c>
      <c r="E442" s="40" t="s">
        <v>3657</v>
      </c>
    </row>
    <row r="443" spans="1:5" ht="12.75">
      <c r="A443" t="s">
        <v>55</v>
      </c>
      <c r="E443" s="39" t="s">
        <v>5</v>
      </c>
    </row>
    <row r="444" spans="1:16" ht="12.75">
      <c r="A444" t="s">
        <v>48</v>
      </c>
      <c s="34" t="s">
        <v>750</v>
      </c>
      <c s="34" t="s">
        <v>6545</v>
      </c>
      <c s="35" t="s">
        <v>27</v>
      </c>
      <c s="6" t="s">
        <v>6546</v>
      </c>
      <c s="36" t="s">
        <v>105</v>
      </c>
      <c s="37">
        <v>4</v>
      </c>
      <c s="36">
        <v>0</v>
      </c>
      <c s="36">
        <f>ROUND(G444*H444,6)</f>
      </c>
      <c r="L444" s="38">
        <v>0</v>
      </c>
      <c s="32">
        <f>ROUND(ROUND(L444,2)*ROUND(G444,3),2)</f>
      </c>
      <c s="36" t="s">
        <v>6421</v>
      </c>
      <c>
        <f>(M444*21)/100</f>
      </c>
      <c t="s">
        <v>27</v>
      </c>
    </row>
    <row r="445" spans="1:5" ht="12.75">
      <c r="A445" s="35" t="s">
        <v>53</v>
      </c>
      <c r="E445" s="39" t="s">
        <v>6548</v>
      </c>
    </row>
    <row r="446" spans="1:5" ht="25.5">
      <c r="A446" s="35" t="s">
        <v>54</v>
      </c>
      <c r="E446" s="40" t="s">
        <v>5473</v>
      </c>
    </row>
    <row r="447" spans="1:5" ht="12.75">
      <c r="A447" t="s">
        <v>55</v>
      </c>
      <c r="E447" s="39" t="s">
        <v>5</v>
      </c>
    </row>
    <row r="448" spans="1:16" ht="12.75">
      <c r="A448" t="s">
        <v>48</v>
      </c>
      <c s="34" t="s">
        <v>754</v>
      </c>
      <c s="34" t="s">
        <v>5645</v>
      </c>
      <c s="35" t="s">
        <v>5</v>
      </c>
      <c s="6" t="s">
        <v>6549</v>
      </c>
      <c s="36" t="s">
        <v>51</v>
      </c>
      <c s="37">
        <v>15</v>
      </c>
      <c s="36">
        <v>0</v>
      </c>
      <c s="36">
        <f>ROUND(G448*H448,6)</f>
      </c>
      <c r="L448" s="38">
        <v>0</v>
      </c>
      <c s="32">
        <f>ROUND(ROUND(L448,2)*ROUND(G448,3),2)</f>
      </c>
      <c s="36" t="s">
        <v>6421</v>
      </c>
      <c>
        <f>(M448*21)/100</f>
      </c>
      <c t="s">
        <v>27</v>
      </c>
    </row>
    <row r="449" spans="1:5" ht="12.75">
      <c r="A449" s="35" t="s">
        <v>53</v>
      </c>
      <c r="E449" s="39" t="s">
        <v>5</v>
      </c>
    </row>
    <row r="450" spans="1:5" ht="25.5">
      <c r="A450" s="35" t="s">
        <v>54</v>
      </c>
      <c r="E450" s="40" t="s">
        <v>6455</v>
      </c>
    </row>
    <row r="451" spans="1:5" ht="12.75">
      <c r="A451" t="s">
        <v>55</v>
      </c>
      <c r="E451" s="39" t="s">
        <v>5</v>
      </c>
    </row>
    <row r="452" spans="1:16" ht="12.75">
      <c r="A452" t="s">
        <v>48</v>
      </c>
      <c s="34" t="s">
        <v>488</v>
      </c>
      <c s="34" t="s">
        <v>6550</v>
      </c>
      <c s="35" t="s">
        <v>5</v>
      </c>
      <c s="6" t="s">
        <v>6551</v>
      </c>
      <c s="36" t="s">
        <v>51</v>
      </c>
      <c s="37">
        <v>28</v>
      </c>
      <c s="36">
        <v>0</v>
      </c>
      <c s="36">
        <f>ROUND(G452*H452,6)</f>
      </c>
      <c r="L452" s="38">
        <v>0</v>
      </c>
      <c s="32">
        <f>ROUND(ROUND(L452,2)*ROUND(G452,3),2)</f>
      </c>
      <c s="36" t="s">
        <v>6421</v>
      </c>
      <c>
        <f>(M452*21)/100</f>
      </c>
      <c t="s">
        <v>27</v>
      </c>
    </row>
    <row r="453" spans="1:5" ht="12.75">
      <c r="A453" s="35" t="s">
        <v>53</v>
      </c>
      <c r="E453" s="39" t="s">
        <v>5</v>
      </c>
    </row>
    <row r="454" spans="1:5" ht="25.5">
      <c r="A454" s="35" t="s">
        <v>54</v>
      </c>
      <c r="E454" s="40" t="s">
        <v>6541</v>
      </c>
    </row>
    <row r="455" spans="1:5" ht="12.75">
      <c r="A455" t="s">
        <v>55</v>
      </c>
      <c r="E455" s="39" t="s">
        <v>5</v>
      </c>
    </row>
    <row r="456" spans="1:16" ht="12.75">
      <c r="A456" t="s">
        <v>48</v>
      </c>
      <c s="34" t="s">
        <v>761</v>
      </c>
      <c s="34" t="s">
        <v>6552</v>
      </c>
      <c s="35" t="s">
        <v>5</v>
      </c>
      <c s="6" t="s">
        <v>5646</v>
      </c>
      <c s="36" t="s">
        <v>62</v>
      </c>
      <c s="37">
        <v>1</v>
      </c>
      <c s="36">
        <v>0</v>
      </c>
      <c s="36">
        <f>ROUND(G456*H456,6)</f>
      </c>
      <c r="L456" s="38">
        <v>0</v>
      </c>
      <c s="32">
        <f>ROUND(ROUND(L456,2)*ROUND(G456,3),2)</f>
      </c>
      <c s="36" t="s">
        <v>6421</v>
      </c>
      <c>
        <f>(M456*21)/100</f>
      </c>
      <c t="s">
        <v>27</v>
      </c>
    </row>
    <row r="457" spans="1:5" ht="12.75">
      <c r="A457" s="35" t="s">
        <v>53</v>
      </c>
      <c r="E457" s="39" t="s">
        <v>5647</v>
      </c>
    </row>
    <row r="458" spans="1:5" ht="25.5">
      <c r="A458" s="35" t="s">
        <v>54</v>
      </c>
      <c r="E458" s="40" t="s">
        <v>5501</v>
      </c>
    </row>
    <row r="459" spans="1:5" ht="12.75">
      <c r="A459" t="s">
        <v>55</v>
      </c>
      <c r="E459" s="39" t="s">
        <v>5</v>
      </c>
    </row>
    <row r="460" spans="1:13" ht="12.75">
      <c r="A460" t="s">
        <v>46</v>
      </c>
      <c r="C460" s="31" t="s">
        <v>6553</v>
      </c>
      <c r="E460" s="33" t="s">
        <v>6554</v>
      </c>
      <c r="J460" s="32">
        <f>0</f>
      </c>
      <c s="32">
        <f>0</f>
      </c>
      <c s="32">
        <f>0+L461+L465+L469+L473+L477+L481+L485+L489</f>
      </c>
      <c s="32">
        <f>0+M461+M465+M469+M473+M477+M481+M485+M489</f>
      </c>
    </row>
    <row r="461" spans="1:16" ht="12.75">
      <c r="A461" t="s">
        <v>48</v>
      </c>
      <c s="34" t="s">
        <v>765</v>
      </c>
      <c s="34" t="s">
        <v>6555</v>
      </c>
      <c s="35" t="s">
        <v>5</v>
      </c>
      <c s="6" t="s">
        <v>6556</v>
      </c>
      <c s="36" t="s">
        <v>51</v>
      </c>
      <c s="37">
        <v>50</v>
      </c>
      <c s="36">
        <v>0</v>
      </c>
      <c s="36">
        <f>ROUND(G461*H461,6)</f>
      </c>
      <c r="L461" s="38">
        <v>0</v>
      </c>
      <c s="32">
        <f>ROUND(ROUND(L461,2)*ROUND(G461,3),2)</f>
      </c>
      <c s="36" t="s">
        <v>6421</v>
      </c>
      <c>
        <f>(M461*21)/100</f>
      </c>
      <c t="s">
        <v>27</v>
      </c>
    </row>
    <row r="462" spans="1:5" ht="12.75">
      <c r="A462" s="35" t="s">
        <v>53</v>
      </c>
      <c r="E462" s="39" t="s">
        <v>5</v>
      </c>
    </row>
    <row r="463" spans="1:5" ht="25.5">
      <c r="A463" s="35" t="s">
        <v>54</v>
      </c>
      <c r="E463" s="40" t="s">
        <v>6557</v>
      </c>
    </row>
    <row r="464" spans="1:5" ht="12.75">
      <c r="A464" t="s">
        <v>55</v>
      </c>
      <c r="E464" s="39" t="s">
        <v>2954</v>
      </c>
    </row>
    <row r="465" spans="1:16" ht="25.5">
      <c r="A465" t="s">
        <v>48</v>
      </c>
      <c s="34" t="s">
        <v>769</v>
      </c>
      <c s="34" t="s">
        <v>6558</v>
      </c>
      <c s="35" t="s">
        <v>5</v>
      </c>
      <c s="6" t="s">
        <v>6559</v>
      </c>
      <c s="36" t="s">
        <v>51</v>
      </c>
      <c s="37">
        <v>200</v>
      </c>
      <c s="36">
        <v>0</v>
      </c>
      <c s="36">
        <f>ROUND(G465*H465,6)</f>
      </c>
      <c r="L465" s="38">
        <v>0</v>
      </c>
      <c s="32">
        <f>ROUND(ROUND(L465,2)*ROUND(G465,3),2)</f>
      </c>
      <c s="36" t="s">
        <v>6421</v>
      </c>
      <c>
        <f>(M465*21)/100</f>
      </c>
      <c t="s">
        <v>27</v>
      </c>
    </row>
    <row r="466" spans="1:5" ht="12.75">
      <c r="A466" s="35" t="s">
        <v>53</v>
      </c>
      <c r="E466" s="39" t="s">
        <v>5</v>
      </c>
    </row>
    <row r="467" spans="1:5" ht="25.5">
      <c r="A467" s="35" t="s">
        <v>54</v>
      </c>
      <c r="E467" s="40" t="s">
        <v>5611</v>
      </c>
    </row>
    <row r="468" spans="1:5" ht="12.75">
      <c r="A468" t="s">
        <v>55</v>
      </c>
      <c r="E468" s="39" t="s">
        <v>2954</v>
      </c>
    </row>
    <row r="469" spans="1:16" ht="25.5">
      <c r="A469" t="s">
        <v>48</v>
      </c>
      <c s="34" t="s">
        <v>773</v>
      </c>
      <c s="34" t="s">
        <v>6560</v>
      </c>
      <c s="35" t="s">
        <v>5</v>
      </c>
      <c s="6" t="s">
        <v>6561</v>
      </c>
      <c s="36" t="s">
        <v>51</v>
      </c>
      <c s="37">
        <v>150</v>
      </c>
      <c s="36">
        <v>0</v>
      </c>
      <c s="36">
        <f>ROUND(G469*H469,6)</f>
      </c>
      <c r="L469" s="38">
        <v>0</v>
      </c>
      <c s="32">
        <f>ROUND(ROUND(L469,2)*ROUND(G469,3),2)</f>
      </c>
      <c s="36" t="s">
        <v>6421</v>
      </c>
      <c>
        <f>(M469*21)/100</f>
      </c>
      <c t="s">
        <v>27</v>
      </c>
    </row>
    <row r="470" spans="1:5" ht="12.75">
      <c r="A470" s="35" t="s">
        <v>53</v>
      </c>
      <c r="E470" s="39" t="s">
        <v>5</v>
      </c>
    </row>
    <row r="471" spans="1:5" ht="25.5">
      <c r="A471" s="35" t="s">
        <v>54</v>
      </c>
      <c r="E471" s="40" t="s">
        <v>5548</v>
      </c>
    </row>
    <row r="472" spans="1:5" ht="12.75">
      <c r="A472" t="s">
        <v>55</v>
      </c>
      <c r="E472" s="39" t="s">
        <v>2954</v>
      </c>
    </row>
    <row r="473" spans="1:16" ht="25.5">
      <c r="A473" t="s">
        <v>48</v>
      </c>
      <c s="34" t="s">
        <v>777</v>
      </c>
      <c s="34" t="s">
        <v>6562</v>
      </c>
      <c s="35" t="s">
        <v>5</v>
      </c>
      <c s="6" t="s">
        <v>6563</v>
      </c>
      <c s="36" t="s">
        <v>62</v>
      </c>
      <c s="37">
        <v>16</v>
      </c>
      <c s="36">
        <v>0</v>
      </c>
      <c s="36">
        <f>ROUND(G473*H473,6)</f>
      </c>
      <c r="L473" s="38">
        <v>0</v>
      </c>
      <c s="32">
        <f>ROUND(ROUND(L473,2)*ROUND(G473,3),2)</f>
      </c>
      <c s="36" t="s">
        <v>6421</v>
      </c>
      <c>
        <f>(M473*21)/100</f>
      </c>
      <c t="s">
        <v>27</v>
      </c>
    </row>
    <row r="474" spans="1:5" ht="12.75">
      <c r="A474" s="35" t="s">
        <v>53</v>
      </c>
      <c r="E474" s="39" t="s">
        <v>5</v>
      </c>
    </row>
    <row r="475" spans="1:5" ht="25.5">
      <c r="A475" s="35" t="s">
        <v>54</v>
      </c>
      <c r="E475" s="40" t="s">
        <v>5490</v>
      </c>
    </row>
    <row r="476" spans="1:5" ht="12.75">
      <c r="A476" t="s">
        <v>55</v>
      </c>
      <c r="E476" s="39" t="s">
        <v>2954</v>
      </c>
    </row>
    <row r="477" spans="1:16" ht="25.5">
      <c r="A477" t="s">
        <v>48</v>
      </c>
      <c s="34" t="s">
        <v>781</v>
      </c>
      <c s="34" t="s">
        <v>6564</v>
      </c>
      <c s="35" t="s">
        <v>5</v>
      </c>
      <c s="6" t="s">
        <v>6565</v>
      </c>
      <c s="36" t="s">
        <v>62</v>
      </c>
      <c s="37">
        <v>28</v>
      </c>
      <c s="36">
        <v>0</v>
      </c>
      <c s="36">
        <f>ROUND(G477*H477,6)</f>
      </c>
      <c r="L477" s="38">
        <v>0</v>
      </c>
      <c s="32">
        <f>ROUND(ROUND(L477,2)*ROUND(G477,3),2)</f>
      </c>
      <c s="36" t="s">
        <v>6421</v>
      </c>
      <c>
        <f>(M477*21)/100</f>
      </c>
      <c t="s">
        <v>27</v>
      </c>
    </row>
    <row r="478" spans="1:5" ht="12.75">
      <c r="A478" s="35" t="s">
        <v>53</v>
      </c>
      <c r="E478" s="39" t="s">
        <v>5</v>
      </c>
    </row>
    <row r="479" spans="1:5" ht="25.5">
      <c r="A479" s="35" t="s">
        <v>54</v>
      </c>
      <c r="E479" s="40" t="s">
        <v>6541</v>
      </c>
    </row>
    <row r="480" spans="1:5" ht="12.75">
      <c r="A480" t="s">
        <v>55</v>
      </c>
      <c r="E480" s="39" t="s">
        <v>2954</v>
      </c>
    </row>
    <row r="481" spans="1:16" ht="25.5">
      <c r="A481" t="s">
        <v>48</v>
      </c>
      <c s="34" t="s">
        <v>785</v>
      </c>
      <c s="34" t="s">
        <v>6566</v>
      </c>
      <c s="35" t="s">
        <v>5</v>
      </c>
      <c s="6" t="s">
        <v>6567</v>
      </c>
      <c s="36" t="s">
        <v>62</v>
      </c>
      <c s="37">
        <v>10</v>
      </c>
      <c s="36">
        <v>0</v>
      </c>
      <c s="36">
        <f>ROUND(G481*H481,6)</f>
      </c>
      <c r="L481" s="38">
        <v>0</v>
      </c>
      <c s="32">
        <f>ROUND(ROUND(L481,2)*ROUND(G481,3),2)</f>
      </c>
      <c s="36" t="s">
        <v>6421</v>
      </c>
      <c>
        <f>(M481*21)/100</f>
      </c>
      <c t="s">
        <v>27</v>
      </c>
    </row>
    <row r="482" spans="1:5" ht="12.75">
      <c r="A482" s="35" t="s">
        <v>53</v>
      </c>
      <c r="E482" s="39" t="s">
        <v>5</v>
      </c>
    </row>
    <row r="483" spans="1:5" ht="25.5">
      <c r="A483" s="35" t="s">
        <v>54</v>
      </c>
      <c r="E483" s="40" t="s">
        <v>5569</v>
      </c>
    </row>
    <row r="484" spans="1:5" ht="12.75">
      <c r="A484" t="s">
        <v>55</v>
      </c>
      <c r="E484" s="39" t="s">
        <v>2954</v>
      </c>
    </row>
    <row r="485" spans="1:16" ht="25.5">
      <c r="A485" t="s">
        <v>48</v>
      </c>
      <c s="34" t="s">
        <v>789</v>
      </c>
      <c s="34" t="s">
        <v>6568</v>
      </c>
      <c s="35" t="s">
        <v>5</v>
      </c>
      <c s="6" t="s">
        <v>6569</v>
      </c>
      <c s="36" t="s">
        <v>62</v>
      </c>
      <c s="37">
        <v>7</v>
      </c>
      <c s="36">
        <v>0</v>
      </c>
      <c s="36">
        <f>ROUND(G485*H485,6)</f>
      </c>
      <c r="L485" s="38">
        <v>0</v>
      </c>
      <c s="32">
        <f>ROUND(ROUND(L485,2)*ROUND(G485,3),2)</f>
      </c>
      <c s="36" t="s">
        <v>6421</v>
      </c>
      <c>
        <f>(M485*21)/100</f>
      </c>
      <c t="s">
        <v>27</v>
      </c>
    </row>
    <row r="486" spans="1:5" ht="12.75">
      <c r="A486" s="35" t="s">
        <v>53</v>
      </c>
      <c r="E486" s="39" t="s">
        <v>5</v>
      </c>
    </row>
    <row r="487" spans="1:5" ht="25.5">
      <c r="A487" s="35" t="s">
        <v>54</v>
      </c>
      <c r="E487" s="40" t="s">
        <v>5483</v>
      </c>
    </row>
    <row r="488" spans="1:5" ht="12.75">
      <c r="A488" t="s">
        <v>55</v>
      </c>
      <c r="E488" s="39" t="s">
        <v>2954</v>
      </c>
    </row>
    <row r="489" spans="1:16" ht="12.75">
      <c r="A489" t="s">
        <v>48</v>
      </c>
      <c s="34" t="s">
        <v>790</v>
      </c>
      <c s="34" t="s">
        <v>6570</v>
      </c>
      <c s="35" t="s">
        <v>5</v>
      </c>
      <c s="6" t="s">
        <v>6571</v>
      </c>
      <c s="36" t="s">
        <v>62</v>
      </c>
      <c s="37">
        <v>1</v>
      </c>
      <c s="36">
        <v>0</v>
      </c>
      <c s="36">
        <f>ROUND(G489*H489,6)</f>
      </c>
      <c r="L489" s="38">
        <v>0</v>
      </c>
      <c s="32">
        <f>ROUND(ROUND(L489,2)*ROUND(G489,3),2)</f>
      </c>
      <c s="36" t="s">
        <v>6421</v>
      </c>
      <c>
        <f>(M489*21)/100</f>
      </c>
      <c t="s">
        <v>27</v>
      </c>
    </row>
    <row r="490" spans="1:5" ht="12.75">
      <c r="A490" s="35" t="s">
        <v>53</v>
      </c>
      <c r="E490" s="39" t="s">
        <v>5</v>
      </c>
    </row>
    <row r="491" spans="1:5" ht="25.5">
      <c r="A491" s="35" t="s">
        <v>54</v>
      </c>
      <c r="E491" s="40" t="s">
        <v>5501</v>
      </c>
    </row>
    <row r="492" spans="1:5" ht="12.75">
      <c r="A492" t="s">
        <v>55</v>
      </c>
      <c r="E492" s="39" t="s">
        <v>2954</v>
      </c>
    </row>
    <row r="493" spans="1:13" ht="12.75">
      <c r="A493" t="s">
        <v>46</v>
      </c>
      <c r="C493" s="31" t="s">
        <v>5648</v>
      </c>
      <c r="E493" s="33" t="s">
        <v>3914</v>
      </c>
      <c r="J493" s="32">
        <f>0</f>
      </c>
      <c s="32">
        <f>0</f>
      </c>
      <c s="32">
        <f>0+L494</f>
      </c>
      <c s="32">
        <f>0+M494</f>
      </c>
    </row>
    <row r="494" spans="1:16" ht="12.75">
      <c r="A494" t="s">
        <v>48</v>
      </c>
      <c s="34" t="s">
        <v>183</v>
      </c>
      <c s="34" t="s">
        <v>5649</v>
      </c>
      <c s="35" t="s">
        <v>5</v>
      </c>
      <c s="6" t="s">
        <v>5650</v>
      </c>
      <c s="36" t="s">
        <v>5367</v>
      </c>
      <c s="37">
        <v>1840</v>
      </c>
      <c s="36">
        <v>0</v>
      </c>
      <c s="36">
        <f>ROUND(G494*H494,6)</f>
      </c>
      <c r="L494" s="38">
        <v>0</v>
      </c>
      <c s="32">
        <f>ROUND(ROUND(L494,2)*ROUND(G494,3),2)</f>
      </c>
      <c s="36" t="s">
        <v>6421</v>
      </c>
      <c>
        <f>(M494*21)/100</f>
      </c>
      <c t="s">
        <v>27</v>
      </c>
    </row>
    <row r="495" spans="1:5" ht="12.75">
      <c r="A495" s="35" t="s">
        <v>53</v>
      </c>
      <c r="E495" s="39" t="s">
        <v>5</v>
      </c>
    </row>
    <row r="496" spans="1:5" ht="25.5">
      <c r="A496" s="35" t="s">
        <v>54</v>
      </c>
      <c r="E496" s="40" t="s">
        <v>6572</v>
      </c>
    </row>
    <row r="497" spans="1:5" ht="12.75">
      <c r="A497" t="s">
        <v>55</v>
      </c>
      <c r="E497" s="39" t="s">
        <v>2954</v>
      </c>
    </row>
    <row r="498" spans="1:13" ht="12.75">
      <c r="A498" t="s">
        <v>46</v>
      </c>
      <c r="C498" s="31" t="s">
        <v>5652</v>
      </c>
      <c r="E498" s="33" t="s">
        <v>5653</v>
      </c>
      <c r="J498" s="32">
        <f>0</f>
      </c>
      <c s="32">
        <f>0</f>
      </c>
      <c s="32">
        <f>0+L499+L503+L507</f>
      </c>
      <c s="32">
        <f>0+M499+M503+M507</f>
      </c>
    </row>
    <row r="499" spans="1:16" ht="25.5">
      <c r="A499" t="s">
        <v>48</v>
      </c>
      <c s="34" t="s">
        <v>794</v>
      </c>
      <c s="34" t="s">
        <v>5654</v>
      </c>
      <c s="35" t="s">
        <v>5</v>
      </c>
      <c s="6" t="s">
        <v>5655</v>
      </c>
      <c s="36" t="s">
        <v>62</v>
      </c>
      <c s="37">
        <v>1</v>
      </c>
      <c s="36">
        <v>0</v>
      </c>
      <c s="36">
        <f>ROUND(G499*H499,6)</f>
      </c>
      <c r="L499" s="38">
        <v>0</v>
      </c>
      <c s="32">
        <f>ROUND(ROUND(L499,2)*ROUND(G499,3),2)</f>
      </c>
      <c s="36" t="s">
        <v>6421</v>
      </c>
      <c>
        <f>(M499*21)/100</f>
      </c>
      <c t="s">
        <v>27</v>
      </c>
    </row>
    <row r="500" spans="1:5" ht="25.5">
      <c r="A500" s="35" t="s">
        <v>53</v>
      </c>
      <c r="E500" s="39" t="s">
        <v>5656</v>
      </c>
    </row>
    <row r="501" spans="1:5" ht="25.5">
      <c r="A501" s="35" t="s">
        <v>54</v>
      </c>
      <c r="E501" s="40" t="s">
        <v>5501</v>
      </c>
    </row>
    <row r="502" spans="1:5" ht="12.75">
      <c r="A502" t="s">
        <v>55</v>
      </c>
      <c r="E502" s="39" t="s">
        <v>5</v>
      </c>
    </row>
    <row r="503" spans="1:16" ht="12.75">
      <c r="A503" t="s">
        <v>48</v>
      </c>
      <c s="34" t="s">
        <v>798</v>
      </c>
      <c s="34" t="s">
        <v>5657</v>
      </c>
      <c s="35" t="s">
        <v>5</v>
      </c>
      <c s="6" t="s">
        <v>5658</v>
      </c>
      <c s="36" t="s">
        <v>62</v>
      </c>
      <c s="37">
        <v>1</v>
      </c>
      <c s="36">
        <v>0</v>
      </c>
      <c s="36">
        <f>ROUND(G503*H503,6)</f>
      </c>
      <c r="L503" s="38">
        <v>0</v>
      </c>
      <c s="32">
        <f>ROUND(ROUND(L503,2)*ROUND(G503,3),2)</f>
      </c>
      <c s="36" t="s">
        <v>6421</v>
      </c>
      <c>
        <f>(M503*21)/100</f>
      </c>
      <c t="s">
        <v>27</v>
      </c>
    </row>
    <row r="504" spans="1:5" ht="25.5">
      <c r="A504" s="35" t="s">
        <v>53</v>
      </c>
      <c r="E504" s="39" t="s">
        <v>6573</v>
      </c>
    </row>
    <row r="505" spans="1:5" ht="25.5">
      <c r="A505" s="35" t="s">
        <v>54</v>
      </c>
      <c r="E505" s="40" t="s">
        <v>5501</v>
      </c>
    </row>
    <row r="506" spans="1:5" ht="12.75">
      <c r="A506" t="s">
        <v>55</v>
      </c>
      <c r="E506" s="39" t="s">
        <v>5</v>
      </c>
    </row>
    <row r="507" spans="1:16" ht="12.75">
      <c r="A507" t="s">
        <v>48</v>
      </c>
      <c s="34" t="s">
        <v>802</v>
      </c>
      <c s="34" t="s">
        <v>5659</v>
      </c>
      <c s="35" t="s">
        <v>5</v>
      </c>
      <c s="6" t="s">
        <v>5660</v>
      </c>
      <c s="36" t="s">
        <v>373</v>
      </c>
      <c s="37">
        <v>1</v>
      </c>
      <c s="36">
        <v>0</v>
      </c>
      <c s="36">
        <f>ROUND(G507*H507,6)</f>
      </c>
      <c r="L507" s="38">
        <v>0</v>
      </c>
      <c s="32">
        <f>ROUND(ROUND(L507,2)*ROUND(G507,3),2)</f>
      </c>
      <c s="36" t="s">
        <v>6421</v>
      </c>
      <c>
        <f>(M507*21)/100</f>
      </c>
      <c t="s">
        <v>27</v>
      </c>
    </row>
    <row r="508" spans="1:5" ht="12.75">
      <c r="A508" s="35" t="s">
        <v>53</v>
      </c>
      <c r="E508" s="39" t="s">
        <v>5661</v>
      </c>
    </row>
    <row r="509" spans="1:5" ht="25.5">
      <c r="A509" s="35" t="s">
        <v>54</v>
      </c>
      <c r="E509" s="40" t="s">
        <v>5501</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6576</v>
      </c>
      <c r="E8" s="30" t="s">
        <v>6575</v>
      </c>
      <c r="J8" s="29">
        <f>0+J9+J26+J35+J72+J77+J86+J131+J168+J177+J194+J203</f>
      </c>
      <c s="29">
        <f>0+K9+K26+K35+K72+K77+K86+K131+K168+K177+K194+K203</f>
      </c>
      <c s="29">
        <f>0+L9+L26+L35+L72+L77+L86+L131+L168+L177+L194+L203</f>
      </c>
      <c s="29">
        <f>0+M9+M26+M35+M72+M77+M86+M131+M168+M177+M194+M203</f>
      </c>
    </row>
    <row r="9" spans="1:13" ht="12.75">
      <c r="A9" t="s">
        <v>46</v>
      </c>
      <c r="C9" s="31" t="s">
        <v>4615</v>
      </c>
      <c r="E9" s="33" t="s">
        <v>6577</v>
      </c>
      <c r="J9" s="32">
        <f>0</f>
      </c>
      <c s="32">
        <f>0</f>
      </c>
      <c s="32">
        <f>0+L10+L14+L18+L22</f>
      </c>
      <c s="32">
        <f>0+M10+M14+M18+M22</f>
      </c>
    </row>
    <row r="10" spans="1:16" ht="12.75">
      <c r="A10" t="s">
        <v>48</v>
      </c>
      <c s="34" t="s">
        <v>4</v>
      </c>
      <c s="34" t="s">
        <v>6578</v>
      </c>
      <c s="35" t="s">
        <v>5</v>
      </c>
      <c s="6" t="s">
        <v>6579</v>
      </c>
      <c s="36" t="s">
        <v>450</v>
      </c>
      <c s="37">
        <v>0.063</v>
      </c>
      <c s="36">
        <v>0</v>
      </c>
      <c s="36">
        <f>ROUND(G10*H10,6)</f>
      </c>
      <c r="L10" s="38">
        <v>0</v>
      </c>
      <c s="32">
        <f>ROUND(ROUND(L10,2)*ROUND(G10,3),2)</f>
      </c>
      <c s="36" t="s">
        <v>5338</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5689</v>
      </c>
      <c s="35" t="s">
        <v>4</v>
      </c>
      <c s="6" t="s">
        <v>6580</v>
      </c>
      <c s="36" t="s">
        <v>51</v>
      </c>
      <c s="37">
        <v>18</v>
      </c>
      <c s="36">
        <v>0</v>
      </c>
      <c s="36">
        <f>ROUND(G14*H14,6)</f>
      </c>
      <c r="L14" s="38">
        <v>0</v>
      </c>
      <c s="32">
        <f>ROUND(ROUND(L14,2)*ROUND(G14,3),2)</f>
      </c>
      <c s="36" t="s">
        <v>6581</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6582</v>
      </c>
      <c s="35" t="s">
        <v>5</v>
      </c>
      <c s="6" t="s">
        <v>6583</v>
      </c>
      <c s="36" t="s">
        <v>51</v>
      </c>
      <c s="37">
        <v>11</v>
      </c>
      <c s="36">
        <v>0</v>
      </c>
      <c s="36">
        <f>ROUND(G18*H18,6)</f>
      </c>
      <c r="L18" s="38">
        <v>0</v>
      </c>
      <c s="32">
        <f>ROUND(ROUND(L18,2)*ROUND(G18,3),2)</f>
      </c>
      <c s="36" t="s">
        <v>6581</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6584</v>
      </c>
      <c s="35" t="s">
        <v>5</v>
      </c>
      <c s="6" t="s">
        <v>6585</v>
      </c>
      <c s="36" t="s">
        <v>51</v>
      </c>
      <c s="37">
        <v>34</v>
      </c>
      <c s="36">
        <v>0</v>
      </c>
      <c s="36">
        <f>ROUND(G22*H22,6)</f>
      </c>
      <c r="L22" s="38">
        <v>0</v>
      </c>
      <c s="32">
        <f>ROUND(ROUND(L22,2)*ROUND(G22,3),2)</f>
      </c>
      <c s="36" t="s">
        <v>6581</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6586</v>
      </c>
      <c r="E26" s="33" t="s">
        <v>6587</v>
      </c>
      <c r="J26" s="32">
        <f>0</f>
      </c>
      <c s="32">
        <f>0</f>
      </c>
      <c s="32">
        <f>0+L27+L31</f>
      </c>
      <c s="32">
        <f>0+M27+M31</f>
      </c>
    </row>
    <row r="27" spans="1:16" ht="12.75">
      <c r="A27" t="s">
        <v>48</v>
      </c>
      <c s="34" t="s">
        <v>67</v>
      </c>
      <c s="34" t="s">
        <v>6588</v>
      </c>
      <c s="35" t="s">
        <v>5</v>
      </c>
      <c s="6" t="s">
        <v>6589</v>
      </c>
      <c s="36" t="s">
        <v>62</v>
      </c>
      <c s="37">
        <v>1</v>
      </c>
      <c s="36">
        <v>0</v>
      </c>
      <c s="36">
        <f>ROUND(G27*H27,6)</f>
      </c>
      <c r="L27" s="38">
        <v>0</v>
      </c>
      <c s="32">
        <f>ROUND(ROUND(L27,2)*ROUND(G27,3),2)</f>
      </c>
      <c s="36" t="s">
        <v>5338</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6590</v>
      </c>
      <c s="35" t="s">
        <v>4</v>
      </c>
      <c s="6" t="s">
        <v>6591</v>
      </c>
      <c s="36" t="s">
        <v>450</v>
      </c>
      <c s="37">
        <v>0.23</v>
      </c>
      <c s="36">
        <v>0</v>
      </c>
      <c s="36">
        <f>ROUND(G31*H31,6)</f>
      </c>
      <c r="L31" s="38">
        <v>0</v>
      </c>
      <c s="32">
        <f>ROUND(ROUND(L31,2)*ROUND(G31,3),2)</f>
      </c>
      <c s="36" t="s">
        <v>5338</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6592</v>
      </c>
      <c r="E35" s="33" t="s">
        <v>6593</v>
      </c>
      <c r="J35" s="32">
        <f>0</f>
      </c>
      <c s="32">
        <f>0</f>
      </c>
      <c s="32">
        <f>0+L36+L40+L44+L48+L52+L56+L60+L64+L68</f>
      </c>
      <c s="32">
        <f>0+M36+M40+M44+M48+M52+M56+M60+M64+M68</f>
      </c>
    </row>
    <row r="36" spans="1:16" ht="12.75">
      <c r="A36" t="s">
        <v>48</v>
      </c>
      <c s="34" t="s">
        <v>123</v>
      </c>
      <c s="34" t="s">
        <v>6594</v>
      </c>
      <c s="35" t="s">
        <v>5</v>
      </c>
      <c s="6" t="s">
        <v>6595</v>
      </c>
      <c s="36" t="s">
        <v>62</v>
      </c>
      <c s="37">
        <v>1</v>
      </c>
      <c s="36">
        <v>0</v>
      </c>
      <c s="36">
        <f>ROUND(G36*H36,6)</f>
      </c>
      <c r="L36" s="38">
        <v>0</v>
      </c>
      <c s="32">
        <f>ROUND(ROUND(L36,2)*ROUND(G36,3),2)</f>
      </c>
      <c s="36" t="s">
        <v>5338</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6596</v>
      </c>
      <c s="35" t="s">
        <v>5</v>
      </c>
      <c s="6" t="s">
        <v>6597</v>
      </c>
      <c s="36" t="s">
        <v>4635</v>
      </c>
      <c s="37">
        <v>1</v>
      </c>
      <c s="36">
        <v>0</v>
      </c>
      <c s="36">
        <f>ROUND(G40*H40,6)</f>
      </c>
      <c r="L40" s="38">
        <v>0</v>
      </c>
      <c s="32">
        <f>ROUND(ROUND(L40,2)*ROUND(G40,3),2)</f>
      </c>
      <c s="36" t="s">
        <v>5338</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6598</v>
      </c>
      <c s="35" t="s">
        <v>5</v>
      </c>
      <c s="6" t="s">
        <v>6599</v>
      </c>
      <c s="36" t="s">
        <v>4635</v>
      </c>
      <c s="37">
        <v>1</v>
      </c>
      <c s="36">
        <v>0</v>
      </c>
      <c s="36">
        <f>ROUND(G44*H44,6)</f>
      </c>
      <c r="L44" s="38">
        <v>0</v>
      </c>
      <c s="32">
        <f>ROUND(ROUND(L44,2)*ROUND(G44,3),2)</f>
      </c>
      <c s="36" t="s">
        <v>5338</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82</v>
      </c>
      <c s="34" t="s">
        <v>6600</v>
      </c>
      <c s="35" t="s">
        <v>5</v>
      </c>
      <c s="6" t="s">
        <v>6601</v>
      </c>
      <c s="36" t="s">
        <v>51</v>
      </c>
      <c s="37">
        <v>7</v>
      </c>
      <c s="36">
        <v>0</v>
      </c>
      <c s="36">
        <f>ROUND(G48*H48,6)</f>
      </c>
      <c r="L48" s="38">
        <v>0</v>
      </c>
      <c s="32">
        <f>ROUND(ROUND(L48,2)*ROUND(G48,3),2)</f>
      </c>
      <c s="36" t="s">
        <v>5338</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6602</v>
      </c>
      <c s="35" t="s">
        <v>5</v>
      </c>
      <c s="6" t="s">
        <v>6603</v>
      </c>
      <c s="36" t="s">
        <v>4635</v>
      </c>
      <c s="37">
        <v>1</v>
      </c>
      <c s="36">
        <v>0</v>
      </c>
      <c s="36">
        <f>ROUND(G52*H52,6)</f>
      </c>
      <c r="L52" s="38">
        <v>0</v>
      </c>
      <c s="32">
        <f>ROUND(ROUND(L52,2)*ROUND(G52,3),2)</f>
      </c>
      <c s="36" t="s">
        <v>5338</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6604</v>
      </c>
      <c s="35" t="s">
        <v>5</v>
      </c>
      <c s="6" t="s">
        <v>6605</v>
      </c>
      <c s="36" t="s">
        <v>4635</v>
      </c>
      <c s="37">
        <v>1</v>
      </c>
      <c s="36">
        <v>0</v>
      </c>
      <c s="36">
        <f>ROUND(G56*H56,6)</f>
      </c>
      <c r="L56" s="38">
        <v>0</v>
      </c>
      <c s="32">
        <f>ROUND(ROUND(L56,2)*ROUND(G56,3),2)</f>
      </c>
      <c s="36" t="s">
        <v>5338</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6590</v>
      </c>
      <c s="35" t="s">
        <v>26</v>
      </c>
      <c s="6" t="s">
        <v>6591</v>
      </c>
      <c s="36" t="s">
        <v>450</v>
      </c>
      <c s="37">
        <v>0.32</v>
      </c>
      <c s="36">
        <v>0</v>
      </c>
      <c s="36">
        <f>ROUND(G60*H60,6)</f>
      </c>
      <c r="L60" s="38">
        <v>0</v>
      </c>
      <c s="32">
        <f>ROUND(ROUND(L60,2)*ROUND(G60,3),2)</f>
      </c>
      <c s="36" t="s">
        <v>5338</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98</v>
      </c>
      <c s="34" t="s">
        <v>5684</v>
      </c>
      <c s="35" t="s">
        <v>5</v>
      </c>
      <c s="6" t="s">
        <v>6606</v>
      </c>
      <c s="36" t="s">
        <v>62</v>
      </c>
      <c s="37">
        <v>1</v>
      </c>
      <c s="36">
        <v>0</v>
      </c>
      <c s="36">
        <f>ROUND(G64*H64,6)</f>
      </c>
      <c r="L64" s="38">
        <v>0</v>
      </c>
      <c s="32">
        <f>ROUND(ROUND(L64,2)*ROUND(G64,3),2)</f>
      </c>
      <c s="36" t="s">
        <v>5686</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102</v>
      </c>
      <c s="34" t="s">
        <v>5687</v>
      </c>
      <c s="35" t="s">
        <v>5</v>
      </c>
      <c s="6" t="s">
        <v>6607</v>
      </c>
      <c s="36" t="s">
        <v>4635</v>
      </c>
      <c s="37">
        <v>1</v>
      </c>
      <c s="36">
        <v>0</v>
      </c>
      <c s="36">
        <f>ROUND(G68*H68,6)</f>
      </c>
      <c r="L68" s="38">
        <v>0</v>
      </c>
      <c s="32">
        <f>ROUND(ROUND(L68,2)*ROUND(G68,3),2)</f>
      </c>
      <c s="36" t="s">
        <v>5686</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5665</v>
      </c>
      <c r="E72" s="33" t="s">
        <v>6608</v>
      </c>
      <c r="J72" s="32">
        <f>0</f>
      </c>
      <c s="32">
        <f>0</f>
      </c>
      <c s="32">
        <f>0+L73</f>
      </c>
      <c s="32">
        <f>0+M73</f>
      </c>
    </row>
    <row r="73" spans="1:16" ht="12.75">
      <c r="A73" t="s">
        <v>48</v>
      </c>
      <c s="34" t="s">
        <v>107</v>
      </c>
      <c s="34" t="s">
        <v>6609</v>
      </c>
      <c s="35" t="s">
        <v>5</v>
      </c>
      <c s="6" t="s">
        <v>6610</v>
      </c>
      <c s="36" t="s">
        <v>51</v>
      </c>
      <c s="37">
        <v>63</v>
      </c>
      <c s="36">
        <v>0</v>
      </c>
      <c s="36">
        <f>ROUND(G73*H73,6)</f>
      </c>
      <c r="L73" s="38">
        <v>0</v>
      </c>
      <c s="32">
        <f>ROUND(ROUND(L73,2)*ROUND(G73,3),2)</f>
      </c>
      <c s="36" t="s">
        <v>5338</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5672</v>
      </c>
      <c r="E77" s="33" t="s">
        <v>5673</v>
      </c>
      <c r="J77" s="32">
        <f>0</f>
      </c>
      <c s="32">
        <f>0</f>
      </c>
      <c s="32">
        <f>0+L78+L82</f>
      </c>
      <c s="32">
        <f>0+M78+M82</f>
      </c>
    </row>
    <row r="78" spans="1:16" ht="12.75">
      <c r="A78" t="s">
        <v>48</v>
      </c>
      <c s="34" t="s">
        <v>111</v>
      </c>
      <c s="34" t="s">
        <v>5674</v>
      </c>
      <c s="35" t="s">
        <v>5</v>
      </c>
      <c s="6" t="s">
        <v>5675</v>
      </c>
      <c s="36" t="s">
        <v>62</v>
      </c>
      <c s="37">
        <v>4</v>
      </c>
      <c s="36">
        <v>0</v>
      </c>
      <c s="36">
        <f>ROUND(G78*H78,6)</f>
      </c>
      <c r="L78" s="38">
        <v>0</v>
      </c>
      <c s="32">
        <f>ROUND(ROUND(L78,2)*ROUND(G78,3),2)</f>
      </c>
      <c s="36" t="s">
        <v>5669</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115</v>
      </c>
      <c s="34" t="s">
        <v>5670</v>
      </c>
      <c s="35" t="s">
        <v>4</v>
      </c>
      <c s="6" t="s">
        <v>5671</v>
      </c>
      <c s="36" t="s">
        <v>450</v>
      </c>
      <c s="37">
        <v>0.004</v>
      </c>
      <c s="36">
        <v>0</v>
      </c>
      <c s="36">
        <f>ROUND(G82*H82,6)</f>
      </c>
      <c r="L82" s="38">
        <v>0</v>
      </c>
      <c s="32">
        <f>ROUND(ROUND(L82,2)*ROUND(G82,3),2)</f>
      </c>
      <c s="36" t="s">
        <v>5338</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5676</v>
      </c>
      <c r="E86" s="33" t="s">
        <v>6611</v>
      </c>
      <c r="J86" s="32">
        <f>0</f>
      </c>
      <c s="32">
        <f>0</f>
      </c>
      <c s="32">
        <f>0+L87+L91+L95+L99+L103+L107+L111+L115+L119+L123+L127</f>
      </c>
      <c s="32">
        <f>0+M87+M91+M95+M99+M103+M107+M111+M115+M119+M123+M127</f>
      </c>
    </row>
    <row r="87" spans="1:16" ht="25.5">
      <c r="A87" t="s">
        <v>48</v>
      </c>
      <c s="34" t="s">
        <v>119</v>
      </c>
      <c s="34" t="s">
        <v>6612</v>
      </c>
      <c s="35" t="s">
        <v>5</v>
      </c>
      <c s="6" t="s">
        <v>6613</v>
      </c>
      <c s="36" t="s">
        <v>62</v>
      </c>
      <c s="37">
        <v>3</v>
      </c>
      <c s="36">
        <v>0</v>
      </c>
      <c s="36">
        <f>ROUND(G87*H87,6)</f>
      </c>
      <c r="L87" s="38">
        <v>0</v>
      </c>
      <c s="32">
        <f>ROUND(ROUND(L87,2)*ROUND(G87,3),2)</f>
      </c>
      <c s="36" t="s">
        <v>5338</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125</v>
      </c>
      <c s="34" t="s">
        <v>6614</v>
      </c>
      <c s="35" t="s">
        <v>5</v>
      </c>
      <c s="6" t="s">
        <v>6615</v>
      </c>
      <c s="36" t="s">
        <v>62</v>
      </c>
      <c s="37">
        <v>1</v>
      </c>
      <c s="36">
        <v>0</v>
      </c>
      <c s="36">
        <f>ROUND(G91*H91,6)</f>
      </c>
      <c r="L91" s="38">
        <v>0</v>
      </c>
      <c s="32">
        <f>ROUND(ROUND(L91,2)*ROUND(G91,3),2)</f>
      </c>
      <c s="36" t="s">
        <v>5338</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129</v>
      </c>
      <c s="34" t="s">
        <v>6616</v>
      </c>
      <c s="35" t="s">
        <v>5</v>
      </c>
      <c s="6" t="s">
        <v>6617</v>
      </c>
      <c s="36" t="s">
        <v>62</v>
      </c>
      <c s="37">
        <v>1</v>
      </c>
      <c s="36">
        <v>0</v>
      </c>
      <c s="36">
        <f>ROUND(G95*H95,6)</f>
      </c>
      <c r="L95" s="38">
        <v>0</v>
      </c>
      <c s="32">
        <f>ROUND(ROUND(L95,2)*ROUND(G95,3),2)</f>
      </c>
      <c s="36" t="s">
        <v>5338</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133</v>
      </c>
      <c s="34" t="s">
        <v>5678</v>
      </c>
      <c s="35" t="s">
        <v>5</v>
      </c>
      <c s="6" t="s">
        <v>5679</v>
      </c>
      <c s="36" t="s">
        <v>62</v>
      </c>
      <c s="37">
        <v>5</v>
      </c>
      <c s="36">
        <v>0</v>
      </c>
      <c s="36">
        <f>ROUND(G99*H99,6)</f>
      </c>
      <c r="L99" s="38">
        <v>0</v>
      </c>
      <c s="32">
        <f>ROUND(ROUND(L99,2)*ROUND(G99,3),2)</f>
      </c>
      <c s="36" t="s">
        <v>5338</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138</v>
      </c>
      <c s="34" t="s">
        <v>6618</v>
      </c>
      <c s="35" t="s">
        <v>5</v>
      </c>
      <c s="6" t="s">
        <v>6619</v>
      </c>
      <c s="36" t="s">
        <v>62</v>
      </c>
      <c s="37">
        <v>13</v>
      </c>
      <c s="36">
        <v>0</v>
      </c>
      <c s="36">
        <f>ROUND(G103*H103,6)</f>
      </c>
      <c r="L103" s="38">
        <v>0</v>
      </c>
      <c s="32">
        <f>ROUND(ROUND(L103,2)*ROUND(G103,3),2)</f>
      </c>
      <c s="36" t="s">
        <v>5338</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257</v>
      </c>
      <c s="34" t="s">
        <v>5682</v>
      </c>
      <c s="35" t="s">
        <v>5</v>
      </c>
      <c s="6" t="s">
        <v>5683</v>
      </c>
      <c s="36" t="s">
        <v>450</v>
      </c>
      <c s="37">
        <v>0.354</v>
      </c>
      <c s="36">
        <v>0</v>
      </c>
      <c s="36">
        <f>ROUND(G107*H107,6)</f>
      </c>
      <c r="L107" s="38">
        <v>0</v>
      </c>
      <c s="32">
        <f>ROUND(ROUND(L107,2)*ROUND(G107,3),2)</f>
      </c>
      <c s="36" t="s">
        <v>5338</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261</v>
      </c>
      <c s="34" t="s">
        <v>5294</v>
      </c>
      <c s="35" t="s">
        <v>5</v>
      </c>
      <c s="6" t="s">
        <v>6620</v>
      </c>
      <c s="36" t="s">
        <v>62</v>
      </c>
      <c s="37">
        <v>5</v>
      </c>
      <c s="36">
        <v>0</v>
      </c>
      <c s="36">
        <f>ROUND(G111*H111,6)</f>
      </c>
      <c r="L111" s="38">
        <v>0</v>
      </c>
      <c s="32">
        <f>ROUND(ROUND(L111,2)*ROUND(G111,3),2)</f>
      </c>
      <c s="36" t="s">
        <v>5686</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1030</v>
      </c>
      <c s="34" t="s">
        <v>6232</v>
      </c>
      <c s="35" t="s">
        <v>5</v>
      </c>
      <c s="6" t="s">
        <v>6621</v>
      </c>
      <c s="36" t="s">
        <v>62</v>
      </c>
      <c s="37">
        <v>2</v>
      </c>
      <c s="36">
        <v>0</v>
      </c>
      <c s="36">
        <f>ROUND(G115*H115,6)</f>
      </c>
      <c r="L115" s="38">
        <v>0</v>
      </c>
      <c s="32">
        <f>ROUND(ROUND(L115,2)*ROUND(G115,3),2)</f>
      </c>
      <c s="36" t="s">
        <v>5686</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264</v>
      </c>
      <c s="34" t="s">
        <v>6301</v>
      </c>
      <c s="35" t="s">
        <v>5</v>
      </c>
      <c s="6" t="s">
        <v>6622</v>
      </c>
      <c s="36" t="s">
        <v>62</v>
      </c>
      <c s="37">
        <v>1</v>
      </c>
      <c s="36">
        <v>0</v>
      </c>
      <c s="36">
        <f>ROUND(G119*H119,6)</f>
      </c>
      <c r="L119" s="38">
        <v>0</v>
      </c>
      <c s="32">
        <f>ROUND(ROUND(L119,2)*ROUND(G119,3),2)</f>
      </c>
      <c s="36" t="s">
        <v>5686</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268</v>
      </c>
      <c s="34" t="s">
        <v>6623</v>
      </c>
      <c s="35" t="s">
        <v>5</v>
      </c>
      <c s="6" t="s">
        <v>6624</v>
      </c>
      <c s="36" t="s">
        <v>62</v>
      </c>
      <c s="37">
        <v>4</v>
      </c>
      <c s="36">
        <v>0</v>
      </c>
      <c s="36">
        <f>ROUND(G123*H123,6)</f>
      </c>
      <c r="L123" s="38">
        <v>0</v>
      </c>
      <c s="32">
        <f>ROUND(ROUND(L123,2)*ROUND(G123,3),2)</f>
      </c>
      <c s="36" t="s">
        <v>5686</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272</v>
      </c>
      <c s="34" t="s">
        <v>6623</v>
      </c>
      <c s="35" t="s">
        <v>4</v>
      </c>
      <c s="6" t="s">
        <v>6625</v>
      </c>
      <c s="36" t="s">
        <v>62</v>
      </c>
      <c s="37">
        <v>1</v>
      </c>
      <c s="36">
        <v>0</v>
      </c>
      <c s="36">
        <f>ROUND(G127*H127,6)</f>
      </c>
      <c r="L127" s="38">
        <v>0</v>
      </c>
      <c s="32">
        <f>ROUND(ROUND(L127,2)*ROUND(G127,3),2)</f>
      </c>
      <c s="36" t="s">
        <v>5686</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6626</v>
      </c>
      <c r="E131" s="33" t="s">
        <v>6627</v>
      </c>
      <c r="J131" s="32">
        <f>0</f>
      </c>
      <c s="32">
        <f>0</f>
      </c>
      <c s="32">
        <f>0+L132+L136+L140+L144+L148+L152+L156+L160+L164</f>
      </c>
      <c s="32">
        <f>0+M132+M136+M140+M144+M148+M152+M156+M160+M164</f>
      </c>
    </row>
    <row r="132" spans="1:16" ht="12.75">
      <c r="A132" t="s">
        <v>48</v>
      </c>
      <c s="34" t="s">
        <v>291</v>
      </c>
      <c s="34" t="s">
        <v>6628</v>
      </c>
      <c s="35" t="s">
        <v>5</v>
      </c>
      <c s="6" t="s">
        <v>6629</v>
      </c>
      <c s="36" t="s">
        <v>62</v>
      </c>
      <c s="37">
        <v>1</v>
      </c>
      <c s="36">
        <v>0</v>
      </c>
      <c s="36">
        <f>ROUND(G132*H132,6)</f>
      </c>
      <c r="L132" s="38">
        <v>0</v>
      </c>
      <c s="32">
        <f>ROUND(ROUND(L132,2)*ROUND(G132,3),2)</f>
      </c>
      <c s="36" t="s">
        <v>5338</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295</v>
      </c>
      <c s="34" t="s">
        <v>6630</v>
      </c>
      <c s="35" t="s">
        <v>5</v>
      </c>
      <c s="6" t="s">
        <v>6631</v>
      </c>
      <c s="36" t="s">
        <v>62</v>
      </c>
      <c s="37">
        <v>1</v>
      </c>
      <c s="36">
        <v>0</v>
      </c>
      <c s="36">
        <f>ROUND(G136*H136,6)</f>
      </c>
      <c r="L136" s="38">
        <v>0</v>
      </c>
      <c s="32">
        <f>ROUND(ROUND(L136,2)*ROUND(G136,3),2)</f>
      </c>
      <c s="36" t="s">
        <v>5338</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299</v>
      </c>
      <c s="34" t="s">
        <v>6632</v>
      </c>
      <c s="35" t="s">
        <v>5</v>
      </c>
      <c s="6" t="s">
        <v>6633</v>
      </c>
      <c s="36" t="s">
        <v>62</v>
      </c>
      <c s="37">
        <v>5</v>
      </c>
      <c s="36">
        <v>0</v>
      </c>
      <c s="36">
        <f>ROUND(G140*H140,6)</f>
      </c>
      <c r="L140" s="38">
        <v>0</v>
      </c>
      <c s="32">
        <f>ROUND(ROUND(L140,2)*ROUND(G140,3),2)</f>
      </c>
      <c s="36" t="s">
        <v>5338</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303</v>
      </c>
      <c s="34" t="s">
        <v>6634</v>
      </c>
      <c s="35" t="s">
        <v>5</v>
      </c>
      <c s="6" t="s">
        <v>6635</v>
      </c>
      <c s="36" t="s">
        <v>62</v>
      </c>
      <c s="37">
        <v>1</v>
      </c>
      <c s="36">
        <v>0</v>
      </c>
      <c s="36">
        <f>ROUND(G144*H144,6)</f>
      </c>
      <c r="L144" s="38">
        <v>0</v>
      </c>
      <c s="32">
        <f>ROUND(ROUND(L144,2)*ROUND(G144,3),2)</f>
      </c>
      <c s="36" t="s">
        <v>5338</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545</v>
      </c>
      <c s="34" t="s">
        <v>6636</v>
      </c>
      <c s="35" t="s">
        <v>5</v>
      </c>
      <c s="6" t="s">
        <v>6637</v>
      </c>
      <c s="36" t="s">
        <v>62</v>
      </c>
      <c s="37">
        <v>2</v>
      </c>
      <c s="36">
        <v>0</v>
      </c>
      <c s="36">
        <f>ROUND(G148*H148,6)</f>
      </c>
      <c r="L148" s="38">
        <v>0</v>
      </c>
      <c s="32">
        <f>ROUND(ROUND(L148,2)*ROUND(G148,3),2)</f>
      </c>
      <c s="36" t="s">
        <v>5338</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307</v>
      </c>
      <c s="34" t="s">
        <v>6638</v>
      </c>
      <c s="35" t="s">
        <v>5</v>
      </c>
      <c s="6" t="s">
        <v>6639</v>
      </c>
      <c s="36" t="s">
        <v>62</v>
      </c>
      <c s="37">
        <v>4</v>
      </c>
      <c s="36">
        <v>0</v>
      </c>
      <c s="36">
        <f>ROUND(G152*H152,6)</f>
      </c>
      <c r="L152" s="38">
        <v>0</v>
      </c>
      <c s="32">
        <f>ROUND(ROUND(L152,2)*ROUND(G152,3),2)</f>
      </c>
      <c s="36" t="s">
        <v>5338</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552</v>
      </c>
      <c s="34" t="s">
        <v>6640</v>
      </c>
      <c s="35" t="s">
        <v>5</v>
      </c>
      <c s="6" t="s">
        <v>6641</v>
      </c>
      <c s="36" t="s">
        <v>62</v>
      </c>
      <c s="37">
        <v>1</v>
      </c>
      <c s="36">
        <v>0</v>
      </c>
      <c s="36">
        <f>ROUND(G156*H156,6)</f>
      </c>
      <c r="L156" s="38">
        <v>0</v>
      </c>
      <c s="32">
        <f>ROUND(ROUND(L156,2)*ROUND(G156,3),2)</f>
      </c>
      <c s="36" t="s">
        <v>5338</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312</v>
      </c>
      <c s="34" t="s">
        <v>6590</v>
      </c>
      <c s="35" t="s">
        <v>5</v>
      </c>
      <c s="6" t="s">
        <v>6591</v>
      </c>
      <c s="36" t="s">
        <v>450</v>
      </c>
      <c s="37">
        <v>0.008</v>
      </c>
      <c s="36">
        <v>0</v>
      </c>
      <c s="36">
        <f>ROUND(G160*H160,6)</f>
      </c>
      <c r="L160" s="38">
        <v>0</v>
      </c>
      <c s="32">
        <f>ROUND(ROUND(L160,2)*ROUND(G160,3),2)</f>
      </c>
      <c s="36" t="s">
        <v>5338</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318</v>
      </c>
      <c s="34" t="s">
        <v>5689</v>
      </c>
      <c s="35" t="s">
        <v>5</v>
      </c>
      <c s="6" t="s">
        <v>6642</v>
      </c>
      <c s="36" t="s">
        <v>62</v>
      </c>
      <c s="37">
        <v>1</v>
      </c>
      <c s="36">
        <v>0</v>
      </c>
      <c s="36">
        <f>ROUND(G164*H164,6)</f>
      </c>
      <c r="L164" s="38">
        <v>0</v>
      </c>
      <c s="32">
        <f>ROUND(ROUND(L164,2)*ROUND(G164,3),2)</f>
      </c>
      <c s="36" t="s">
        <v>6643</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6644</v>
      </c>
      <c r="E168" s="33" t="s">
        <v>5666</v>
      </c>
      <c r="J168" s="32">
        <f>0</f>
      </c>
      <c s="32">
        <f>0</f>
      </c>
      <c s="32">
        <f>0+L169+L173</f>
      </c>
      <c s="32">
        <f>0+M169+M173</f>
      </c>
    </row>
    <row r="169" spans="1:16" ht="12.75">
      <c r="A169" t="s">
        <v>48</v>
      </c>
      <c s="34" t="s">
        <v>319</v>
      </c>
      <c s="34" t="s">
        <v>5667</v>
      </c>
      <c s="35" t="s">
        <v>5</v>
      </c>
      <c s="6" t="s">
        <v>5668</v>
      </c>
      <c s="36" t="s">
        <v>51</v>
      </c>
      <c s="37">
        <v>60</v>
      </c>
      <c s="36">
        <v>0</v>
      </c>
      <c s="36">
        <f>ROUND(G169*H169,6)</f>
      </c>
      <c r="L169" s="38">
        <v>0</v>
      </c>
      <c s="32">
        <f>ROUND(ROUND(L169,2)*ROUND(G169,3),2)</f>
      </c>
      <c s="36" t="s">
        <v>5669</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321</v>
      </c>
      <c s="34" t="s">
        <v>5670</v>
      </c>
      <c s="35" t="s">
        <v>5</v>
      </c>
      <c s="6" t="s">
        <v>5671</v>
      </c>
      <c s="36" t="s">
        <v>450</v>
      </c>
      <c s="37">
        <v>0.32</v>
      </c>
      <c s="36">
        <v>0</v>
      </c>
      <c s="36">
        <f>ROUND(G173*H173,6)</f>
      </c>
      <c r="L173" s="38">
        <v>0</v>
      </c>
      <c s="32">
        <f>ROUND(ROUND(L173,2)*ROUND(G173,3),2)</f>
      </c>
      <c s="36" t="s">
        <v>5338</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6645</v>
      </c>
      <c r="E177" s="33" t="s">
        <v>6646</v>
      </c>
      <c r="J177" s="32">
        <f>0</f>
      </c>
      <c s="32">
        <f>0</f>
      </c>
      <c s="32">
        <f>0+L178+L182+L186+L190</f>
      </c>
      <c s="32">
        <f>0+M178+M182+M186+M190</f>
      </c>
    </row>
    <row r="178" spans="1:16" ht="12.75">
      <c r="A178" t="s">
        <v>48</v>
      </c>
      <c s="34" t="s">
        <v>326</v>
      </c>
      <c s="34" t="s">
        <v>6647</v>
      </c>
      <c s="35" t="s">
        <v>5</v>
      </c>
      <c s="6" t="s">
        <v>6648</v>
      </c>
      <c s="36" t="s">
        <v>62</v>
      </c>
      <c s="37">
        <v>10</v>
      </c>
      <c s="36">
        <v>0</v>
      </c>
      <c s="36">
        <f>ROUND(G178*H178,6)</f>
      </c>
      <c r="L178" s="38">
        <v>0</v>
      </c>
      <c s="32">
        <f>ROUND(ROUND(L178,2)*ROUND(G178,3),2)</f>
      </c>
      <c s="36" t="s">
        <v>5338</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330</v>
      </c>
      <c s="34" t="s">
        <v>6649</v>
      </c>
      <c s="35" t="s">
        <v>5</v>
      </c>
      <c s="6" t="s">
        <v>6650</v>
      </c>
      <c s="36" t="s">
        <v>62</v>
      </c>
      <c s="37">
        <v>10</v>
      </c>
      <c s="36">
        <v>0</v>
      </c>
      <c s="36">
        <f>ROUND(G182*H182,6)</f>
      </c>
      <c r="L182" s="38">
        <v>0</v>
      </c>
      <c s="32">
        <f>ROUND(ROUND(L182,2)*ROUND(G182,3),2)</f>
      </c>
      <c s="36" t="s">
        <v>5338</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334</v>
      </c>
      <c s="34" t="s">
        <v>6651</v>
      </c>
      <c s="35" t="s">
        <v>5</v>
      </c>
      <c s="6" t="s">
        <v>6652</v>
      </c>
      <c s="36" t="s">
        <v>62</v>
      </c>
      <c s="37">
        <v>20</v>
      </c>
      <c s="36">
        <v>0</v>
      </c>
      <c s="36">
        <f>ROUND(G186*H186,6)</f>
      </c>
      <c r="L186" s="38">
        <v>0</v>
      </c>
      <c s="32">
        <f>ROUND(ROUND(L186,2)*ROUND(G186,3),2)</f>
      </c>
      <c s="36" t="s">
        <v>5338</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337</v>
      </c>
      <c s="34" t="s">
        <v>6653</v>
      </c>
      <c s="35" t="s">
        <v>5</v>
      </c>
      <c s="6" t="s">
        <v>6654</v>
      </c>
      <c s="36" t="s">
        <v>450</v>
      </c>
      <c s="37">
        <v>0.01</v>
      </c>
      <c s="36">
        <v>0</v>
      </c>
      <c s="36">
        <f>ROUND(G190*H190,6)</f>
      </c>
      <c r="L190" s="38">
        <v>0</v>
      </c>
      <c s="32">
        <f>ROUND(ROUND(L190,2)*ROUND(G190,3),2)</f>
      </c>
      <c s="36" t="s">
        <v>5338</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6655</v>
      </c>
      <c r="E194" s="33" t="s">
        <v>6656</v>
      </c>
      <c r="J194" s="32">
        <f>0</f>
      </c>
      <c s="32">
        <f>0</f>
      </c>
      <c s="32">
        <f>0+L195+L199</f>
      </c>
      <c s="32">
        <f>0+M195+M199</f>
      </c>
    </row>
    <row r="195" spans="1:16" ht="25.5">
      <c r="A195" t="s">
        <v>48</v>
      </c>
      <c s="34" t="s">
        <v>341</v>
      </c>
      <c s="34" t="s">
        <v>6657</v>
      </c>
      <c s="35" t="s">
        <v>5</v>
      </c>
      <c s="6" t="s">
        <v>6658</v>
      </c>
      <c s="36" t="s">
        <v>51</v>
      </c>
      <c s="37">
        <v>63</v>
      </c>
      <c s="36">
        <v>0</v>
      </c>
      <c s="36">
        <f>ROUND(G195*H195,6)</f>
      </c>
      <c r="L195" s="38">
        <v>0</v>
      </c>
      <c s="32">
        <f>ROUND(ROUND(L195,2)*ROUND(G195,3),2)</f>
      </c>
      <c s="36" t="s">
        <v>5338</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577</v>
      </c>
      <c s="34" t="s">
        <v>6659</v>
      </c>
      <c s="35" t="s">
        <v>5</v>
      </c>
      <c s="6" t="s">
        <v>6660</v>
      </c>
      <c s="36" t="s">
        <v>51</v>
      </c>
      <c s="37">
        <v>12</v>
      </c>
      <c s="36">
        <v>0</v>
      </c>
      <c s="36">
        <f>ROUND(G199*H199,6)</f>
      </c>
      <c r="L199" s="38">
        <v>0</v>
      </c>
      <c s="32">
        <f>ROUND(ROUND(L199,2)*ROUND(G199,3),2)</f>
      </c>
      <c s="36" t="s">
        <v>5338</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6661</v>
      </c>
      <c r="E203" s="33" t="s">
        <v>1657</v>
      </c>
      <c r="J203" s="32">
        <f>0</f>
      </c>
      <c s="32">
        <f>0</f>
      </c>
      <c s="32">
        <f>0+L204+L208+L212+L216</f>
      </c>
      <c s="32">
        <f>0+M204+M208+M212+M216</f>
      </c>
    </row>
    <row r="204" spans="1:16" ht="12.75">
      <c r="A204" t="s">
        <v>48</v>
      </c>
      <c s="34" t="s">
        <v>581</v>
      </c>
      <c s="34" t="s">
        <v>6662</v>
      </c>
      <c s="35" t="s">
        <v>5</v>
      </c>
      <c s="6" t="s">
        <v>6663</v>
      </c>
      <c s="36" t="s">
        <v>51</v>
      </c>
      <c s="37">
        <v>18</v>
      </c>
      <c s="36">
        <v>0</v>
      </c>
      <c s="36">
        <f>ROUND(G204*H204,6)</f>
      </c>
      <c r="L204" s="38">
        <v>0</v>
      </c>
      <c s="32">
        <f>ROUND(ROUND(L204,2)*ROUND(G204,3),2)</f>
      </c>
      <c s="36" t="s">
        <v>5338</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345</v>
      </c>
      <c s="34" t="s">
        <v>6664</v>
      </c>
      <c s="35" t="s">
        <v>5</v>
      </c>
      <c s="6" t="s">
        <v>6665</v>
      </c>
      <c s="36" t="s">
        <v>51</v>
      </c>
      <c s="37">
        <v>11</v>
      </c>
      <c s="36">
        <v>0</v>
      </c>
      <c s="36">
        <f>ROUND(G208*H208,6)</f>
      </c>
      <c r="L208" s="38">
        <v>0</v>
      </c>
      <c s="32">
        <f>ROUND(ROUND(L208,2)*ROUND(G208,3),2)</f>
      </c>
      <c s="36" t="s">
        <v>5338</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349</v>
      </c>
      <c s="34" t="s">
        <v>6666</v>
      </c>
      <c s="35" t="s">
        <v>5</v>
      </c>
      <c s="6" t="s">
        <v>6667</v>
      </c>
      <c s="36" t="s">
        <v>51</v>
      </c>
      <c s="37">
        <v>34</v>
      </c>
      <c s="36">
        <v>0</v>
      </c>
      <c s="36">
        <f>ROUND(G212*H212,6)</f>
      </c>
      <c r="L212" s="38">
        <v>0</v>
      </c>
      <c s="32">
        <f>ROUND(ROUND(L212,2)*ROUND(G212,3),2)</f>
      </c>
      <c s="36" t="s">
        <v>5338</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592</v>
      </c>
      <c s="34" t="s">
        <v>6590</v>
      </c>
      <c s="35" t="s">
        <v>27</v>
      </c>
      <c s="6" t="s">
        <v>6668</v>
      </c>
      <c s="36" t="s">
        <v>450</v>
      </c>
      <c s="37">
        <v>0.063</v>
      </c>
      <c s="36">
        <v>0</v>
      </c>
      <c s="36">
        <f>ROUND(G216*H216,6)</f>
      </c>
      <c r="L216" s="38">
        <v>0</v>
      </c>
      <c s="32">
        <f>ROUND(ROUND(L216,2)*ROUND(G216,3),2)</f>
      </c>
      <c s="36" t="s">
        <v>5338</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6671</v>
      </c>
      <c r="E8" s="30" t="s">
        <v>6670</v>
      </c>
      <c r="J8" s="29">
        <f>0+J9+J46+J51</f>
      </c>
      <c s="29">
        <f>0+K9+K46+K51</f>
      </c>
      <c s="29">
        <f>0+L9+L46+L51</f>
      </c>
      <c s="29">
        <f>0+M9+M46+M51</f>
      </c>
    </row>
    <row r="9" spans="1:13" ht="12.75">
      <c r="A9" t="s">
        <v>46</v>
      </c>
      <c r="C9" s="31" t="s">
        <v>4</v>
      </c>
      <c r="E9" s="33" t="s">
        <v>6670</v>
      </c>
      <c r="J9" s="32">
        <f>0</f>
      </c>
      <c s="32">
        <f>0</f>
      </c>
      <c s="32">
        <f>0+L10+L14+L18+L22+L26+L30+L34+L38+L42</f>
      </c>
      <c s="32">
        <f>0+M10+M14+M18+M22+M26+M30+M34+M38+M42</f>
      </c>
    </row>
    <row r="10" spans="1:16" ht="25.5">
      <c r="A10" t="s">
        <v>48</v>
      </c>
      <c s="34" t="s">
        <v>4</v>
      </c>
      <c s="34" t="s">
        <v>6400</v>
      </c>
      <c s="35" t="s">
        <v>5</v>
      </c>
      <c s="6" t="s">
        <v>6672</v>
      </c>
      <c s="36" t="s">
        <v>62</v>
      </c>
      <c s="37">
        <v>2</v>
      </c>
      <c s="36">
        <v>0</v>
      </c>
      <c s="36">
        <f>ROUND(G10*H10,6)</f>
      </c>
      <c r="L10" s="38">
        <v>0</v>
      </c>
      <c s="32">
        <f>ROUND(ROUND(L10,2)*ROUND(G10,3),2)</f>
      </c>
      <c s="36" t="s">
        <v>441</v>
      </c>
      <c>
        <f>(M10*21)/100</f>
      </c>
      <c t="s">
        <v>27</v>
      </c>
    </row>
    <row r="11" spans="1:5" ht="12.75">
      <c r="A11" s="35" t="s">
        <v>53</v>
      </c>
      <c r="E11" s="39" t="s">
        <v>5</v>
      </c>
    </row>
    <row r="12" spans="1:5" ht="25.5">
      <c r="A12" s="35" t="s">
        <v>54</v>
      </c>
      <c r="E12" s="40" t="s">
        <v>3654</v>
      </c>
    </row>
    <row r="13" spans="1:5" ht="12.75">
      <c r="A13" t="s">
        <v>55</v>
      </c>
      <c r="E13" s="39" t="s">
        <v>5</v>
      </c>
    </row>
    <row r="14" spans="1:16" ht="12.75">
      <c r="A14" t="s">
        <v>48</v>
      </c>
      <c s="34" t="s">
        <v>27</v>
      </c>
      <c s="34" t="s">
        <v>6402</v>
      </c>
      <c s="35" t="s">
        <v>5</v>
      </c>
      <c s="6" t="s">
        <v>6673</v>
      </c>
      <c s="36" t="s">
        <v>62</v>
      </c>
      <c s="37">
        <v>1</v>
      </c>
      <c s="36">
        <v>0</v>
      </c>
      <c s="36">
        <f>ROUND(G14*H14,6)</f>
      </c>
      <c r="L14" s="38">
        <v>0</v>
      </c>
      <c s="32">
        <f>ROUND(ROUND(L14,2)*ROUND(G14,3),2)</f>
      </c>
      <c s="36" t="s">
        <v>441</v>
      </c>
      <c>
        <f>(M14*21)/100</f>
      </c>
      <c t="s">
        <v>27</v>
      </c>
    </row>
    <row r="15" spans="1:5" ht="12.75">
      <c r="A15" s="35" t="s">
        <v>53</v>
      </c>
      <c r="E15" s="39" t="s">
        <v>5</v>
      </c>
    </row>
    <row r="16" spans="1:5" ht="25.5">
      <c r="A16" s="35" t="s">
        <v>54</v>
      </c>
      <c r="E16" s="40" t="s">
        <v>5501</v>
      </c>
    </row>
    <row r="17" spans="1:5" ht="12.75">
      <c r="A17" t="s">
        <v>55</v>
      </c>
      <c r="E17" s="39" t="s">
        <v>5</v>
      </c>
    </row>
    <row r="18" spans="1:16" ht="12.75">
      <c r="A18" t="s">
        <v>48</v>
      </c>
      <c s="34" t="s">
        <v>26</v>
      </c>
      <c s="34" t="s">
        <v>6405</v>
      </c>
      <c s="35" t="s">
        <v>5</v>
      </c>
      <c s="6" t="s">
        <v>6674</v>
      </c>
      <c s="36" t="s">
        <v>5367</v>
      </c>
      <c s="37">
        <v>4528.7</v>
      </c>
      <c s="36">
        <v>0</v>
      </c>
      <c s="36">
        <f>ROUND(G18*H18,6)</f>
      </c>
      <c r="L18" s="38">
        <v>0</v>
      </c>
      <c s="32">
        <f>ROUND(ROUND(L18,2)*ROUND(G18,3),2)</f>
      </c>
      <c s="36" t="s">
        <v>441</v>
      </c>
      <c>
        <f>(M18*21)/100</f>
      </c>
      <c t="s">
        <v>27</v>
      </c>
    </row>
    <row r="19" spans="1:5" ht="12.75">
      <c r="A19" s="35" t="s">
        <v>53</v>
      </c>
      <c r="E19" s="39" t="s">
        <v>5</v>
      </c>
    </row>
    <row r="20" spans="1:5" ht="25.5">
      <c r="A20" s="35" t="s">
        <v>54</v>
      </c>
      <c r="E20" s="40" t="s">
        <v>6675</v>
      </c>
    </row>
    <row r="21" spans="1:5" ht="12.75">
      <c r="A21" t="s">
        <v>55</v>
      </c>
      <c r="E21" s="39" t="s">
        <v>5</v>
      </c>
    </row>
    <row r="22" spans="1:16" ht="12.75">
      <c r="A22" t="s">
        <v>48</v>
      </c>
      <c s="34" t="s">
        <v>63</v>
      </c>
      <c s="34" t="s">
        <v>6676</v>
      </c>
      <c s="35" t="s">
        <v>5</v>
      </c>
      <c s="6" t="s">
        <v>6677</v>
      </c>
      <c s="36" t="s">
        <v>51</v>
      </c>
      <c s="37">
        <v>1</v>
      </c>
      <c s="36">
        <v>0</v>
      </c>
      <c s="36">
        <f>ROUND(G22*H22,6)</f>
      </c>
      <c r="L22" s="38">
        <v>0</v>
      </c>
      <c s="32">
        <f>ROUND(ROUND(L22,2)*ROUND(G22,3),2)</f>
      </c>
      <c s="36" t="s">
        <v>441</v>
      </c>
      <c>
        <f>(M22*21)/100</f>
      </c>
      <c t="s">
        <v>27</v>
      </c>
    </row>
    <row r="23" spans="1:5" ht="12.75">
      <c r="A23" s="35" t="s">
        <v>53</v>
      </c>
      <c r="E23" s="39" t="s">
        <v>5</v>
      </c>
    </row>
    <row r="24" spans="1:5" ht="25.5">
      <c r="A24" s="35" t="s">
        <v>54</v>
      </c>
      <c r="E24" s="40" t="s">
        <v>5501</v>
      </c>
    </row>
    <row r="25" spans="1:5" ht="12.75">
      <c r="A25" t="s">
        <v>55</v>
      </c>
      <c r="E25" s="39" t="s">
        <v>5</v>
      </c>
    </row>
    <row r="26" spans="1:16" ht="12.75">
      <c r="A26" t="s">
        <v>48</v>
      </c>
      <c s="34" t="s">
        <v>67</v>
      </c>
      <c s="34" t="s">
        <v>6678</v>
      </c>
      <c s="35" t="s">
        <v>5</v>
      </c>
      <c s="6" t="s">
        <v>6679</v>
      </c>
      <c s="36" t="s">
        <v>62</v>
      </c>
      <c s="37">
        <v>2</v>
      </c>
      <c s="36">
        <v>0</v>
      </c>
      <c s="36">
        <f>ROUND(G26*H26,6)</f>
      </c>
      <c r="L26" s="38">
        <v>0</v>
      </c>
      <c s="32">
        <f>ROUND(ROUND(L26,2)*ROUND(G26,3),2)</f>
      </c>
      <c s="36" t="s">
        <v>441</v>
      </c>
      <c>
        <f>(M26*21)/100</f>
      </c>
      <c t="s">
        <v>27</v>
      </c>
    </row>
    <row r="27" spans="1:5" ht="12.75">
      <c r="A27" s="35" t="s">
        <v>53</v>
      </c>
      <c r="E27" s="39" t="s">
        <v>5</v>
      </c>
    </row>
    <row r="28" spans="1:5" ht="25.5">
      <c r="A28" s="35" t="s">
        <v>54</v>
      </c>
      <c r="E28" s="40" t="s">
        <v>3654</v>
      </c>
    </row>
    <row r="29" spans="1:5" ht="12.75">
      <c r="A29" t="s">
        <v>55</v>
      </c>
      <c r="E29" s="39" t="s">
        <v>5</v>
      </c>
    </row>
    <row r="30" spans="1:16" ht="12.75">
      <c r="A30" t="s">
        <v>48</v>
      </c>
      <c s="34" t="s">
        <v>72</v>
      </c>
      <c s="34" t="s">
        <v>6680</v>
      </c>
      <c s="35" t="s">
        <v>5</v>
      </c>
      <c s="6" t="s">
        <v>6681</v>
      </c>
      <c s="36" t="s">
        <v>51</v>
      </c>
      <c s="37">
        <v>50</v>
      </c>
      <c s="36">
        <v>0</v>
      </c>
      <c s="36">
        <f>ROUND(G30*H30,6)</f>
      </c>
      <c r="L30" s="38">
        <v>0</v>
      </c>
      <c s="32">
        <f>ROUND(ROUND(L30,2)*ROUND(G30,3),2)</f>
      </c>
      <c s="36" t="s">
        <v>441</v>
      </c>
      <c>
        <f>(M30*21)/100</f>
      </c>
      <c t="s">
        <v>27</v>
      </c>
    </row>
    <row r="31" spans="1:5" ht="12.75">
      <c r="A31" s="35" t="s">
        <v>53</v>
      </c>
      <c r="E31" s="39" t="s">
        <v>5</v>
      </c>
    </row>
    <row r="32" spans="1:5" ht="25.5">
      <c r="A32" s="35" t="s">
        <v>54</v>
      </c>
      <c r="E32" s="40" t="s">
        <v>6557</v>
      </c>
    </row>
    <row r="33" spans="1:5" ht="12.75">
      <c r="A33" t="s">
        <v>55</v>
      </c>
      <c r="E33" s="39" t="s">
        <v>5</v>
      </c>
    </row>
    <row r="34" spans="1:16" ht="12.75">
      <c r="A34" t="s">
        <v>48</v>
      </c>
      <c s="34" t="s">
        <v>123</v>
      </c>
      <c s="34" t="s">
        <v>6682</v>
      </c>
      <c s="35" t="s">
        <v>5</v>
      </c>
      <c s="6" t="s">
        <v>6683</v>
      </c>
      <c s="36" t="s">
        <v>62</v>
      </c>
      <c s="37">
        <v>1</v>
      </c>
      <c s="36">
        <v>0</v>
      </c>
      <c s="36">
        <f>ROUND(G34*H34,6)</f>
      </c>
      <c r="L34" s="38">
        <v>0</v>
      </c>
      <c s="32">
        <f>ROUND(ROUND(L34,2)*ROUND(G34,3),2)</f>
      </c>
      <c s="36" t="s">
        <v>441</v>
      </c>
      <c>
        <f>(M34*21)/100</f>
      </c>
      <c t="s">
        <v>27</v>
      </c>
    </row>
    <row r="35" spans="1:5" ht="12.75">
      <c r="A35" s="35" t="s">
        <v>53</v>
      </c>
      <c r="E35" s="39" t="s">
        <v>5</v>
      </c>
    </row>
    <row r="36" spans="1:5" ht="25.5">
      <c r="A36" s="35" t="s">
        <v>54</v>
      </c>
      <c r="E36" s="40" t="s">
        <v>5501</v>
      </c>
    </row>
    <row r="37" spans="1:5" ht="12.75">
      <c r="A37" t="s">
        <v>55</v>
      </c>
      <c r="E37" s="39" t="s">
        <v>5</v>
      </c>
    </row>
    <row r="38" spans="1:16" ht="12.75">
      <c r="A38" t="s">
        <v>48</v>
      </c>
      <c s="34" t="s">
        <v>163</v>
      </c>
      <c s="34" t="s">
        <v>6684</v>
      </c>
      <c s="35" t="s">
        <v>5</v>
      </c>
      <c s="6" t="s">
        <v>6685</v>
      </c>
      <c s="36" t="s">
        <v>62</v>
      </c>
      <c s="37">
        <v>1</v>
      </c>
      <c s="36">
        <v>0</v>
      </c>
      <c s="36">
        <f>ROUND(G38*H38,6)</f>
      </c>
      <c r="L38" s="38">
        <v>0</v>
      </c>
      <c s="32">
        <f>ROUND(ROUND(L38,2)*ROUND(G38,3),2)</f>
      </c>
      <c s="36" t="s">
        <v>441</v>
      </c>
      <c>
        <f>(M38*21)/100</f>
      </c>
      <c t="s">
        <v>27</v>
      </c>
    </row>
    <row r="39" spans="1:5" ht="12.75">
      <c r="A39" s="35" t="s">
        <v>53</v>
      </c>
      <c r="E39" s="39" t="s">
        <v>5</v>
      </c>
    </row>
    <row r="40" spans="1:5" ht="25.5">
      <c r="A40" s="35" t="s">
        <v>54</v>
      </c>
      <c r="E40" s="40" t="s">
        <v>5501</v>
      </c>
    </row>
    <row r="41" spans="1:5" ht="12.75">
      <c r="A41" t="s">
        <v>55</v>
      </c>
      <c r="E41" s="39" t="s">
        <v>5</v>
      </c>
    </row>
    <row r="42" spans="1:16" ht="12.75">
      <c r="A42" t="s">
        <v>48</v>
      </c>
      <c s="34" t="s">
        <v>76</v>
      </c>
      <c s="34" t="s">
        <v>6686</v>
      </c>
      <c s="35" t="s">
        <v>5</v>
      </c>
      <c s="6" t="s">
        <v>6687</v>
      </c>
      <c s="36" t="s">
        <v>51</v>
      </c>
      <c s="37">
        <v>1</v>
      </c>
      <c s="36">
        <v>0</v>
      </c>
      <c s="36">
        <f>ROUND(G42*H42,6)</f>
      </c>
      <c r="L42" s="38">
        <v>0</v>
      </c>
      <c s="32">
        <f>ROUND(ROUND(L42,2)*ROUND(G42,3),2)</f>
      </c>
      <c s="36" t="s">
        <v>441</v>
      </c>
      <c>
        <f>(M42*21)/100</f>
      </c>
      <c t="s">
        <v>27</v>
      </c>
    </row>
    <row r="43" spans="1:5" ht="12.75">
      <c r="A43" s="35" t="s">
        <v>53</v>
      </c>
      <c r="E43" s="39" t="s">
        <v>5</v>
      </c>
    </row>
    <row r="44" spans="1:5" ht="25.5">
      <c r="A44" s="35" t="s">
        <v>54</v>
      </c>
      <c r="E44" s="40" t="s">
        <v>5501</v>
      </c>
    </row>
    <row r="45" spans="1:5" ht="12.75">
      <c r="A45" t="s">
        <v>55</v>
      </c>
      <c r="E45" s="39" t="s">
        <v>5</v>
      </c>
    </row>
    <row r="46" spans="1:13" ht="12.75">
      <c r="A46" t="s">
        <v>46</v>
      </c>
      <c r="C46" s="31" t="s">
        <v>27</v>
      </c>
      <c r="E46" s="33" t="s">
        <v>6688</v>
      </c>
      <c r="J46" s="32">
        <f>0</f>
      </c>
      <c s="32">
        <f>0</f>
      </c>
      <c s="32">
        <f>0+L47</f>
      </c>
      <c s="32">
        <f>0+M47</f>
      </c>
    </row>
    <row r="47" spans="1:16" ht="12.75">
      <c r="A47" t="s">
        <v>48</v>
      </c>
      <c s="34" t="s">
        <v>82</v>
      </c>
      <c s="34" t="s">
        <v>6689</v>
      </c>
      <c s="35" t="s">
        <v>5</v>
      </c>
      <c s="6" t="s">
        <v>6690</v>
      </c>
      <c s="36" t="s">
        <v>450</v>
      </c>
      <c s="37">
        <v>0.1</v>
      </c>
      <c s="36">
        <v>0</v>
      </c>
      <c s="36">
        <f>ROUND(G47*H47,6)</f>
      </c>
      <c r="L47" s="38">
        <v>0</v>
      </c>
      <c s="32">
        <f>ROUND(ROUND(L47,2)*ROUND(G47,3),2)</f>
      </c>
      <c s="36" t="s">
        <v>441</v>
      </c>
      <c>
        <f>(M47*21)/100</f>
      </c>
      <c t="s">
        <v>27</v>
      </c>
    </row>
    <row r="48" spans="1:5" ht="12.75">
      <c r="A48" s="35" t="s">
        <v>53</v>
      </c>
      <c r="E48" s="39" t="s">
        <v>5</v>
      </c>
    </row>
    <row r="49" spans="1:5" ht="25.5">
      <c r="A49" s="35" t="s">
        <v>54</v>
      </c>
      <c r="E49" s="40" t="s">
        <v>6691</v>
      </c>
    </row>
    <row r="50" spans="1:5" ht="12.75">
      <c r="A50" t="s">
        <v>55</v>
      </c>
      <c r="E50" s="39" t="s">
        <v>5</v>
      </c>
    </row>
    <row r="51" spans="1:13" ht="12.75">
      <c r="A51" t="s">
        <v>46</v>
      </c>
      <c r="C51" s="31" t="s">
        <v>26</v>
      </c>
      <c r="E51" s="33" t="s">
        <v>6399</v>
      </c>
      <c r="J51" s="32">
        <f>0</f>
      </c>
      <c s="32">
        <f>0</f>
      </c>
      <c s="32">
        <f>0+L52+L56+L60+L64+L68+L72</f>
      </c>
      <c s="32">
        <f>0+M52+M56+M60+M64+M68+M72</f>
      </c>
    </row>
    <row r="52" spans="1:16" ht="12.75">
      <c r="A52" t="s">
        <v>48</v>
      </c>
      <c s="34" t="s">
        <v>86</v>
      </c>
      <c s="34" t="s">
        <v>6407</v>
      </c>
      <c s="35" t="s">
        <v>5</v>
      </c>
      <c s="6" t="s">
        <v>6403</v>
      </c>
      <c s="36" t="s">
        <v>4635</v>
      </c>
      <c s="37">
        <v>1</v>
      </c>
      <c s="36">
        <v>0</v>
      </c>
      <c s="36">
        <f>ROUND(G52*H52,6)</f>
      </c>
      <c r="L52" s="38">
        <v>0</v>
      </c>
      <c s="32">
        <f>ROUND(ROUND(L52,2)*ROUND(G52,3),2)</f>
      </c>
      <c s="36" t="s">
        <v>441</v>
      </c>
      <c>
        <f>(M52*21)/100</f>
      </c>
      <c t="s">
        <v>27</v>
      </c>
    </row>
    <row r="53" spans="1:5" ht="12.75">
      <c r="A53" s="35" t="s">
        <v>53</v>
      </c>
      <c r="E53" s="39" t="s">
        <v>5</v>
      </c>
    </row>
    <row r="54" spans="1:5" ht="25.5">
      <c r="A54" s="35" t="s">
        <v>54</v>
      </c>
      <c r="E54" s="40" t="s">
        <v>5501</v>
      </c>
    </row>
    <row r="55" spans="1:5" ht="12.75">
      <c r="A55" t="s">
        <v>55</v>
      </c>
      <c r="E55" s="39" t="s">
        <v>5</v>
      </c>
    </row>
    <row r="56" spans="1:16" ht="12.75">
      <c r="A56" t="s">
        <v>48</v>
      </c>
      <c s="34" t="s">
        <v>90</v>
      </c>
      <c s="34" t="s">
        <v>6409</v>
      </c>
      <c s="35" t="s">
        <v>5</v>
      </c>
      <c s="6" t="s">
        <v>6692</v>
      </c>
      <c s="36" t="s">
        <v>105</v>
      </c>
      <c s="37">
        <v>2</v>
      </c>
      <c s="36">
        <v>0</v>
      </c>
      <c s="36">
        <f>ROUND(G56*H56,6)</f>
      </c>
      <c r="L56" s="38">
        <v>0</v>
      </c>
      <c s="32">
        <f>ROUND(ROUND(L56,2)*ROUND(G56,3),2)</f>
      </c>
      <c s="36" t="s">
        <v>441</v>
      </c>
      <c>
        <f>(M56*21)/100</f>
      </c>
      <c t="s">
        <v>27</v>
      </c>
    </row>
    <row r="57" spans="1:5" ht="12.75">
      <c r="A57" s="35" t="s">
        <v>53</v>
      </c>
      <c r="E57" s="39" t="s">
        <v>5</v>
      </c>
    </row>
    <row r="58" spans="1:5" ht="25.5">
      <c r="A58" s="35" t="s">
        <v>54</v>
      </c>
      <c r="E58" s="40" t="s">
        <v>3654</v>
      </c>
    </row>
    <row r="59" spans="1:5" ht="12.75">
      <c r="A59" t="s">
        <v>55</v>
      </c>
      <c r="E59" s="39" t="s">
        <v>5</v>
      </c>
    </row>
    <row r="60" spans="1:16" ht="12.75">
      <c r="A60" t="s">
        <v>48</v>
      </c>
      <c s="34" t="s">
        <v>94</v>
      </c>
      <c s="34" t="s">
        <v>6693</v>
      </c>
      <c s="35" t="s">
        <v>5</v>
      </c>
      <c s="6" t="s">
        <v>6694</v>
      </c>
      <c s="36" t="s">
        <v>105</v>
      </c>
      <c s="37">
        <v>5</v>
      </c>
      <c s="36">
        <v>0</v>
      </c>
      <c s="36">
        <f>ROUND(G60*H60,6)</f>
      </c>
      <c r="L60" s="38">
        <v>0</v>
      </c>
      <c s="32">
        <f>ROUND(ROUND(L60,2)*ROUND(G60,3),2)</f>
      </c>
      <c s="36" t="s">
        <v>441</v>
      </c>
      <c>
        <f>(M60*21)/100</f>
      </c>
      <c t="s">
        <v>27</v>
      </c>
    </row>
    <row r="61" spans="1:5" ht="12.75">
      <c r="A61" s="35" t="s">
        <v>53</v>
      </c>
      <c r="E61" s="39" t="s">
        <v>5</v>
      </c>
    </row>
    <row r="62" spans="1:5" ht="25.5">
      <c r="A62" s="35" t="s">
        <v>54</v>
      </c>
      <c r="E62" s="40" t="s">
        <v>5579</v>
      </c>
    </row>
    <row r="63" spans="1:5" ht="12.75">
      <c r="A63" t="s">
        <v>55</v>
      </c>
      <c r="E63" s="39" t="s">
        <v>5</v>
      </c>
    </row>
    <row r="64" spans="1:16" ht="12.75">
      <c r="A64" t="s">
        <v>48</v>
      </c>
      <c s="34" t="s">
        <v>98</v>
      </c>
      <c s="34" t="s">
        <v>6695</v>
      </c>
      <c s="35" t="s">
        <v>5</v>
      </c>
      <c s="6" t="s">
        <v>6408</v>
      </c>
      <c s="36" t="s">
        <v>4635</v>
      </c>
      <c s="37">
        <v>1</v>
      </c>
      <c s="36">
        <v>0</v>
      </c>
      <c s="36">
        <f>ROUND(G64*H64,6)</f>
      </c>
      <c r="L64" s="38">
        <v>0</v>
      </c>
      <c s="32">
        <f>ROUND(ROUND(L64,2)*ROUND(G64,3),2)</f>
      </c>
      <c s="36" t="s">
        <v>441</v>
      </c>
      <c>
        <f>(M64*21)/100</f>
      </c>
      <c t="s">
        <v>27</v>
      </c>
    </row>
    <row r="65" spans="1:5" ht="12.75">
      <c r="A65" s="35" t="s">
        <v>53</v>
      </c>
      <c r="E65" s="39" t="s">
        <v>5</v>
      </c>
    </row>
    <row r="66" spans="1:5" ht="25.5">
      <c r="A66" s="35" t="s">
        <v>54</v>
      </c>
      <c r="E66" s="40" t="s">
        <v>5501</v>
      </c>
    </row>
    <row r="67" spans="1:5" ht="12.75">
      <c r="A67" t="s">
        <v>55</v>
      </c>
      <c r="E67" s="39" t="s">
        <v>5</v>
      </c>
    </row>
    <row r="68" spans="1:16" ht="25.5">
      <c r="A68" t="s">
        <v>48</v>
      </c>
      <c s="34" t="s">
        <v>102</v>
      </c>
      <c s="34" t="s">
        <v>6410</v>
      </c>
      <c s="35" t="s">
        <v>5</v>
      </c>
      <c s="6" t="s">
        <v>6696</v>
      </c>
      <c s="36" t="s">
        <v>450</v>
      </c>
      <c s="37">
        <v>0.1</v>
      </c>
      <c s="36">
        <v>0</v>
      </c>
      <c s="36">
        <f>ROUND(G68*H68,6)</f>
      </c>
      <c r="L68" s="38">
        <v>0</v>
      </c>
      <c s="32">
        <f>ROUND(ROUND(L68,2)*ROUND(G68,3),2)</f>
      </c>
      <c s="36" t="s">
        <v>441</v>
      </c>
      <c>
        <f>(M68*21)/100</f>
      </c>
      <c t="s">
        <v>27</v>
      </c>
    </row>
    <row r="69" spans="1:5" ht="12.75">
      <c r="A69" s="35" t="s">
        <v>53</v>
      </c>
      <c r="E69" s="39" t="s">
        <v>5</v>
      </c>
    </row>
    <row r="70" spans="1:5" ht="25.5">
      <c r="A70" s="35" t="s">
        <v>54</v>
      </c>
      <c r="E70" s="40" t="s">
        <v>6691</v>
      </c>
    </row>
    <row r="71" spans="1:5" ht="12.75">
      <c r="A71" t="s">
        <v>55</v>
      </c>
      <c r="E71" s="39" t="s">
        <v>5</v>
      </c>
    </row>
    <row r="72" spans="1:16" ht="25.5">
      <c r="A72" t="s">
        <v>48</v>
      </c>
      <c s="34" t="s">
        <v>107</v>
      </c>
      <c s="34" t="s">
        <v>5635</v>
      </c>
      <c s="35" t="s">
        <v>5636</v>
      </c>
      <c s="6" t="s">
        <v>6697</v>
      </c>
      <c s="36" t="s">
        <v>450</v>
      </c>
      <c s="37">
        <v>0.1</v>
      </c>
      <c s="36">
        <v>0</v>
      </c>
      <c s="36">
        <f>ROUND(G72*H72,6)</f>
      </c>
      <c r="L72" s="38">
        <v>0</v>
      </c>
      <c s="32">
        <f>ROUND(ROUND(L72,2)*ROUND(G72,3),2)</f>
      </c>
      <c s="36" t="s">
        <v>441</v>
      </c>
      <c>
        <f>(M72*21)/100</f>
      </c>
      <c t="s">
        <v>27</v>
      </c>
    </row>
    <row r="73" spans="1:5" ht="12.75">
      <c r="A73" s="35" t="s">
        <v>53</v>
      </c>
      <c r="E73" s="39" t="s">
        <v>2483</v>
      </c>
    </row>
    <row r="74" spans="1:5" ht="25.5">
      <c r="A74" s="35" t="s">
        <v>54</v>
      </c>
      <c r="E74" s="40" t="s">
        <v>6691</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6700</v>
      </c>
      <c r="E8" s="30" t="s">
        <v>6699</v>
      </c>
      <c r="J8" s="29">
        <f>0+J9</f>
      </c>
      <c s="29">
        <f>0+K9</f>
      </c>
      <c s="29">
        <f>0+L9</f>
      </c>
      <c s="29">
        <f>0+M9</f>
      </c>
    </row>
    <row r="9" spans="1:13" ht="12.75">
      <c r="A9" t="s">
        <v>46</v>
      </c>
      <c r="C9" s="31" t="s">
        <v>123</v>
      </c>
      <c r="E9" s="33" t="s">
        <v>124</v>
      </c>
      <c r="J9" s="32">
        <f>0</f>
      </c>
      <c s="32">
        <f>0</f>
      </c>
      <c s="32">
        <f>0+L10+L14+L18</f>
      </c>
      <c s="32">
        <f>0+M10+M14+M18</f>
      </c>
    </row>
    <row r="10" spans="1:16" ht="12.75">
      <c r="A10" t="s">
        <v>48</v>
      </c>
      <c s="34" t="s">
        <v>4</v>
      </c>
      <c s="34" t="s">
        <v>6701</v>
      </c>
      <c s="35" t="s">
        <v>5</v>
      </c>
      <c s="6" t="s">
        <v>6702</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5506</v>
      </c>
    </row>
    <row r="13" spans="1:5" ht="102">
      <c r="A13" t="s">
        <v>55</v>
      </c>
      <c r="E13" s="39" t="s">
        <v>2453</v>
      </c>
    </row>
    <row r="14" spans="1:16" ht="25.5">
      <c r="A14" t="s">
        <v>48</v>
      </c>
      <c s="34" t="s">
        <v>27</v>
      </c>
      <c s="34" t="s">
        <v>6703</v>
      </c>
      <c s="35" t="s">
        <v>5</v>
      </c>
      <c s="6" t="s">
        <v>6704</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6705</v>
      </c>
    </row>
    <row r="17" spans="1:5" ht="127.5">
      <c r="A17" t="s">
        <v>55</v>
      </c>
      <c r="E17" s="39" t="s">
        <v>6706</v>
      </c>
    </row>
    <row r="18" spans="1:16" ht="12.75">
      <c r="A18" t="s">
        <v>48</v>
      </c>
      <c s="34" t="s">
        <v>26</v>
      </c>
      <c s="34" t="s">
        <v>6707</v>
      </c>
      <c s="35" t="s">
        <v>5</v>
      </c>
      <c s="6" t="s">
        <v>6708</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5515</v>
      </c>
    </row>
    <row r="21" spans="1:5" ht="89.25">
      <c r="A21" t="s">
        <v>55</v>
      </c>
      <c r="E21" s="39" t="s">
        <v>6709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6712</v>
      </c>
      <c r="E8" s="30" t="s">
        <v>6711</v>
      </c>
      <c r="J8" s="29">
        <f>0+J9+J42+J79+J92+J121+J206+J247+J252+J257+J306</f>
      </c>
      <c s="29">
        <f>0+K9+K42+K79+K92+K121+K206+K247+K252+K257+K306</f>
      </c>
      <c s="29">
        <f>0+L9+L42+L79+L92+L121+L206+L247+L252+L257+L306</f>
      </c>
      <c s="29">
        <f>0+M9+M42+M79+M92+M121+M206+M247+M252+M257+M306</f>
      </c>
    </row>
    <row r="9" spans="1:13" ht="12.75">
      <c r="A9" t="s">
        <v>46</v>
      </c>
      <c r="C9" s="31" t="s">
        <v>4</v>
      </c>
      <c r="E9" s="33" t="s">
        <v>1303</v>
      </c>
      <c r="J9" s="32">
        <f>0</f>
      </c>
      <c s="32">
        <f>0</f>
      </c>
      <c s="32">
        <f>0+L10+L14+L18+L22+L26+L30+L34+L38</f>
      </c>
      <c s="32">
        <f>0+M10+M14+M18+M22+M26+M30+M34+M38</f>
      </c>
    </row>
    <row r="10" spans="1:16" ht="25.5">
      <c r="A10" t="s">
        <v>48</v>
      </c>
      <c s="34" t="s">
        <v>4</v>
      </c>
      <c s="34" t="s">
        <v>6713</v>
      </c>
      <c s="35" t="s">
        <v>5</v>
      </c>
      <c s="6" t="s">
        <v>6714</v>
      </c>
      <c s="36" t="s">
        <v>190</v>
      </c>
      <c s="37">
        <v>13.566</v>
      </c>
      <c s="36">
        <v>0</v>
      </c>
      <c s="36">
        <f>ROUND(G10*H10,6)</f>
      </c>
      <c r="L10" s="38">
        <v>0</v>
      </c>
      <c s="32">
        <f>ROUND(ROUND(L10,2)*ROUND(G10,3),2)</f>
      </c>
      <c s="36" t="s">
        <v>3677</v>
      </c>
      <c>
        <f>(M10*21)/100</f>
      </c>
      <c t="s">
        <v>27</v>
      </c>
    </row>
    <row r="11" spans="1:5" ht="12.75">
      <c r="A11" s="35" t="s">
        <v>53</v>
      </c>
      <c r="E11" s="39" t="s">
        <v>5</v>
      </c>
    </row>
    <row r="12" spans="1:5" ht="25.5">
      <c r="A12" s="35" t="s">
        <v>54</v>
      </c>
      <c r="E12" s="40" t="s">
        <v>6715</v>
      </c>
    </row>
    <row r="13" spans="1:5" ht="12.75">
      <c r="A13" t="s">
        <v>55</v>
      </c>
      <c r="E13" s="39" t="s">
        <v>5</v>
      </c>
    </row>
    <row r="14" spans="1:16" ht="25.5">
      <c r="A14" t="s">
        <v>48</v>
      </c>
      <c s="34" t="s">
        <v>27</v>
      </c>
      <c s="34" t="s">
        <v>3725</v>
      </c>
      <c s="35" t="s">
        <v>5</v>
      </c>
      <c s="6" t="s">
        <v>3726</v>
      </c>
      <c s="36" t="s">
        <v>190</v>
      </c>
      <c s="37">
        <v>22.362</v>
      </c>
      <c s="36">
        <v>0</v>
      </c>
      <c s="36">
        <f>ROUND(G14*H14,6)</f>
      </c>
      <c r="L14" s="38">
        <v>0</v>
      </c>
      <c s="32">
        <f>ROUND(ROUND(L14,2)*ROUND(G14,3),2)</f>
      </c>
      <c s="36" t="s">
        <v>3677</v>
      </c>
      <c>
        <f>(M14*21)/100</f>
      </c>
      <c t="s">
        <v>27</v>
      </c>
    </row>
    <row r="15" spans="1:5" ht="12.75">
      <c r="A15" s="35" t="s">
        <v>53</v>
      </c>
      <c r="E15" s="39" t="s">
        <v>5</v>
      </c>
    </row>
    <row r="16" spans="1:5" ht="63.75">
      <c r="A16" s="35" t="s">
        <v>54</v>
      </c>
      <c r="E16" s="40" t="s">
        <v>6716</v>
      </c>
    </row>
    <row r="17" spans="1:5" ht="12.75">
      <c r="A17" t="s">
        <v>55</v>
      </c>
      <c r="E17" s="39" t="s">
        <v>5</v>
      </c>
    </row>
    <row r="18" spans="1:16" ht="25.5">
      <c r="A18" t="s">
        <v>48</v>
      </c>
      <c s="34" t="s">
        <v>26</v>
      </c>
      <c s="34" t="s">
        <v>6717</v>
      </c>
      <c s="35" t="s">
        <v>5</v>
      </c>
      <c s="6" t="s">
        <v>6718</v>
      </c>
      <c s="36" t="s">
        <v>190</v>
      </c>
      <c s="37">
        <v>4.77</v>
      </c>
      <c s="36">
        <v>0</v>
      </c>
      <c s="36">
        <f>ROUND(G18*H18,6)</f>
      </c>
      <c r="L18" s="38">
        <v>0</v>
      </c>
      <c s="32">
        <f>ROUND(ROUND(L18,2)*ROUND(G18,3),2)</f>
      </c>
      <c s="36" t="s">
        <v>3677</v>
      </c>
      <c>
        <f>(M18*21)/100</f>
      </c>
      <c t="s">
        <v>27</v>
      </c>
    </row>
    <row r="19" spans="1:5" ht="12.75">
      <c r="A19" s="35" t="s">
        <v>53</v>
      </c>
      <c r="E19" s="39" t="s">
        <v>5</v>
      </c>
    </row>
    <row r="20" spans="1:5" ht="63.75">
      <c r="A20" s="35" t="s">
        <v>54</v>
      </c>
      <c r="E20" s="40" t="s">
        <v>6719</v>
      </c>
    </row>
    <row r="21" spans="1:5" ht="63.75">
      <c r="A21" t="s">
        <v>55</v>
      </c>
      <c r="E21" s="39" t="s">
        <v>6720</v>
      </c>
    </row>
    <row r="22" spans="1:16" ht="25.5">
      <c r="A22" t="s">
        <v>48</v>
      </c>
      <c s="34" t="s">
        <v>63</v>
      </c>
      <c s="34" t="s">
        <v>6721</v>
      </c>
      <c s="35" t="s">
        <v>5</v>
      </c>
      <c s="6" t="s">
        <v>6722</v>
      </c>
      <c s="36" t="s">
        <v>190</v>
      </c>
      <c s="37">
        <v>4.77</v>
      </c>
      <c s="36">
        <v>0</v>
      </c>
      <c s="36">
        <f>ROUND(G22*H22,6)</f>
      </c>
      <c r="L22" s="38">
        <v>0</v>
      </c>
      <c s="32">
        <f>ROUND(ROUND(L22,2)*ROUND(G22,3),2)</f>
      </c>
      <c s="36" t="s">
        <v>3677</v>
      </c>
      <c>
        <f>(M22*21)/100</f>
      </c>
      <c t="s">
        <v>27</v>
      </c>
    </row>
    <row r="23" spans="1:5" ht="12.75">
      <c r="A23" s="35" t="s">
        <v>53</v>
      </c>
      <c r="E23" s="39" t="s">
        <v>5</v>
      </c>
    </row>
    <row r="24" spans="1:5" ht="12.75">
      <c r="A24" s="35" t="s">
        <v>54</v>
      </c>
      <c r="E24" s="40" t="s">
        <v>6723</v>
      </c>
    </row>
    <row r="25" spans="1:5" ht="63.75">
      <c r="A25" t="s">
        <v>55</v>
      </c>
      <c r="E25" s="39" t="s">
        <v>6720</v>
      </c>
    </row>
    <row r="26" spans="1:16" ht="12.75">
      <c r="A26" t="s">
        <v>48</v>
      </c>
      <c s="34" t="s">
        <v>67</v>
      </c>
      <c s="34" t="s">
        <v>6724</v>
      </c>
      <c s="35" t="s">
        <v>5</v>
      </c>
      <c s="6" t="s">
        <v>6725</v>
      </c>
      <c s="36" t="s">
        <v>190</v>
      </c>
      <c s="37">
        <v>13.566</v>
      </c>
      <c s="36">
        <v>0</v>
      </c>
      <c s="36">
        <f>ROUND(G26*H26,6)</f>
      </c>
      <c r="L26" s="38">
        <v>0</v>
      </c>
      <c s="32">
        <f>ROUND(ROUND(L26,2)*ROUND(G26,3),2)</f>
      </c>
      <c s="36" t="s">
        <v>3677</v>
      </c>
      <c>
        <f>(M26*21)/100</f>
      </c>
      <c t="s">
        <v>27</v>
      </c>
    </row>
    <row r="27" spans="1:5" ht="12.75">
      <c r="A27" s="35" t="s">
        <v>53</v>
      </c>
      <c r="E27" s="39" t="s">
        <v>5</v>
      </c>
    </row>
    <row r="28" spans="1:5" ht="12.75">
      <c r="A28" s="35" t="s">
        <v>54</v>
      </c>
      <c r="E28" s="40" t="s">
        <v>6726</v>
      </c>
    </row>
    <row r="29" spans="1:5" ht="12.75">
      <c r="A29" t="s">
        <v>55</v>
      </c>
      <c r="E29" s="39" t="s">
        <v>5</v>
      </c>
    </row>
    <row r="30" spans="1:16" ht="12.75">
      <c r="A30" t="s">
        <v>48</v>
      </c>
      <c s="34" t="s">
        <v>72</v>
      </c>
      <c s="34" t="s">
        <v>6727</v>
      </c>
      <c s="35" t="s">
        <v>5</v>
      </c>
      <c s="6" t="s">
        <v>6728</v>
      </c>
      <c s="36" t="s">
        <v>190</v>
      </c>
      <c s="37">
        <v>13.566</v>
      </c>
      <c s="36">
        <v>0</v>
      </c>
      <c s="36">
        <f>ROUND(G30*H30,6)</f>
      </c>
      <c r="L30" s="38">
        <v>0</v>
      </c>
      <c s="32">
        <f>ROUND(ROUND(L30,2)*ROUND(G30,3),2)</f>
      </c>
      <c s="36" t="s">
        <v>3677</v>
      </c>
      <c>
        <f>(M30*21)/100</f>
      </c>
      <c t="s">
        <v>27</v>
      </c>
    </row>
    <row r="31" spans="1:5" ht="12.75">
      <c r="A31" s="35" t="s">
        <v>53</v>
      </c>
      <c r="E31" s="39" t="s">
        <v>5</v>
      </c>
    </row>
    <row r="32" spans="1:5" ht="12.75">
      <c r="A32" s="35" t="s">
        <v>54</v>
      </c>
      <c r="E32" s="40" t="s">
        <v>6729</v>
      </c>
    </row>
    <row r="33" spans="1:5" ht="165.75">
      <c r="A33" t="s">
        <v>55</v>
      </c>
      <c r="E33" s="39" t="s">
        <v>6730</v>
      </c>
    </row>
    <row r="34" spans="1:16" ht="12.75">
      <c r="A34" t="s">
        <v>48</v>
      </c>
      <c s="34" t="s">
        <v>123</v>
      </c>
      <c s="34" t="s">
        <v>3730</v>
      </c>
      <c s="35" t="s">
        <v>5</v>
      </c>
      <c s="6" t="s">
        <v>3731</v>
      </c>
      <c s="36" t="s">
        <v>190</v>
      </c>
      <c s="37">
        <v>8.796</v>
      </c>
      <c s="36">
        <v>0</v>
      </c>
      <c s="36">
        <f>ROUND(G34*H34,6)</f>
      </c>
      <c r="L34" s="38">
        <v>0</v>
      </c>
      <c s="32">
        <f>ROUND(ROUND(L34,2)*ROUND(G34,3),2)</f>
      </c>
      <c s="36" t="s">
        <v>3677</v>
      </c>
      <c>
        <f>(M34*21)/100</f>
      </c>
      <c t="s">
        <v>27</v>
      </c>
    </row>
    <row r="35" spans="1:5" ht="12.75">
      <c r="A35" s="35" t="s">
        <v>53</v>
      </c>
      <c r="E35" s="39" t="s">
        <v>5</v>
      </c>
    </row>
    <row r="36" spans="1:5" ht="25.5">
      <c r="A36" s="35" t="s">
        <v>54</v>
      </c>
      <c r="E36" s="40" t="s">
        <v>6731</v>
      </c>
    </row>
    <row r="37" spans="1:5" ht="242.25">
      <c r="A37" t="s">
        <v>55</v>
      </c>
      <c r="E37" s="39" t="s">
        <v>6732</v>
      </c>
    </row>
    <row r="38" spans="1:16" ht="25.5">
      <c r="A38" t="s">
        <v>48</v>
      </c>
      <c s="34" t="s">
        <v>163</v>
      </c>
      <c s="34" t="s">
        <v>3746</v>
      </c>
      <c s="35" t="s">
        <v>3747</v>
      </c>
      <c s="6" t="s">
        <v>6733</v>
      </c>
      <c s="36" t="s">
        <v>450</v>
      </c>
      <c s="37">
        <v>8.586</v>
      </c>
      <c s="36">
        <v>0</v>
      </c>
      <c s="36">
        <f>ROUND(G38*H38,6)</f>
      </c>
      <c r="L38" s="38">
        <v>0</v>
      </c>
      <c s="32">
        <f>ROUND(ROUND(L38,2)*ROUND(G38,3),2)</f>
      </c>
      <c s="36" t="s">
        <v>441</v>
      </c>
      <c>
        <f>(M38*21)/100</f>
      </c>
      <c t="s">
        <v>27</v>
      </c>
    </row>
    <row r="39" spans="1:5" ht="12.75">
      <c r="A39" s="35" t="s">
        <v>53</v>
      </c>
      <c r="E39" s="39" t="s">
        <v>452</v>
      </c>
    </row>
    <row r="40" spans="1:5" ht="12.75">
      <c r="A40" s="35" t="s">
        <v>54</v>
      </c>
      <c r="E40" s="40" t="s">
        <v>6734</v>
      </c>
    </row>
    <row r="41" spans="1:5" ht="38.25">
      <c r="A41" t="s">
        <v>55</v>
      </c>
      <c r="E41" s="39" t="s">
        <v>6735</v>
      </c>
    </row>
    <row r="42" spans="1:13" ht="12.75">
      <c r="A42" t="s">
        <v>46</v>
      </c>
      <c r="C42" s="31" t="s">
        <v>27</v>
      </c>
      <c r="E42" s="33" t="s">
        <v>3750</v>
      </c>
      <c r="J42" s="32">
        <f>0</f>
      </c>
      <c s="32">
        <f>0</f>
      </c>
      <c s="32">
        <f>0+L43+L47+L51+L55+L59+L63+L67+L71+L75</f>
      </c>
      <c s="32">
        <f>0+M43+M47+M51+M55+M59+M63+M67+M71+M75</f>
      </c>
    </row>
    <row r="43" spans="1:16" ht="12.75">
      <c r="A43" t="s">
        <v>48</v>
      </c>
      <c s="34" t="s">
        <v>76</v>
      </c>
      <c s="34" t="s">
        <v>6736</v>
      </c>
      <c s="35" t="s">
        <v>5</v>
      </c>
      <c s="6" t="s">
        <v>6737</v>
      </c>
      <c s="36" t="s">
        <v>51</v>
      </c>
      <c s="37">
        <v>68.8</v>
      </c>
      <c s="36">
        <v>0</v>
      </c>
      <c s="36">
        <f>ROUND(G43*H43,6)</f>
      </c>
      <c r="L43" s="38">
        <v>0</v>
      </c>
      <c s="32">
        <f>ROUND(ROUND(L43,2)*ROUND(G43,3),2)</f>
      </c>
      <c s="36" t="s">
        <v>441</v>
      </c>
      <c>
        <f>(M43*21)/100</f>
      </c>
      <c t="s">
        <v>27</v>
      </c>
    </row>
    <row r="44" spans="1:5" ht="12.75">
      <c r="A44" s="35" t="s">
        <v>53</v>
      </c>
      <c r="E44" s="39" t="s">
        <v>5</v>
      </c>
    </row>
    <row r="45" spans="1:5" ht="25.5">
      <c r="A45" s="35" t="s">
        <v>54</v>
      </c>
      <c r="E45" s="40" t="s">
        <v>6738</v>
      </c>
    </row>
    <row r="46" spans="1:5" ht="12.75">
      <c r="A46" t="s">
        <v>55</v>
      </c>
      <c r="E46" s="39" t="s">
        <v>5</v>
      </c>
    </row>
    <row r="47" spans="1:16" ht="12.75">
      <c r="A47" t="s">
        <v>48</v>
      </c>
      <c s="34" t="s">
        <v>82</v>
      </c>
      <c s="34" t="s">
        <v>6739</v>
      </c>
      <c s="35" t="s">
        <v>5</v>
      </c>
      <c s="6" t="s">
        <v>6740</v>
      </c>
      <c s="36" t="s">
        <v>2877</v>
      </c>
      <c s="37">
        <v>4510</v>
      </c>
      <c s="36">
        <v>0</v>
      </c>
      <c s="36">
        <f>ROUND(G47*H47,6)</f>
      </c>
      <c r="L47" s="38">
        <v>0</v>
      </c>
      <c s="32">
        <f>ROUND(ROUND(L47,2)*ROUND(G47,3),2)</f>
      </c>
      <c s="36" t="s">
        <v>441</v>
      </c>
      <c>
        <f>(M47*21)/100</f>
      </c>
      <c t="s">
        <v>27</v>
      </c>
    </row>
    <row r="48" spans="1:5" ht="12.75">
      <c r="A48" s="35" t="s">
        <v>53</v>
      </c>
      <c r="E48" s="39" t="s">
        <v>5</v>
      </c>
    </row>
    <row r="49" spans="1:5" ht="25.5">
      <c r="A49" s="35" t="s">
        <v>54</v>
      </c>
      <c r="E49" s="40" t="s">
        <v>6741</v>
      </c>
    </row>
    <row r="50" spans="1:5" ht="12.75">
      <c r="A50" t="s">
        <v>55</v>
      </c>
      <c r="E50" s="39" t="s">
        <v>5</v>
      </c>
    </row>
    <row r="51" spans="1:16" ht="12.75">
      <c r="A51" t="s">
        <v>48</v>
      </c>
      <c s="34" t="s">
        <v>86</v>
      </c>
      <c s="34" t="s">
        <v>6742</v>
      </c>
      <c s="35" t="s">
        <v>5</v>
      </c>
      <c s="6" t="s">
        <v>6743</v>
      </c>
      <c s="36" t="s">
        <v>190</v>
      </c>
      <c s="37">
        <v>1.36</v>
      </c>
      <c s="36">
        <v>2.47214</v>
      </c>
      <c s="36">
        <f>ROUND(G51*H51,6)</f>
      </c>
      <c r="L51" s="38">
        <v>0</v>
      </c>
      <c s="32">
        <f>ROUND(ROUND(L51,2)*ROUND(G51,3),2)</f>
      </c>
      <c s="36" t="s">
        <v>3677</v>
      </c>
      <c>
        <f>(M51*21)/100</f>
      </c>
      <c t="s">
        <v>27</v>
      </c>
    </row>
    <row r="52" spans="1:5" ht="12.75">
      <c r="A52" s="35" t="s">
        <v>53</v>
      </c>
      <c r="E52" s="39" t="s">
        <v>5</v>
      </c>
    </row>
    <row r="53" spans="1:5" ht="38.25">
      <c r="A53" s="35" t="s">
        <v>54</v>
      </c>
      <c r="E53" s="40" t="s">
        <v>6744</v>
      </c>
    </row>
    <row r="54" spans="1:5" ht="12.75">
      <c r="A54" t="s">
        <v>55</v>
      </c>
      <c r="E54" s="39" t="s">
        <v>5</v>
      </c>
    </row>
    <row r="55" spans="1:16" ht="12.75">
      <c r="A55" t="s">
        <v>48</v>
      </c>
      <c s="34" t="s">
        <v>90</v>
      </c>
      <c s="34" t="s">
        <v>6745</v>
      </c>
      <c s="35" t="s">
        <v>5</v>
      </c>
      <c s="6" t="s">
        <v>6746</v>
      </c>
      <c s="36" t="s">
        <v>190</v>
      </c>
      <c s="37">
        <v>32.047</v>
      </c>
      <c s="36">
        <v>2.50187</v>
      </c>
      <c s="36">
        <f>ROUND(G55*H55,6)</f>
      </c>
      <c r="L55" s="38">
        <v>0</v>
      </c>
      <c s="32">
        <f>ROUND(ROUND(L55,2)*ROUND(G55,3),2)</f>
      </c>
      <c s="36" t="s">
        <v>3677</v>
      </c>
      <c>
        <f>(M55*21)/100</f>
      </c>
      <c t="s">
        <v>27</v>
      </c>
    </row>
    <row r="56" spans="1:5" ht="12.75">
      <c r="A56" s="35" t="s">
        <v>53</v>
      </c>
      <c r="E56" s="39" t="s">
        <v>5</v>
      </c>
    </row>
    <row r="57" spans="1:5" ht="51">
      <c r="A57" s="35" t="s">
        <v>54</v>
      </c>
      <c r="E57" s="40" t="s">
        <v>6747</v>
      </c>
    </row>
    <row r="58" spans="1:5" ht="12.75">
      <c r="A58" t="s">
        <v>55</v>
      </c>
      <c r="E58" s="39" t="s">
        <v>5</v>
      </c>
    </row>
    <row r="59" spans="1:16" ht="12.75">
      <c r="A59" t="s">
        <v>48</v>
      </c>
      <c s="34" t="s">
        <v>94</v>
      </c>
      <c s="34" t="s">
        <v>6748</v>
      </c>
      <c s="35" t="s">
        <v>5</v>
      </c>
      <c s="6" t="s">
        <v>6749</v>
      </c>
      <c s="36" t="s">
        <v>205</v>
      </c>
      <c s="37">
        <v>70.931</v>
      </c>
      <c s="36">
        <v>0.00264</v>
      </c>
      <c s="36">
        <f>ROUND(G59*H59,6)</f>
      </c>
      <c r="L59" s="38">
        <v>0</v>
      </c>
      <c s="32">
        <f>ROUND(ROUND(L59,2)*ROUND(G59,3),2)</f>
      </c>
      <c s="36" t="s">
        <v>3677</v>
      </c>
      <c>
        <f>(M59*21)/100</f>
      </c>
      <c t="s">
        <v>27</v>
      </c>
    </row>
    <row r="60" spans="1:5" ht="12.75">
      <c r="A60" s="35" t="s">
        <v>53</v>
      </c>
      <c r="E60" s="39" t="s">
        <v>5</v>
      </c>
    </row>
    <row r="61" spans="1:5" ht="51">
      <c r="A61" s="35" t="s">
        <v>54</v>
      </c>
      <c r="E61" s="40" t="s">
        <v>6750</v>
      </c>
    </row>
    <row r="62" spans="1:5" ht="12.75">
      <c r="A62" t="s">
        <v>55</v>
      </c>
      <c r="E62" s="39" t="s">
        <v>5</v>
      </c>
    </row>
    <row r="63" spans="1:16" ht="12.75">
      <c r="A63" t="s">
        <v>48</v>
      </c>
      <c s="34" t="s">
        <v>98</v>
      </c>
      <c s="34" t="s">
        <v>6751</v>
      </c>
      <c s="35" t="s">
        <v>5</v>
      </c>
      <c s="6" t="s">
        <v>6752</v>
      </c>
      <c s="36" t="s">
        <v>205</v>
      </c>
      <c s="37">
        <v>70.931</v>
      </c>
      <c s="36">
        <v>0</v>
      </c>
      <c s="36">
        <f>ROUND(G63*H63,6)</f>
      </c>
      <c r="L63" s="38">
        <v>0</v>
      </c>
      <c s="32">
        <f>ROUND(ROUND(L63,2)*ROUND(G63,3),2)</f>
      </c>
      <c s="36" t="s">
        <v>3677</v>
      </c>
      <c>
        <f>(M63*21)/100</f>
      </c>
      <c t="s">
        <v>27</v>
      </c>
    </row>
    <row r="64" spans="1:5" ht="12.75">
      <c r="A64" s="35" t="s">
        <v>53</v>
      </c>
      <c r="E64" s="39" t="s">
        <v>5</v>
      </c>
    </row>
    <row r="65" spans="1:5" ht="12.75">
      <c r="A65" s="35" t="s">
        <v>54</v>
      </c>
      <c r="E65" s="40" t="s">
        <v>6753</v>
      </c>
    </row>
    <row r="66" spans="1:5" ht="12.75">
      <c r="A66" t="s">
        <v>55</v>
      </c>
      <c r="E66" s="39" t="s">
        <v>5</v>
      </c>
    </row>
    <row r="67" spans="1:16" ht="12.75">
      <c r="A67" t="s">
        <v>48</v>
      </c>
      <c s="34" t="s">
        <v>102</v>
      </c>
      <c s="34" t="s">
        <v>6754</v>
      </c>
      <c s="35" t="s">
        <v>5</v>
      </c>
      <c s="6" t="s">
        <v>6755</v>
      </c>
      <c s="36" t="s">
        <v>205</v>
      </c>
      <c s="37">
        <v>70.931</v>
      </c>
      <c s="36">
        <v>0</v>
      </c>
      <c s="36">
        <f>ROUND(G67*H67,6)</f>
      </c>
      <c r="L67" s="38">
        <v>0</v>
      </c>
      <c s="32">
        <f>ROUND(ROUND(L67,2)*ROUND(G67,3),2)</f>
      </c>
      <c s="36" t="s">
        <v>441</v>
      </c>
      <c>
        <f>(M67*21)/100</f>
      </c>
      <c t="s">
        <v>27</v>
      </c>
    </row>
    <row r="68" spans="1:5" ht="12.75">
      <c r="A68" s="35" t="s">
        <v>53</v>
      </c>
      <c r="E68" s="39" t="s">
        <v>5</v>
      </c>
    </row>
    <row r="69" spans="1:5" ht="12.75">
      <c r="A69" s="35" t="s">
        <v>54</v>
      </c>
      <c r="E69" s="40" t="s">
        <v>6753</v>
      </c>
    </row>
    <row r="70" spans="1:5" ht="12.75">
      <c r="A70" t="s">
        <v>55</v>
      </c>
      <c r="E70" s="39" t="s">
        <v>5</v>
      </c>
    </row>
    <row r="71" spans="1:16" ht="12.75">
      <c r="A71" t="s">
        <v>48</v>
      </c>
      <c s="34" t="s">
        <v>107</v>
      </c>
      <c s="34" t="s">
        <v>6756</v>
      </c>
      <c s="35" t="s">
        <v>5</v>
      </c>
      <c s="6" t="s">
        <v>6757</v>
      </c>
      <c s="36" t="s">
        <v>450</v>
      </c>
      <c s="37">
        <v>0.565</v>
      </c>
      <c s="36">
        <v>1.06062</v>
      </c>
      <c s="36">
        <f>ROUND(G71*H71,6)</f>
      </c>
      <c r="L71" s="38">
        <v>0</v>
      </c>
      <c s="32">
        <f>ROUND(ROUND(L71,2)*ROUND(G71,3),2)</f>
      </c>
      <c s="36" t="s">
        <v>3677</v>
      </c>
      <c>
        <f>(M71*21)/100</f>
      </c>
      <c t="s">
        <v>27</v>
      </c>
    </row>
    <row r="72" spans="1:5" ht="12.75">
      <c r="A72" s="35" t="s">
        <v>53</v>
      </c>
      <c r="E72" s="39" t="s">
        <v>5</v>
      </c>
    </row>
    <row r="73" spans="1:5" ht="25.5">
      <c r="A73" s="35" t="s">
        <v>54</v>
      </c>
      <c r="E73" s="40" t="s">
        <v>6758</v>
      </c>
    </row>
    <row r="74" spans="1:5" ht="12.75">
      <c r="A74" t="s">
        <v>55</v>
      </c>
      <c r="E74" s="39" t="s">
        <v>5</v>
      </c>
    </row>
    <row r="75" spans="1:16" ht="12.75">
      <c r="A75" t="s">
        <v>48</v>
      </c>
      <c s="34" t="s">
        <v>111</v>
      </c>
      <c s="34" t="s">
        <v>6759</v>
      </c>
      <c s="35" t="s">
        <v>5</v>
      </c>
      <c s="6" t="s">
        <v>6760</v>
      </c>
      <c s="36" t="s">
        <v>450</v>
      </c>
      <c s="37">
        <v>0.424</v>
      </c>
      <c s="36">
        <v>1.06277</v>
      </c>
      <c s="36">
        <f>ROUND(G75*H75,6)</f>
      </c>
      <c r="L75" s="38">
        <v>0</v>
      </c>
      <c s="32">
        <f>ROUND(ROUND(L75,2)*ROUND(G75,3),2)</f>
      </c>
      <c s="36" t="s">
        <v>3677</v>
      </c>
      <c>
        <f>(M75*21)/100</f>
      </c>
      <c t="s">
        <v>27</v>
      </c>
    </row>
    <row r="76" spans="1:5" ht="12.75">
      <c r="A76" s="35" t="s">
        <v>53</v>
      </c>
      <c r="E76" s="39" t="s">
        <v>5</v>
      </c>
    </row>
    <row r="77" spans="1:5" ht="25.5">
      <c r="A77" s="35" t="s">
        <v>54</v>
      </c>
      <c r="E77" s="40" t="s">
        <v>6761</v>
      </c>
    </row>
    <row r="78" spans="1:5" ht="12.75">
      <c r="A78" t="s">
        <v>55</v>
      </c>
      <c r="E78" s="39" t="s">
        <v>5</v>
      </c>
    </row>
    <row r="79" spans="1:13" ht="12.75">
      <c r="A79" t="s">
        <v>46</v>
      </c>
      <c r="C79" s="31" t="s">
        <v>6762</v>
      </c>
      <c r="E79" s="33" t="s">
        <v>6763</v>
      </c>
      <c r="J79" s="32">
        <f>0</f>
      </c>
      <c s="32">
        <f>0</f>
      </c>
      <c s="32">
        <f>0+L80+L84+L88</f>
      </c>
      <c s="32">
        <f>0+M80+M84+M88</f>
      </c>
    </row>
    <row r="80" spans="1:16" ht="38.25">
      <c r="A80" t="s">
        <v>48</v>
      </c>
      <c s="34" t="s">
        <v>115</v>
      </c>
      <c s="34" t="s">
        <v>6764</v>
      </c>
      <c s="35" t="s">
        <v>5</v>
      </c>
      <c s="6" t="s">
        <v>6765</v>
      </c>
      <c s="36" t="s">
        <v>205</v>
      </c>
      <c s="37">
        <v>460.249</v>
      </c>
      <c s="36">
        <v>0.0014</v>
      </c>
      <c s="36">
        <f>ROUND(G80*H80,6)</f>
      </c>
      <c r="L80" s="38">
        <v>0</v>
      </c>
      <c s="32">
        <f>ROUND(ROUND(L80,2)*ROUND(G80,3),2)</f>
      </c>
      <c s="36" t="s">
        <v>3677</v>
      </c>
      <c>
        <f>(M80*21)/100</f>
      </c>
      <c t="s">
        <v>27</v>
      </c>
    </row>
    <row r="81" spans="1:5" ht="12.75">
      <c r="A81" s="35" t="s">
        <v>53</v>
      </c>
      <c r="E81" s="39" t="s">
        <v>5</v>
      </c>
    </row>
    <row r="82" spans="1:5" ht="25.5">
      <c r="A82" s="35" t="s">
        <v>54</v>
      </c>
      <c r="E82" s="40" t="s">
        <v>6766</v>
      </c>
    </row>
    <row r="83" spans="1:5" ht="12.75">
      <c r="A83" t="s">
        <v>55</v>
      </c>
      <c r="E83" s="39" t="s">
        <v>5</v>
      </c>
    </row>
    <row r="84" spans="1:16" ht="25.5">
      <c r="A84" t="s">
        <v>48</v>
      </c>
      <c s="34" t="s">
        <v>119</v>
      </c>
      <c s="34" t="s">
        <v>6767</v>
      </c>
      <c s="35" t="s">
        <v>5</v>
      </c>
      <c s="6" t="s">
        <v>6768</v>
      </c>
      <c s="36" t="s">
        <v>205</v>
      </c>
      <c s="37">
        <v>418.408</v>
      </c>
      <c s="36">
        <v>0</v>
      </c>
      <c s="36">
        <f>ROUND(G84*H84,6)</f>
      </c>
      <c r="L84" s="38">
        <v>0</v>
      </c>
      <c s="32">
        <f>ROUND(ROUND(L84,2)*ROUND(G84,3),2)</f>
      </c>
      <c s="36" t="s">
        <v>3677</v>
      </c>
      <c>
        <f>(M84*21)/100</f>
      </c>
      <c t="s">
        <v>27</v>
      </c>
    </row>
    <row r="85" spans="1:5" ht="12.75">
      <c r="A85" s="35" t="s">
        <v>53</v>
      </c>
      <c r="E85" s="39" t="s">
        <v>5</v>
      </c>
    </row>
    <row r="86" spans="1:5" ht="63.75">
      <c r="A86" s="35" t="s">
        <v>54</v>
      </c>
      <c r="E86" s="40" t="s">
        <v>6769</v>
      </c>
    </row>
    <row r="87" spans="1:5" ht="12.75">
      <c r="A87" t="s">
        <v>55</v>
      </c>
      <c r="E87" s="39" t="s">
        <v>5</v>
      </c>
    </row>
    <row r="88" spans="1:16" ht="12.75">
      <c r="A88" t="s">
        <v>48</v>
      </c>
      <c s="34" t="s">
        <v>125</v>
      </c>
      <c s="34" t="s">
        <v>6770</v>
      </c>
      <c s="35" t="s">
        <v>5</v>
      </c>
      <c s="6" t="s">
        <v>6771</v>
      </c>
      <c s="36" t="s">
        <v>450</v>
      </c>
      <c s="37">
        <v>0.644</v>
      </c>
      <c s="36">
        <v>0</v>
      </c>
      <c s="36">
        <f>ROUND(G88*H88,6)</f>
      </c>
      <c r="L88" s="38">
        <v>0</v>
      </c>
      <c s="32">
        <f>ROUND(ROUND(L88,2)*ROUND(G88,3),2)</f>
      </c>
      <c s="36" t="s">
        <v>3677</v>
      </c>
      <c>
        <f>(M88*21)/100</f>
      </c>
      <c t="s">
        <v>27</v>
      </c>
    </row>
    <row r="89" spans="1:5" ht="12.75">
      <c r="A89" s="35" t="s">
        <v>53</v>
      </c>
      <c r="E89" s="39" t="s">
        <v>5</v>
      </c>
    </row>
    <row r="90" spans="1:5" ht="12.75">
      <c r="A90" s="35" t="s">
        <v>54</v>
      </c>
      <c r="E90" s="40" t="s">
        <v>6772</v>
      </c>
    </row>
    <row r="91" spans="1:5" ht="12.75">
      <c r="A91" t="s">
        <v>55</v>
      </c>
      <c r="E91" s="39" t="s">
        <v>5</v>
      </c>
    </row>
    <row r="92" spans="1:13" ht="12.75">
      <c r="A92" t="s">
        <v>46</v>
      </c>
      <c r="C92" s="31" t="s">
        <v>4642</v>
      </c>
      <c r="E92" s="33" t="s">
        <v>4643</v>
      </c>
      <c r="J92" s="32">
        <f>0</f>
      </c>
      <c s="32">
        <f>0</f>
      </c>
      <c s="32">
        <f>0+L93+L97+L101+L105+L109+L113+L117</f>
      </c>
      <c s="32">
        <f>0+M93+M97+M101+M105+M109+M113+M117</f>
      </c>
    </row>
    <row r="93" spans="1:16" ht="12.75">
      <c r="A93" t="s">
        <v>48</v>
      </c>
      <c s="34" t="s">
        <v>129</v>
      </c>
      <c s="34" t="s">
        <v>6773</v>
      </c>
      <c s="35" t="s">
        <v>5</v>
      </c>
      <c s="6" t="s">
        <v>6774</v>
      </c>
      <c s="36" t="s">
        <v>190</v>
      </c>
      <c s="37">
        <v>2.097</v>
      </c>
      <c s="36">
        <v>0.55</v>
      </c>
      <c s="36">
        <f>ROUND(G93*H93,6)</f>
      </c>
      <c r="L93" s="38">
        <v>0</v>
      </c>
      <c s="32">
        <f>ROUND(ROUND(L93,2)*ROUND(G93,3),2)</f>
      </c>
      <c s="36" t="s">
        <v>3677</v>
      </c>
      <c>
        <f>(M93*21)/100</f>
      </c>
      <c t="s">
        <v>27</v>
      </c>
    </row>
    <row r="94" spans="1:5" ht="12.75">
      <c r="A94" s="35" t="s">
        <v>53</v>
      </c>
      <c r="E94" s="39" t="s">
        <v>5</v>
      </c>
    </row>
    <row r="95" spans="1:5" ht="51">
      <c r="A95" s="35" t="s">
        <v>54</v>
      </c>
      <c r="E95" s="40" t="s">
        <v>6775</v>
      </c>
    </row>
    <row r="96" spans="1:5" ht="12.75">
      <c r="A96" t="s">
        <v>55</v>
      </c>
      <c r="E96" s="39" t="s">
        <v>5</v>
      </c>
    </row>
    <row r="97" spans="1:16" ht="12.75">
      <c r="A97" t="s">
        <v>48</v>
      </c>
      <c s="34" t="s">
        <v>133</v>
      </c>
      <c s="34" t="s">
        <v>6776</v>
      </c>
      <c s="35" t="s">
        <v>5</v>
      </c>
      <c s="6" t="s">
        <v>6777</v>
      </c>
      <c s="36" t="s">
        <v>205</v>
      </c>
      <c s="37">
        <v>920.498</v>
      </c>
      <c s="36">
        <v>0.0046</v>
      </c>
      <c s="36">
        <f>ROUND(G97*H97,6)</f>
      </c>
      <c r="L97" s="38">
        <v>0</v>
      </c>
      <c s="32">
        <f>ROUND(ROUND(L97,2)*ROUND(G97,3),2)</f>
      </c>
      <c s="36" t="s">
        <v>3677</v>
      </c>
      <c>
        <f>(M97*21)/100</f>
      </c>
      <c t="s">
        <v>27</v>
      </c>
    </row>
    <row r="98" spans="1:5" ht="12.75">
      <c r="A98" s="35" t="s">
        <v>53</v>
      </c>
      <c r="E98" s="39" t="s">
        <v>5</v>
      </c>
    </row>
    <row r="99" spans="1:5" ht="25.5">
      <c r="A99" s="35" t="s">
        <v>54</v>
      </c>
      <c r="E99" s="40" t="s">
        <v>6778</v>
      </c>
    </row>
    <row r="100" spans="1:5" ht="12.75">
      <c r="A100" t="s">
        <v>55</v>
      </c>
      <c r="E100" s="39" t="s">
        <v>5</v>
      </c>
    </row>
    <row r="101" spans="1:16" ht="12.75">
      <c r="A101" t="s">
        <v>48</v>
      </c>
      <c s="34" t="s">
        <v>138</v>
      </c>
      <c s="34" t="s">
        <v>6779</v>
      </c>
      <c s="35" t="s">
        <v>5</v>
      </c>
      <c s="6" t="s">
        <v>6780</v>
      </c>
      <c s="36" t="s">
        <v>185</v>
      </c>
      <c s="37">
        <v>1</v>
      </c>
      <c s="36">
        <v>0</v>
      </c>
      <c s="36">
        <f>ROUND(G101*H101,6)</f>
      </c>
      <c r="L101" s="38">
        <v>0</v>
      </c>
      <c s="32">
        <f>ROUND(ROUND(L101,2)*ROUND(G101,3),2)</f>
      </c>
      <c s="36" t="s">
        <v>441</v>
      </c>
      <c>
        <f>(M101*21)/100</f>
      </c>
      <c t="s">
        <v>27</v>
      </c>
    </row>
    <row r="102" spans="1:5" ht="12.75">
      <c r="A102" s="35" t="s">
        <v>53</v>
      </c>
      <c r="E102" s="39" t="s">
        <v>5</v>
      </c>
    </row>
    <row r="103" spans="1:5" ht="12.75">
      <c r="A103" s="35" t="s">
        <v>54</v>
      </c>
      <c r="E103" s="40" t="s">
        <v>6781</v>
      </c>
    </row>
    <row r="104" spans="1:5" ht="12.75">
      <c r="A104" t="s">
        <v>55</v>
      </c>
      <c r="E104" s="39" t="s">
        <v>5</v>
      </c>
    </row>
    <row r="105" spans="1:16" ht="25.5">
      <c r="A105" t="s">
        <v>48</v>
      </c>
      <c s="34" t="s">
        <v>257</v>
      </c>
      <c s="34" t="s">
        <v>6782</v>
      </c>
      <c s="35" t="s">
        <v>5</v>
      </c>
      <c s="6" t="s">
        <v>6783</v>
      </c>
      <c s="36" t="s">
        <v>205</v>
      </c>
      <c s="37">
        <v>443.37</v>
      </c>
      <c s="36">
        <v>0</v>
      </c>
      <c s="36">
        <f>ROUND(G105*H105,6)</f>
      </c>
      <c r="L105" s="38">
        <v>0</v>
      </c>
      <c s="32">
        <f>ROUND(ROUND(L105,2)*ROUND(G105,3),2)</f>
      </c>
      <c s="36" t="s">
        <v>441</v>
      </c>
      <c>
        <f>(M105*21)/100</f>
      </c>
      <c t="s">
        <v>27</v>
      </c>
    </row>
    <row r="106" spans="1:5" ht="12.75">
      <c r="A106" s="35" t="s">
        <v>53</v>
      </c>
      <c r="E106" s="39" t="s">
        <v>5</v>
      </c>
    </row>
    <row r="107" spans="1:5" ht="38.25">
      <c r="A107" s="35" t="s">
        <v>54</v>
      </c>
      <c r="E107" s="40" t="s">
        <v>6784</v>
      </c>
    </row>
    <row r="108" spans="1:5" ht="12.75">
      <c r="A108" t="s">
        <v>55</v>
      </c>
      <c r="E108" s="39" t="s">
        <v>5</v>
      </c>
    </row>
    <row r="109" spans="1:16" ht="25.5">
      <c r="A109" t="s">
        <v>48</v>
      </c>
      <c s="34" t="s">
        <v>261</v>
      </c>
      <c s="34" t="s">
        <v>6785</v>
      </c>
      <c s="35" t="s">
        <v>5</v>
      </c>
      <c s="6" t="s">
        <v>6786</v>
      </c>
      <c s="36" t="s">
        <v>205</v>
      </c>
      <c s="37">
        <v>836.816</v>
      </c>
      <c s="36">
        <v>0</v>
      </c>
      <c s="36">
        <f>ROUND(G109*H109,6)</f>
      </c>
      <c r="L109" s="38">
        <v>0</v>
      </c>
      <c s="32">
        <f>ROUND(ROUND(L109,2)*ROUND(G109,3),2)</f>
      </c>
      <c s="36" t="s">
        <v>3677</v>
      </c>
      <c>
        <f>(M109*21)/100</f>
      </c>
      <c t="s">
        <v>27</v>
      </c>
    </row>
    <row r="110" spans="1:5" ht="12.75">
      <c r="A110" s="35" t="s">
        <v>53</v>
      </c>
      <c r="E110" s="39" t="s">
        <v>5</v>
      </c>
    </row>
    <row r="111" spans="1:5" ht="51">
      <c r="A111" s="35" t="s">
        <v>54</v>
      </c>
      <c r="E111" s="40" t="s">
        <v>6787</v>
      </c>
    </row>
    <row r="112" spans="1:5" ht="12.75">
      <c r="A112" t="s">
        <v>55</v>
      </c>
      <c r="E112" s="39" t="s">
        <v>5</v>
      </c>
    </row>
    <row r="113" spans="1:16" ht="12.75">
      <c r="A113" t="s">
        <v>48</v>
      </c>
      <c s="34" t="s">
        <v>1030</v>
      </c>
      <c s="34" t="s">
        <v>6788</v>
      </c>
      <c s="35" t="s">
        <v>5</v>
      </c>
      <c s="6" t="s">
        <v>6789</v>
      </c>
      <c s="36" t="s">
        <v>51</v>
      </c>
      <c s="37">
        <v>794</v>
      </c>
      <c s="36">
        <v>2E-05</v>
      </c>
      <c s="36">
        <f>ROUND(G113*H113,6)</f>
      </c>
      <c r="L113" s="38">
        <v>0</v>
      </c>
      <c s="32">
        <f>ROUND(ROUND(L113,2)*ROUND(G113,3),2)</f>
      </c>
      <c s="36" t="s">
        <v>3677</v>
      </c>
      <c>
        <f>(M113*21)/100</f>
      </c>
      <c t="s">
        <v>27</v>
      </c>
    </row>
    <row r="114" spans="1:5" ht="12.75">
      <c r="A114" s="35" t="s">
        <v>53</v>
      </c>
      <c r="E114" s="39" t="s">
        <v>5</v>
      </c>
    </row>
    <row r="115" spans="1:5" ht="25.5">
      <c r="A115" s="35" t="s">
        <v>54</v>
      </c>
      <c r="E115" s="40" t="s">
        <v>6790</v>
      </c>
    </row>
    <row r="116" spans="1:5" ht="12.75">
      <c r="A116" t="s">
        <v>55</v>
      </c>
      <c r="E116" s="39" t="s">
        <v>5</v>
      </c>
    </row>
    <row r="117" spans="1:16" ht="12.75">
      <c r="A117" t="s">
        <v>48</v>
      </c>
      <c s="34" t="s">
        <v>264</v>
      </c>
      <c s="34" t="s">
        <v>6791</v>
      </c>
      <c s="35" t="s">
        <v>5</v>
      </c>
      <c s="6" t="s">
        <v>6792</v>
      </c>
      <c s="36" t="s">
        <v>450</v>
      </c>
      <c s="37">
        <v>5.404</v>
      </c>
      <c s="36">
        <v>0</v>
      </c>
      <c s="36">
        <f>ROUND(G117*H117,6)</f>
      </c>
      <c r="L117" s="38">
        <v>0</v>
      </c>
      <c s="32">
        <f>ROUND(ROUND(L117,2)*ROUND(G117,3),2)</f>
      </c>
      <c s="36" t="s">
        <v>3677</v>
      </c>
      <c>
        <f>(M117*21)/100</f>
      </c>
      <c t="s">
        <v>27</v>
      </c>
    </row>
    <row r="118" spans="1:5" ht="12.75">
      <c r="A118" s="35" t="s">
        <v>53</v>
      </c>
      <c r="E118" s="39" t="s">
        <v>5</v>
      </c>
    </row>
    <row r="119" spans="1:5" ht="12.75">
      <c r="A119" s="35" t="s">
        <v>54</v>
      </c>
      <c r="E119" s="40" t="s">
        <v>6793</v>
      </c>
    </row>
    <row r="120" spans="1:5" ht="12.75">
      <c r="A120" t="s">
        <v>55</v>
      </c>
      <c r="E120" s="39" t="s">
        <v>5</v>
      </c>
    </row>
    <row r="121" spans="1:13" ht="12.75">
      <c r="A121" t="s">
        <v>46</v>
      </c>
      <c r="C121" s="31" t="s">
        <v>5970</v>
      </c>
      <c r="E121" s="33" t="s">
        <v>5971</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268</v>
      </c>
      <c s="34" t="s">
        <v>6794</v>
      </c>
      <c s="35" t="s">
        <v>5</v>
      </c>
      <c s="6" t="s">
        <v>6795</v>
      </c>
      <c s="36" t="s">
        <v>51</v>
      </c>
      <c s="37">
        <v>24.45</v>
      </c>
      <c s="36">
        <v>0</v>
      </c>
      <c s="36">
        <f>ROUND(G122*H122,6)</f>
      </c>
      <c r="L122" s="38">
        <v>0</v>
      </c>
      <c s="32">
        <f>ROUND(ROUND(L122,2)*ROUND(G122,3),2)</f>
      </c>
      <c s="36" t="s">
        <v>441</v>
      </c>
      <c>
        <f>(M122*21)/100</f>
      </c>
      <c t="s">
        <v>27</v>
      </c>
    </row>
    <row r="123" spans="1:5" ht="12.75">
      <c r="A123" s="35" t="s">
        <v>53</v>
      </c>
      <c r="E123" s="39" t="s">
        <v>5</v>
      </c>
    </row>
    <row r="124" spans="1:5" ht="12.75">
      <c r="A124" s="35" t="s">
        <v>54</v>
      </c>
      <c r="E124" s="40" t="s">
        <v>6796</v>
      </c>
    </row>
    <row r="125" spans="1:5" ht="12.75">
      <c r="A125" t="s">
        <v>55</v>
      </c>
      <c r="E125" s="39" t="s">
        <v>5</v>
      </c>
    </row>
    <row r="126" spans="1:16" ht="12.75">
      <c r="A126" t="s">
        <v>48</v>
      </c>
      <c s="34" t="s">
        <v>272</v>
      </c>
      <c s="34" t="s">
        <v>6797</v>
      </c>
      <c s="35" t="s">
        <v>5</v>
      </c>
      <c s="6" t="s">
        <v>6798</v>
      </c>
      <c s="36" t="s">
        <v>205</v>
      </c>
      <c s="37">
        <v>14.17</v>
      </c>
      <c s="36">
        <v>0</v>
      </c>
      <c s="36">
        <f>ROUND(G126*H126,6)</f>
      </c>
      <c r="L126" s="38">
        <v>0</v>
      </c>
      <c s="32">
        <f>ROUND(ROUND(L126,2)*ROUND(G126,3),2)</f>
      </c>
      <c s="36" t="s">
        <v>441</v>
      </c>
      <c>
        <f>(M126*21)/100</f>
      </c>
      <c t="s">
        <v>27</v>
      </c>
    </row>
    <row r="127" spans="1:5" ht="12.75">
      <c r="A127" s="35" t="s">
        <v>53</v>
      </c>
      <c r="E127" s="39" t="s">
        <v>5</v>
      </c>
    </row>
    <row r="128" spans="1:5" ht="12.75">
      <c r="A128" s="35" t="s">
        <v>54</v>
      </c>
      <c r="E128" s="40" t="s">
        <v>6799</v>
      </c>
    </row>
    <row r="129" spans="1:5" ht="12.75">
      <c r="A129" t="s">
        <v>55</v>
      </c>
      <c r="E129" s="39" t="s">
        <v>5</v>
      </c>
    </row>
    <row r="130" spans="1:16" ht="12.75">
      <c r="A130" t="s">
        <v>48</v>
      </c>
      <c s="34" t="s">
        <v>291</v>
      </c>
      <c s="34" t="s">
        <v>6800</v>
      </c>
      <c s="35" t="s">
        <v>5</v>
      </c>
      <c s="6" t="s">
        <v>6801</v>
      </c>
      <c s="36" t="s">
        <v>205</v>
      </c>
      <c s="37">
        <v>3.91</v>
      </c>
      <c s="36">
        <v>0</v>
      </c>
      <c s="36">
        <f>ROUND(G130*H130,6)</f>
      </c>
      <c r="L130" s="38">
        <v>0</v>
      </c>
      <c s="32">
        <f>ROUND(ROUND(L130,2)*ROUND(G130,3),2)</f>
      </c>
      <c s="36" t="s">
        <v>441</v>
      </c>
      <c>
        <f>(M130*21)/100</f>
      </c>
      <c t="s">
        <v>27</v>
      </c>
    </row>
    <row r="131" spans="1:5" ht="12.75">
      <c r="A131" s="35" t="s">
        <v>53</v>
      </c>
      <c r="E131" s="39" t="s">
        <v>5</v>
      </c>
    </row>
    <row r="132" spans="1:5" ht="12.75">
      <c r="A132" s="35" t="s">
        <v>54</v>
      </c>
      <c r="E132" s="40" t="s">
        <v>6802</v>
      </c>
    </row>
    <row r="133" spans="1:5" ht="12.75">
      <c r="A133" t="s">
        <v>55</v>
      </c>
      <c r="E133" s="39" t="s">
        <v>5</v>
      </c>
    </row>
    <row r="134" spans="1:16" ht="12.75">
      <c r="A134" t="s">
        <v>48</v>
      </c>
      <c s="34" t="s">
        <v>295</v>
      </c>
      <c s="34" t="s">
        <v>6803</v>
      </c>
      <c s="35" t="s">
        <v>5</v>
      </c>
      <c s="6" t="s">
        <v>6804</v>
      </c>
      <c s="36" t="s">
        <v>205</v>
      </c>
      <c s="37">
        <v>3.56</v>
      </c>
      <c s="36">
        <v>0</v>
      </c>
      <c s="36">
        <f>ROUND(G134*H134,6)</f>
      </c>
      <c r="L134" s="38">
        <v>0</v>
      </c>
      <c s="32">
        <f>ROUND(ROUND(L134,2)*ROUND(G134,3),2)</f>
      </c>
      <c s="36" t="s">
        <v>441</v>
      </c>
      <c>
        <f>(M134*21)/100</f>
      </c>
      <c t="s">
        <v>27</v>
      </c>
    </row>
    <row r="135" spans="1:5" ht="12.75">
      <c r="A135" s="35" t="s">
        <v>53</v>
      </c>
      <c r="E135" s="39" t="s">
        <v>5</v>
      </c>
    </row>
    <row r="136" spans="1:5" ht="12.75">
      <c r="A136" s="35" t="s">
        <v>54</v>
      </c>
      <c r="E136" s="40" t="s">
        <v>6805</v>
      </c>
    </row>
    <row r="137" spans="1:5" ht="12.75">
      <c r="A137" t="s">
        <v>55</v>
      </c>
      <c r="E137" s="39" t="s">
        <v>5</v>
      </c>
    </row>
    <row r="138" spans="1:16" ht="12.75">
      <c r="A138" t="s">
        <v>48</v>
      </c>
      <c s="34" t="s">
        <v>299</v>
      </c>
      <c s="34" t="s">
        <v>6806</v>
      </c>
      <c s="35" t="s">
        <v>5</v>
      </c>
      <c s="6" t="s">
        <v>6807</v>
      </c>
      <c s="36" t="s">
        <v>51</v>
      </c>
      <c s="37">
        <v>83.4</v>
      </c>
      <c s="36">
        <v>0</v>
      </c>
      <c s="36">
        <f>ROUND(G138*H138,6)</f>
      </c>
      <c r="L138" s="38">
        <v>0</v>
      </c>
      <c s="32">
        <f>ROUND(ROUND(L138,2)*ROUND(G138,3),2)</f>
      </c>
      <c s="36" t="s">
        <v>441</v>
      </c>
      <c>
        <f>(M138*21)/100</f>
      </c>
      <c t="s">
        <v>27</v>
      </c>
    </row>
    <row r="139" spans="1:5" ht="12.75">
      <c r="A139" s="35" t="s">
        <v>53</v>
      </c>
      <c r="E139" s="39" t="s">
        <v>5</v>
      </c>
    </row>
    <row r="140" spans="1:5" ht="12.75">
      <c r="A140" s="35" t="s">
        <v>54</v>
      </c>
      <c r="E140" s="40" t="s">
        <v>6808</v>
      </c>
    </row>
    <row r="141" spans="1:5" ht="12.75">
      <c r="A141" t="s">
        <v>55</v>
      </c>
      <c r="E141" s="39" t="s">
        <v>5</v>
      </c>
    </row>
    <row r="142" spans="1:16" ht="12.75">
      <c r="A142" t="s">
        <v>48</v>
      </c>
      <c s="34" t="s">
        <v>303</v>
      </c>
      <c s="34" t="s">
        <v>6809</v>
      </c>
      <c s="35" t="s">
        <v>5</v>
      </c>
      <c s="6" t="s">
        <v>6810</v>
      </c>
      <c s="36" t="s">
        <v>51</v>
      </c>
      <c s="37">
        <v>24.45</v>
      </c>
      <c s="36">
        <v>0</v>
      </c>
      <c s="36">
        <f>ROUND(G142*H142,6)</f>
      </c>
      <c r="L142" s="38">
        <v>0</v>
      </c>
      <c s="32">
        <f>ROUND(ROUND(L142,2)*ROUND(G142,3),2)</f>
      </c>
      <c s="36" t="s">
        <v>441</v>
      </c>
      <c>
        <f>(M142*21)/100</f>
      </c>
      <c t="s">
        <v>27</v>
      </c>
    </row>
    <row r="143" spans="1:5" ht="12.75">
      <c r="A143" s="35" t="s">
        <v>53</v>
      </c>
      <c r="E143" s="39" t="s">
        <v>5</v>
      </c>
    </row>
    <row r="144" spans="1:5" ht="12.75">
      <c r="A144" s="35" t="s">
        <v>54</v>
      </c>
      <c r="E144" s="40" t="s">
        <v>6796</v>
      </c>
    </row>
    <row r="145" spans="1:5" ht="12.75">
      <c r="A145" t="s">
        <v>55</v>
      </c>
      <c r="E145" s="39" t="s">
        <v>5</v>
      </c>
    </row>
    <row r="146" spans="1:16" ht="12.75">
      <c r="A146" t="s">
        <v>48</v>
      </c>
      <c s="34" t="s">
        <v>545</v>
      </c>
      <c s="34" t="s">
        <v>6811</v>
      </c>
      <c s="35" t="s">
        <v>5</v>
      </c>
      <c s="6" t="s">
        <v>6812</v>
      </c>
      <c s="36" t="s">
        <v>185</v>
      </c>
      <c s="37">
        <v>2</v>
      </c>
      <c s="36">
        <v>0</v>
      </c>
      <c s="36">
        <f>ROUND(G146*H146,6)</f>
      </c>
      <c r="L146" s="38">
        <v>0</v>
      </c>
      <c s="32">
        <f>ROUND(ROUND(L146,2)*ROUND(G146,3),2)</f>
      </c>
      <c s="36" t="s">
        <v>441</v>
      </c>
      <c>
        <f>(M146*21)/100</f>
      </c>
      <c t="s">
        <v>27</v>
      </c>
    </row>
    <row r="147" spans="1:5" ht="12.75">
      <c r="A147" s="35" t="s">
        <v>53</v>
      </c>
      <c r="E147" s="39" t="s">
        <v>5</v>
      </c>
    </row>
    <row r="148" spans="1:5" ht="12.75">
      <c r="A148" s="35" t="s">
        <v>54</v>
      </c>
      <c r="E148" s="40" t="s">
        <v>3761</v>
      </c>
    </row>
    <row r="149" spans="1:5" ht="12.75">
      <c r="A149" t="s">
        <v>55</v>
      </c>
      <c r="E149" s="39" t="s">
        <v>5</v>
      </c>
    </row>
    <row r="150" spans="1:16" ht="12.75">
      <c r="A150" t="s">
        <v>48</v>
      </c>
      <c s="34" t="s">
        <v>307</v>
      </c>
      <c s="34" t="s">
        <v>6813</v>
      </c>
      <c s="35" t="s">
        <v>5</v>
      </c>
      <c s="6" t="s">
        <v>6814</v>
      </c>
      <c s="36" t="s">
        <v>51</v>
      </c>
      <c s="37">
        <v>41.7</v>
      </c>
      <c s="36">
        <v>0</v>
      </c>
      <c s="36">
        <f>ROUND(G150*H150,6)</f>
      </c>
      <c r="L150" s="38">
        <v>0</v>
      </c>
      <c s="32">
        <f>ROUND(ROUND(L150,2)*ROUND(G150,3),2)</f>
      </c>
      <c s="36" t="s">
        <v>441</v>
      </c>
      <c>
        <f>(M150*21)/100</f>
      </c>
      <c t="s">
        <v>27</v>
      </c>
    </row>
    <row r="151" spans="1:5" ht="12.75">
      <c r="A151" s="35" t="s">
        <v>53</v>
      </c>
      <c r="E151" s="39" t="s">
        <v>5</v>
      </c>
    </row>
    <row r="152" spans="1:5" ht="12.75">
      <c r="A152" s="35" t="s">
        <v>54</v>
      </c>
      <c r="E152" s="40" t="s">
        <v>6815</v>
      </c>
    </row>
    <row r="153" spans="1:5" ht="12.75">
      <c r="A153" t="s">
        <v>55</v>
      </c>
      <c r="E153" s="39" t="s">
        <v>5</v>
      </c>
    </row>
    <row r="154" spans="1:16" ht="12.75">
      <c r="A154" t="s">
        <v>48</v>
      </c>
      <c s="34" t="s">
        <v>552</v>
      </c>
      <c s="34" t="s">
        <v>6816</v>
      </c>
      <c s="35" t="s">
        <v>5</v>
      </c>
      <c s="6" t="s">
        <v>6817</v>
      </c>
      <c s="36" t="s">
        <v>185</v>
      </c>
      <c s="37">
        <v>4</v>
      </c>
      <c s="36">
        <v>0</v>
      </c>
      <c s="36">
        <f>ROUND(G154*H154,6)</f>
      </c>
      <c r="L154" s="38">
        <v>0</v>
      </c>
      <c s="32">
        <f>ROUND(ROUND(L154,2)*ROUND(G154,3),2)</f>
      </c>
      <c s="36" t="s">
        <v>441</v>
      </c>
      <c>
        <f>(M154*21)/100</f>
      </c>
      <c t="s">
        <v>27</v>
      </c>
    </row>
    <row r="155" spans="1:5" ht="12.75">
      <c r="A155" s="35" t="s">
        <v>53</v>
      </c>
      <c r="E155" s="39" t="s">
        <v>5</v>
      </c>
    </row>
    <row r="156" spans="1:5" ht="12.75">
      <c r="A156" s="35" t="s">
        <v>54</v>
      </c>
      <c r="E156" s="40" t="s">
        <v>3776</v>
      </c>
    </row>
    <row r="157" spans="1:5" ht="12.75">
      <c r="A157" t="s">
        <v>55</v>
      </c>
      <c r="E157" s="39" t="s">
        <v>5</v>
      </c>
    </row>
    <row r="158" spans="1:16" ht="12.75">
      <c r="A158" t="s">
        <v>48</v>
      </c>
      <c s="34" t="s">
        <v>312</v>
      </c>
      <c s="34" t="s">
        <v>6818</v>
      </c>
      <c s="35" t="s">
        <v>5</v>
      </c>
      <c s="6" t="s">
        <v>6819</v>
      </c>
      <c s="36" t="s">
        <v>51</v>
      </c>
      <c s="37">
        <v>4.55</v>
      </c>
      <c s="36">
        <v>0</v>
      </c>
      <c s="36">
        <f>ROUND(G158*H158,6)</f>
      </c>
      <c r="L158" s="38">
        <v>0</v>
      </c>
      <c s="32">
        <f>ROUND(ROUND(L158,2)*ROUND(G158,3),2)</f>
      </c>
      <c s="36" t="s">
        <v>441</v>
      </c>
      <c>
        <f>(M158*21)/100</f>
      </c>
      <c t="s">
        <v>27</v>
      </c>
    </row>
    <row r="159" spans="1:5" ht="12.75">
      <c r="A159" s="35" t="s">
        <v>53</v>
      </c>
      <c r="E159" s="39" t="s">
        <v>5</v>
      </c>
    </row>
    <row r="160" spans="1:5" ht="12.75">
      <c r="A160" s="35" t="s">
        <v>54</v>
      </c>
      <c r="E160" s="40" t="s">
        <v>6820</v>
      </c>
    </row>
    <row r="161" spans="1:5" ht="12.75">
      <c r="A161" t="s">
        <v>55</v>
      </c>
      <c r="E161" s="39" t="s">
        <v>5</v>
      </c>
    </row>
    <row r="162" spans="1:16" ht="12.75">
      <c r="A162" t="s">
        <v>48</v>
      </c>
      <c s="34" t="s">
        <v>318</v>
      </c>
      <c s="34" t="s">
        <v>6821</v>
      </c>
      <c s="35" t="s">
        <v>5</v>
      </c>
      <c s="6" t="s">
        <v>6822</v>
      </c>
      <c s="36" t="s">
        <v>51</v>
      </c>
      <c s="37">
        <v>4.09</v>
      </c>
      <c s="36">
        <v>0</v>
      </c>
      <c s="36">
        <f>ROUND(G162*H162,6)</f>
      </c>
      <c r="L162" s="38">
        <v>0</v>
      </c>
      <c s="32">
        <f>ROUND(ROUND(L162,2)*ROUND(G162,3),2)</f>
      </c>
      <c s="36" t="s">
        <v>441</v>
      </c>
      <c>
        <f>(M162*21)/100</f>
      </c>
      <c t="s">
        <v>27</v>
      </c>
    </row>
    <row r="163" spans="1:5" ht="12.75">
      <c r="A163" s="35" t="s">
        <v>53</v>
      </c>
      <c r="E163" s="39" t="s">
        <v>5</v>
      </c>
    </row>
    <row r="164" spans="1:5" ht="12.75">
      <c r="A164" s="35" t="s">
        <v>54</v>
      </c>
      <c r="E164" s="40" t="s">
        <v>6823</v>
      </c>
    </row>
    <row r="165" spans="1:5" ht="12.75">
      <c r="A165" t="s">
        <v>55</v>
      </c>
      <c r="E165" s="39" t="s">
        <v>5</v>
      </c>
    </row>
    <row r="166" spans="1:16" ht="25.5">
      <c r="A166" t="s">
        <v>48</v>
      </c>
      <c s="34" t="s">
        <v>319</v>
      </c>
      <c s="34" t="s">
        <v>6824</v>
      </c>
      <c s="35" t="s">
        <v>5</v>
      </c>
      <c s="6" t="s">
        <v>6825</v>
      </c>
      <c s="36" t="s">
        <v>51</v>
      </c>
      <c s="37">
        <v>0.42</v>
      </c>
      <c s="36">
        <v>0</v>
      </c>
      <c s="36">
        <f>ROUND(G166*H166,6)</f>
      </c>
      <c r="L166" s="38">
        <v>0</v>
      </c>
      <c s="32">
        <f>ROUND(ROUND(L166,2)*ROUND(G166,3),2)</f>
      </c>
      <c s="36" t="s">
        <v>441</v>
      </c>
      <c>
        <f>(M166*21)/100</f>
      </c>
      <c t="s">
        <v>27</v>
      </c>
    </row>
    <row r="167" spans="1:5" ht="12.75">
      <c r="A167" s="35" t="s">
        <v>53</v>
      </c>
      <c r="E167" s="39" t="s">
        <v>5</v>
      </c>
    </row>
    <row r="168" spans="1:5" ht="12.75">
      <c r="A168" s="35" t="s">
        <v>54</v>
      </c>
      <c r="E168" s="40" t="s">
        <v>6826</v>
      </c>
    </row>
    <row r="169" spans="1:5" ht="12.75">
      <c r="A169" t="s">
        <v>55</v>
      </c>
      <c r="E169" s="39" t="s">
        <v>5</v>
      </c>
    </row>
    <row r="170" spans="1:16" ht="12.75">
      <c r="A170" t="s">
        <v>48</v>
      </c>
      <c s="34" t="s">
        <v>321</v>
      </c>
      <c s="34" t="s">
        <v>6827</v>
      </c>
      <c s="35" t="s">
        <v>5</v>
      </c>
      <c s="6" t="s">
        <v>6828</v>
      </c>
      <c s="36" t="s">
        <v>51</v>
      </c>
      <c s="37">
        <v>14.36</v>
      </c>
      <c s="36">
        <v>0</v>
      </c>
      <c s="36">
        <f>ROUND(G170*H170,6)</f>
      </c>
      <c r="L170" s="38">
        <v>0</v>
      </c>
      <c s="32">
        <f>ROUND(ROUND(L170,2)*ROUND(G170,3),2)</f>
      </c>
      <c s="36" t="s">
        <v>441</v>
      </c>
      <c>
        <f>(M170*21)/100</f>
      </c>
      <c t="s">
        <v>27</v>
      </c>
    </row>
    <row r="171" spans="1:5" ht="12.75">
      <c r="A171" s="35" t="s">
        <v>53</v>
      </c>
      <c r="E171" s="39" t="s">
        <v>5</v>
      </c>
    </row>
    <row r="172" spans="1:5" ht="12.75">
      <c r="A172" s="35" t="s">
        <v>54</v>
      </c>
      <c r="E172" s="40" t="s">
        <v>6829</v>
      </c>
    </row>
    <row r="173" spans="1:5" ht="12.75">
      <c r="A173" t="s">
        <v>55</v>
      </c>
      <c r="E173" s="39" t="s">
        <v>5</v>
      </c>
    </row>
    <row r="174" spans="1:16" ht="12.75">
      <c r="A174" t="s">
        <v>48</v>
      </c>
      <c s="34" t="s">
        <v>326</v>
      </c>
      <c s="34" t="s">
        <v>6830</v>
      </c>
      <c s="35" t="s">
        <v>5</v>
      </c>
      <c s="6" t="s">
        <v>6831</v>
      </c>
      <c s="36" t="s">
        <v>51</v>
      </c>
      <c s="37">
        <v>6.23</v>
      </c>
      <c s="36">
        <v>0</v>
      </c>
      <c s="36">
        <f>ROUND(G174*H174,6)</f>
      </c>
      <c r="L174" s="38">
        <v>0</v>
      </c>
      <c s="32">
        <f>ROUND(ROUND(L174,2)*ROUND(G174,3),2)</f>
      </c>
      <c s="36" t="s">
        <v>441</v>
      </c>
      <c>
        <f>(M174*21)/100</f>
      </c>
      <c t="s">
        <v>27</v>
      </c>
    </row>
    <row r="175" spans="1:5" ht="12.75">
      <c r="A175" s="35" t="s">
        <v>53</v>
      </c>
      <c r="E175" s="39" t="s">
        <v>5</v>
      </c>
    </row>
    <row r="176" spans="1:5" ht="12.75">
      <c r="A176" s="35" t="s">
        <v>54</v>
      </c>
      <c r="E176" s="40" t="s">
        <v>6832</v>
      </c>
    </row>
    <row r="177" spans="1:5" ht="12.75">
      <c r="A177" t="s">
        <v>55</v>
      </c>
      <c r="E177" s="39" t="s">
        <v>5</v>
      </c>
    </row>
    <row r="178" spans="1:16" ht="25.5">
      <c r="A178" t="s">
        <v>48</v>
      </c>
      <c s="34" t="s">
        <v>330</v>
      </c>
      <c s="34" t="s">
        <v>6833</v>
      </c>
      <c s="35" t="s">
        <v>5</v>
      </c>
      <c s="6" t="s">
        <v>6834</v>
      </c>
      <c s="36" t="s">
        <v>51</v>
      </c>
      <c s="37">
        <v>4.32</v>
      </c>
      <c s="36">
        <v>0</v>
      </c>
      <c s="36">
        <f>ROUND(G178*H178,6)</f>
      </c>
      <c r="L178" s="38">
        <v>0</v>
      </c>
      <c s="32">
        <f>ROUND(ROUND(L178,2)*ROUND(G178,3),2)</f>
      </c>
      <c s="36" t="s">
        <v>441</v>
      </c>
      <c>
        <f>(M178*21)/100</f>
      </c>
      <c t="s">
        <v>27</v>
      </c>
    </row>
    <row r="179" spans="1:5" ht="12.75">
      <c r="A179" s="35" t="s">
        <v>53</v>
      </c>
      <c r="E179" s="39" t="s">
        <v>5</v>
      </c>
    </row>
    <row r="180" spans="1:5" ht="12.75">
      <c r="A180" s="35" t="s">
        <v>54</v>
      </c>
      <c r="E180" s="40" t="s">
        <v>6835</v>
      </c>
    </row>
    <row r="181" spans="1:5" ht="12.75">
      <c r="A181" t="s">
        <v>55</v>
      </c>
      <c r="E181" s="39" t="s">
        <v>5</v>
      </c>
    </row>
    <row r="182" spans="1:16" ht="12.75">
      <c r="A182" t="s">
        <v>48</v>
      </c>
      <c s="34" t="s">
        <v>334</v>
      </c>
      <c s="34" t="s">
        <v>6836</v>
      </c>
      <c s="35" t="s">
        <v>5</v>
      </c>
      <c s="6" t="s">
        <v>6837</v>
      </c>
      <c s="36" t="s">
        <v>51</v>
      </c>
      <c s="37">
        <v>24.45</v>
      </c>
      <c s="36">
        <v>0</v>
      </c>
      <c s="36">
        <f>ROUND(G182*H182,6)</f>
      </c>
      <c r="L182" s="38">
        <v>0</v>
      </c>
      <c s="32">
        <f>ROUND(ROUND(L182,2)*ROUND(G182,3),2)</f>
      </c>
      <c s="36" t="s">
        <v>441</v>
      </c>
      <c>
        <f>(M182*21)/100</f>
      </c>
      <c t="s">
        <v>27</v>
      </c>
    </row>
    <row r="183" spans="1:5" ht="12.75">
      <c r="A183" s="35" t="s">
        <v>53</v>
      </c>
      <c r="E183" s="39" t="s">
        <v>5</v>
      </c>
    </row>
    <row r="184" spans="1:5" ht="12.75">
      <c r="A184" s="35" t="s">
        <v>54</v>
      </c>
      <c r="E184" s="40" t="s">
        <v>6796</v>
      </c>
    </row>
    <row r="185" spans="1:5" ht="12.75">
      <c r="A185" t="s">
        <v>55</v>
      </c>
      <c r="E185" s="39" t="s">
        <v>5</v>
      </c>
    </row>
    <row r="186" spans="1:16" ht="12.75">
      <c r="A186" t="s">
        <v>48</v>
      </c>
      <c s="34" t="s">
        <v>337</v>
      </c>
      <c s="34" t="s">
        <v>6838</v>
      </c>
      <c s="35" t="s">
        <v>5</v>
      </c>
      <c s="6" t="s">
        <v>6839</v>
      </c>
      <c s="36" t="s">
        <v>51</v>
      </c>
      <c s="37">
        <v>6.75</v>
      </c>
      <c s="36">
        <v>0</v>
      </c>
      <c s="36">
        <f>ROUND(G186*H186,6)</f>
      </c>
      <c r="L186" s="38">
        <v>0</v>
      </c>
      <c s="32">
        <f>ROUND(ROUND(L186,2)*ROUND(G186,3),2)</f>
      </c>
      <c s="36" t="s">
        <v>441</v>
      </c>
      <c>
        <f>(M186*21)/100</f>
      </c>
      <c t="s">
        <v>27</v>
      </c>
    </row>
    <row r="187" spans="1:5" ht="12.75">
      <c r="A187" s="35" t="s">
        <v>53</v>
      </c>
      <c r="E187" s="39" t="s">
        <v>5</v>
      </c>
    </row>
    <row r="188" spans="1:5" ht="12.75">
      <c r="A188" s="35" t="s">
        <v>54</v>
      </c>
      <c r="E188" s="40" t="s">
        <v>6840</v>
      </c>
    </row>
    <row r="189" spans="1:5" ht="12.75">
      <c r="A189" t="s">
        <v>55</v>
      </c>
      <c r="E189" s="39" t="s">
        <v>5</v>
      </c>
    </row>
    <row r="190" spans="1:16" ht="12.75">
      <c r="A190" t="s">
        <v>48</v>
      </c>
      <c s="34" t="s">
        <v>341</v>
      </c>
      <c s="34" t="s">
        <v>6841</v>
      </c>
      <c s="35" t="s">
        <v>5</v>
      </c>
      <c s="6" t="s">
        <v>6842</v>
      </c>
      <c s="36" t="s">
        <v>51</v>
      </c>
      <c s="37">
        <v>6.18</v>
      </c>
      <c s="36">
        <v>0</v>
      </c>
      <c s="36">
        <f>ROUND(G190*H190,6)</f>
      </c>
      <c r="L190" s="38">
        <v>0</v>
      </c>
      <c s="32">
        <f>ROUND(ROUND(L190,2)*ROUND(G190,3),2)</f>
      </c>
      <c s="36" t="s">
        <v>441</v>
      </c>
      <c>
        <f>(M190*21)/100</f>
      </c>
      <c t="s">
        <v>27</v>
      </c>
    </row>
    <row r="191" spans="1:5" ht="12.75">
      <c r="A191" s="35" t="s">
        <v>53</v>
      </c>
      <c r="E191" s="39" t="s">
        <v>5</v>
      </c>
    </row>
    <row r="192" spans="1:5" ht="12.75">
      <c r="A192" s="35" t="s">
        <v>54</v>
      </c>
      <c r="E192" s="40" t="s">
        <v>6843</v>
      </c>
    </row>
    <row r="193" spans="1:5" ht="12.75">
      <c r="A193" t="s">
        <v>55</v>
      </c>
      <c r="E193" s="39" t="s">
        <v>5</v>
      </c>
    </row>
    <row r="194" spans="1:16" ht="12.75">
      <c r="A194" t="s">
        <v>48</v>
      </c>
      <c s="34" t="s">
        <v>577</v>
      </c>
      <c s="34" t="s">
        <v>6844</v>
      </c>
      <c s="35" t="s">
        <v>5</v>
      </c>
      <c s="6" t="s">
        <v>6845</v>
      </c>
      <c s="36" t="s">
        <v>51</v>
      </c>
      <c s="37">
        <v>12.22</v>
      </c>
      <c s="36">
        <v>0</v>
      </c>
      <c s="36">
        <f>ROUND(G194*H194,6)</f>
      </c>
      <c r="L194" s="38">
        <v>0</v>
      </c>
      <c s="32">
        <f>ROUND(ROUND(L194,2)*ROUND(G194,3),2)</f>
      </c>
      <c s="36" t="s">
        <v>441</v>
      </c>
      <c>
        <f>(M194*21)/100</f>
      </c>
      <c t="s">
        <v>27</v>
      </c>
    </row>
    <row r="195" spans="1:5" ht="12.75">
      <c r="A195" s="35" t="s">
        <v>53</v>
      </c>
      <c r="E195" s="39" t="s">
        <v>5</v>
      </c>
    </row>
    <row r="196" spans="1:5" ht="12.75">
      <c r="A196" s="35" t="s">
        <v>54</v>
      </c>
      <c r="E196" s="40" t="s">
        <v>6846</v>
      </c>
    </row>
    <row r="197" spans="1:5" ht="12.75">
      <c r="A197" t="s">
        <v>55</v>
      </c>
      <c r="E197" s="39" t="s">
        <v>5</v>
      </c>
    </row>
    <row r="198" spans="1:16" ht="12.75">
      <c r="A198" t="s">
        <v>48</v>
      </c>
      <c s="34" t="s">
        <v>581</v>
      </c>
      <c s="34" t="s">
        <v>6847</v>
      </c>
      <c s="35" t="s">
        <v>5</v>
      </c>
      <c s="6" t="s">
        <v>6848</v>
      </c>
      <c s="36" t="s">
        <v>205</v>
      </c>
      <c s="37">
        <v>418.408</v>
      </c>
      <c s="36">
        <v>0.00266</v>
      </c>
      <c s="36">
        <f>ROUND(G198*H198,6)</f>
      </c>
      <c r="L198" s="38">
        <v>0</v>
      </c>
      <c s="32">
        <f>ROUND(ROUND(L198,2)*ROUND(G198,3),2)</f>
      </c>
      <c s="36" t="s">
        <v>3677</v>
      </c>
      <c>
        <f>(M198*21)/100</f>
      </c>
      <c t="s">
        <v>27</v>
      </c>
    </row>
    <row r="199" spans="1:5" ht="12.75">
      <c r="A199" s="35" t="s">
        <v>53</v>
      </c>
      <c r="E199" s="39" t="s">
        <v>5</v>
      </c>
    </row>
    <row r="200" spans="1:5" ht="38.25">
      <c r="A200" s="35" t="s">
        <v>54</v>
      </c>
      <c r="E200" s="40" t="s">
        <v>6849</v>
      </c>
    </row>
    <row r="201" spans="1:5" ht="12.75">
      <c r="A201" t="s">
        <v>55</v>
      </c>
      <c r="E201" s="39" t="s">
        <v>5</v>
      </c>
    </row>
    <row r="202" spans="1:16" ht="12.75">
      <c r="A202" t="s">
        <v>48</v>
      </c>
      <c s="34" t="s">
        <v>345</v>
      </c>
      <c s="34" t="s">
        <v>6850</v>
      </c>
      <c s="35" t="s">
        <v>5</v>
      </c>
      <c s="6" t="s">
        <v>6851</v>
      </c>
      <c s="36" t="s">
        <v>450</v>
      </c>
      <c s="37">
        <v>1.113</v>
      </c>
      <c s="36">
        <v>0</v>
      </c>
      <c s="36">
        <f>ROUND(G202*H202,6)</f>
      </c>
      <c r="L202" s="38">
        <v>0</v>
      </c>
      <c s="32">
        <f>ROUND(ROUND(L202,2)*ROUND(G202,3),2)</f>
      </c>
      <c s="36" t="s">
        <v>3677</v>
      </c>
      <c>
        <f>(M202*21)/100</f>
      </c>
      <c t="s">
        <v>27</v>
      </c>
    </row>
    <row r="203" spans="1:5" ht="12.75">
      <c r="A203" s="35" t="s">
        <v>53</v>
      </c>
      <c r="E203" s="39" t="s">
        <v>5</v>
      </c>
    </row>
    <row r="204" spans="1:5" ht="12.75">
      <c r="A204" s="35" t="s">
        <v>54</v>
      </c>
      <c r="E204" s="40" t="s">
        <v>6852</v>
      </c>
    </row>
    <row r="205" spans="1:5" ht="12.75">
      <c r="A205" t="s">
        <v>55</v>
      </c>
      <c r="E205" s="39" t="s">
        <v>5</v>
      </c>
    </row>
    <row r="206" spans="1:13" ht="12.75">
      <c r="A206" t="s">
        <v>46</v>
      </c>
      <c r="C206" s="31" t="s">
        <v>4788</v>
      </c>
      <c r="E206" s="33" t="s">
        <v>4789</v>
      </c>
      <c r="J206" s="32">
        <f>0</f>
      </c>
      <c s="32">
        <f>0</f>
      </c>
      <c s="32">
        <f>0+L207+L211+L215+L219+L223+L227+L231+L235+L239+L243</f>
      </c>
      <c s="32">
        <f>0+M207+M211+M215+M219+M223+M227+M231+M235+M239+M243</f>
      </c>
    </row>
    <row r="207" spans="1:16" ht="25.5">
      <c r="A207" t="s">
        <v>48</v>
      </c>
      <c s="34" t="s">
        <v>349</v>
      </c>
      <c s="34" t="s">
        <v>6853</v>
      </c>
      <c s="35" t="s">
        <v>5</v>
      </c>
      <c s="6" t="s">
        <v>6854</v>
      </c>
      <c s="36" t="s">
        <v>2877</v>
      </c>
      <c s="37">
        <v>20</v>
      </c>
      <c s="36">
        <v>0</v>
      </c>
      <c s="36">
        <f>ROUND(G207*H207,6)</f>
      </c>
      <c r="L207" s="38">
        <v>0</v>
      </c>
      <c s="32">
        <f>ROUND(ROUND(L207,2)*ROUND(G207,3),2)</f>
      </c>
      <c s="36" t="s">
        <v>441</v>
      </c>
      <c>
        <f>(M207*21)/100</f>
      </c>
      <c t="s">
        <v>27</v>
      </c>
    </row>
    <row r="208" spans="1:5" ht="12.75">
      <c r="A208" s="35" t="s">
        <v>53</v>
      </c>
      <c r="E208" s="39" t="s">
        <v>5</v>
      </c>
    </row>
    <row r="209" spans="1:5" ht="12.75">
      <c r="A209" s="35" t="s">
        <v>54</v>
      </c>
      <c r="E209" s="40" t="s">
        <v>6855</v>
      </c>
    </row>
    <row r="210" spans="1:5" ht="12.75">
      <c r="A210" t="s">
        <v>55</v>
      </c>
      <c r="E210" s="39" t="s">
        <v>5</v>
      </c>
    </row>
    <row r="211" spans="1:16" ht="25.5">
      <c r="A211" t="s">
        <v>48</v>
      </c>
      <c s="34" t="s">
        <v>592</v>
      </c>
      <c s="34" t="s">
        <v>6856</v>
      </c>
      <c s="35" t="s">
        <v>5</v>
      </c>
      <c s="6" t="s">
        <v>6857</v>
      </c>
      <c s="36" t="s">
        <v>2877</v>
      </c>
      <c s="37">
        <v>20</v>
      </c>
      <c s="36">
        <v>0</v>
      </c>
      <c s="36">
        <f>ROUND(G211*H211,6)</f>
      </c>
      <c r="L211" s="38">
        <v>0</v>
      </c>
      <c s="32">
        <f>ROUND(ROUND(L211,2)*ROUND(G211,3),2)</f>
      </c>
      <c s="36" t="s">
        <v>441</v>
      </c>
      <c>
        <f>(M211*21)/100</f>
      </c>
      <c t="s">
        <v>27</v>
      </c>
    </row>
    <row r="212" spans="1:5" ht="12.75">
      <c r="A212" s="35" t="s">
        <v>53</v>
      </c>
      <c r="E212" s="39" t="s">
        <v>5</v>
      </c>
    </row>
    <row r="213" spans="1:5" ht="12.75">
      <c r="A213" s="35" t="s">
        <v>54</v>
      </c>
      <c r="E213" s="40" t="s">
        <v>6855</v>
      </c>
    </row>
    <row r="214" spans="1:5" ht="12.75">
      <c r="A214" t="s">
        <v>55</v>
      </c>
      <c r="E214" s="39" t="s">
        <v>5</v>
      </c>
    </row>
    <row r="215" spans="1:16" ht="25.5">
      <c r="A215" t="s">
        <v>48</v>
      </c>
      <c s="34" t="s">
        <v>596</v>
      </c>
      <c s="34" t="s">
        <v>6858</v>
      </c>
      <c s="35" t="s">
        <v>5</v>
      </c>
      <c s="6" t="s">
        <v>6859</v>
      </c>
      <c s="36" t="s">
        <v>2877</v>
      </c>
      <c s="37">
        <v>17</v>
      </c>
      <c s="36">
        <v>0</v>
      </c>
      <c s="36">
        <f>ROUND(G215*H215,6)</f>
      </c>
      <c r="L215" s="38">
        <v>0</v>
      </c>
      <c s="32">
        <f>ROUND(ROUND(L215,2)*ROUND(G215,3),2)</f>
      </c>
      <c s="36" t="s">
        <v>441</v>
      </c>
      <c>
        <f>(M215*21)/100</f>
      </c>
      <c t="s">
        <v>27</v>
      </c>
    </row>
    <row r="216" spans="1:5" ht="12.75">
      <c r="A216" s="35" t="s">
        <v>53</v>
      </c>
      <c r="E216" s="39" t="s">
        <v>5</v>
      </c>
    </row>
    <row r="217" spans="1:5" ht="12.75">
      <c r="A217" s="35" t="s">
        <v>54</v>
      </c>
      <c r="E217" s="40" t="s">
        <v>6860</v>
      </c>
    </row>
    <row r="218" spans="1:5" ht="12.75">
      <c r="A218" t="s">
        <v>55</v>
      </c>
      <c r="E218" s="39" t="s">
        <v>5</v>
      </c>
    </row>
    <row r="219" spans="1:16" ht="25.5">
      <c r="A219" t="s">
        <v>48</v>
      </c>
      <c s="34" t="s">
        <v>353</v>
      </c>
      <c s="34" t="s">
        <v>6861</v>
      </c>
      <c s="35" t="s">
        <v>5</v>
      </c>
      <c s="6" t="s">
        <v>6862</v>
      </c>
      <c s="36" t="s">
        <v>2877</v>
      </c>
      <c s="37">
        <v>10</v>
      </c>
      <c s="36">
        <v>0</v>
      </c>
      <c s="36">
        <f>ROUND(G219*H219,6)</f>
      </c>
      <c r="L219" s="38">
        <v>0</v>
      </c>
      <c s="32">
        <f>ROUND(ROUND(L219,2)*ROUND(G219,3),2)</f>
      </c>
      <c s="36" t="s">
        <v>441</v>
      </c>
      <c>
        <f>(M219*21)/100</f>
      </c>
      <c t="s">
        <v>27</v>
      </c>
    </row>
    <row r="220" spans="1:5" ht="12.75">
      <c r="A220" s="35" t="s">
        <v>53</v>
      </c>
      <c r="E220" s="39" t="s">
        <v>5</v>
      </c>
    </row>
    <row r="221" spans="1:5" ht="12.75">
      <c r="A221" s="35" t="s">
        <v>54</v>
      </c>
      <c r="E221" s="40" t="s">
        <v>3756</v>
      </c>
    </row>
    <row r="222" spans="1:5" ht="12.75">
      <c r="A222" t="s">
        <v>55</v>
      </c>
      <c r="E222" s="39" t="s">
        <v>5</v>
      </c>
    </row>
    <row r="223" spans="1:16" ht="25.5">
      <c r="A223" t="s">
        <v>48</v>
      </c>
      <c s="34" t="s">
        <v>357</v>
      </c>
      <c s="34" t="s">
        <v>6863</v>
      </c>
      <c s="35" t="s">
        <v>5</v>
      </c>
      <c s="6" t="s">
        <v>6864</v>
      </c>
      <c s="36" t="s">
        <v>2877</v>
      </c>
      <c s="37">
        <v>9</v>
      </c>
      <c s="36">
        <v>0</v>
      </c>
      <c s="36">
        <f>ROUND(G223*H223,6)</f>
      </c>
      <c r="L223" s="38">
        <v>0</v>
      </c>
      <c s="32">
        <f>ROUND(ROUND(L223,2)*ROUND(G223,3),2)</f>
      </c>
      <c s="36" t="s">
        <v>441</v>
      </c>
      <c>
        <f>(M223*21)/100</f>
      </c>
      <c t="s">
        <v>27</v>
      </c>
    </row>
    <row r="224" spans="1:5" ht="12.75">
      <c r="A224" s="35" t="s">
        <v>53</v>
      </c>
      <c r="E224" s="39" t="s">
        <v>5</v>
      </c>
    </row>
    <row r="225" spans="1:5" ht="12.75">
      <c r="A225" s="35" t="s">
        <v>54</v>
      </c>
      <c r="E225" s="40" t="s">
        <v>4720</v>
      </c>
    </row>
    <row r="226" spans="1:5" ht="12.75">
      <c r="A226" t="s">
        <v>55</v>
      </c>
      <c r="E226" s="39" t="s">
        <v>5</v>
      </c>
    </row>
    <row r="227" spans="1:16" ht="25.5">
      <c r="A227" t="s">
        <v>48</v>
      </c>
      <c s="34" t="s">
        <v>600</v>
      </c>
      <c s="34" t="s">
        <v>6865</v>
      </c>
      <c s="35" t="s">
        <v>5</v>
      </c>
      <c s="6" t="s">
        <v>6866</v>
      </c>
      <c s="36" t="s">
        <v>2877</v>
      </c>
      <c s="37">
        <v>34</v>
      </c>
      <c s="36">
        <v>0</v>
      </c>
      <c s="36">
        <f>ROUND(G227*H227,6)</f>
      </c>
      <c r="L227" s="38">
        <v>0</v>
      </c>
      <c s="32">
        <f>ROUND(ROUND(L227,2)*ROUND(G227,3),2)</f>
      </c>
      <c s="36" t="s">
        <v>441</v>
      </c>
      <c>
        <f>(M227*21)/100</f>
      </c>
      <c t="s">
        <v>27</v>
      </c>
    </row>
    <row r="228" spans="1:5" ht="12.75">
      <c r="A228" s="35" t="s">
        <v>53</v>
      </c>
      <c r="E228" s="39" t="s">
        <v>5</v>
      </c>
    </row>
    <row r="229" spans="1:5" ht="12.75">
      <c r="A229" s="35" t="s">
        <v>54</v>
      </c>
      <c r="E229" s="40" t="s">
        <v>6867</v>
      </c>
    </row>
    <row r="230" spans="1:5" ht="12.75">
      <c r="A230" t="s">
        <v>55</v>
      </c>
      <c r="E230" s="39" t="s">
        <v>5</v>
      </c>
    </row>
    <row r="231" spans="1:16" ht="25.5">
      <c r="A231" t="s">
        <v>48</v>
      </c>
      <c s="34" t="s">
        <v>604</v>
      </c>
      <c s="34" t="s">
        <v>6868</v>
      </c>
      <c s="35" t="s">
        <v>5</v>
      </c>
      <c s="6" t="s">
        <v>6869</v>
      </c>
      <c s="36" t="s">
        <v>2877</v>
      </c>
      <c s="37">
        <v>27.2</v>
      </c>
      <c s="36">
        <v>0</v>
      </c>
      <c s="36">
        <f>ROUND(G231*H231,6)</f>
      </c>
      <c r="L231" s="38">
        <v>0</v>
      </c>
      <c s="32">
        <f>ROUND(ROUND(L231,2)*ROUND(G231,3),2)</f>
      </c>
      <c s="36" t="s">
        <v>441</v>
      </c>
      <c>
        <f>(M231*21)/100</f>
      </c>
      <c t="s">
        <v>27</v>
      </c>
    </row>
    <row r="232" spans="1:5" ht="12.75">
      <c r="A232" s="35" t="s">
        <v>53</v>
      </c>
      <c r="E232" s="39" t="s">
        <v>5</v>
      </c>
    </row>
    <row r="233" spans="1:5" ht="12.75">
      <c r="A233" s="35" t="s">
        <v>54</v>
      </c>
      <c r="E233" s="40" t="s">
        <v>6870</v>
      </c>
    </row>
    <row r="234" spans="1:5" ht="12.75">
      <c r="A234" t="s">
        <v>55</v>
      </c>
      <c r="E234" s="39" t="s">
        <v>5</v>
      </c>
    </row>
    <row r="235" spans="1:16" ht="25.5">
      <c r="A235" t="s">
        <v>48</v>
      </c>
      <c s="34" t="s">
        <v>362</v>
      </c>
      <c s="34" t="s">
        <v>6871</v>
      </c>
      <c s="35" t="s">
        <v>5</v>
      </c>
      <c s="6" t="s">
        <v>6872</v>
      </c>
      <c s="36" t="s">
        <v>2877</v>
      </c>
      <c s="37">
        <v>12</v>
      </c>
      <c s="36">
        <v>0</v>
      </c>
      <c s="36">
        <f>ROUND(G235*H235,6)</f>
      </c>
      <c r="L235" s="38">
        <v>0</v>
      </c>
      <c s="32">
        <f>ROUND(ROUND(L235,2)*ROUND(G235,3),2)</f>
      </c>
      <c s="36" t="s">
        <v>441</v>
      </c>
      <c>
        <f>(M235*21)/100</f>
      </c>
      <c t="s">
        <v>27</v>
      </c>
    </row>
    <row r="236" spans="1:5" ht="12.75">
      <c r="A236" s="35" t="s">
        <v>53</v>
      </c>
      <c r="E236" s="39" t="s">
        <v>5</v>
      </c>
    </row>
    <row r="237" spans="1:5" ht="12.75">
      <c r="A237" s="35" t="s">
        <v>54</v>
      </c>
      <c r="E237" s="40" t="s">
        <v>6873</v>
      </c>
    </row>
    <row r="238" spans="1:5" ht="12.75">
      <c r="A238" t="s">
        <v>55</v>
      </c>
      <c r="E238" s="39" t="s">
        <v>5</v>
      </c>
    </row>
    <row r="239" spans="1:16" ht="12.75">
      <c r="A239" t="s">
        <v>48</v>
      </c>
      <c s="34" t="s">
        <v>366</v>
      </c>
      <c s="34" t="s">
        <v>6874</v>
      </c>
      <c s="35" t="s">
        <v>5</v>
      </c>
      <c s="6" t="s">
        <v>6875</v>
      </c>
      <c s="36" t="s">
        <v>51</v>
      </c>
      <c s="37">
        <v>22.5</v>
      </c>
      <c s="36">
        <v>0</v>
      </c>
      <c s="36">
        <f>ROUND(G239*H239,6)</f>
      </c>
      <c r="L239" s="38">
        <v>0</v>
      </c>
      <c s="32">
        <f>ROUND(ROUND(L239,2)*ROUND(G239,3),2)</f>
      </c>
      <c s="36" t="s">
        <v>441</v>
      </c>
      <c>
        <f>(M239*21)/100</f>
      </c>
      <c t="s">
        <v>27</v>
      </c>
    </row>
    <row r="240" spans="1:5" ht="12.75">
      <c r="A240" s="35" t="s">
        <v>53</v>
      </c>
      <c r="E240" s="39" t="s">
        <v>5</v>
      </c>
    </row>
    <row r="241" spans="1:5" ht="12.75">
      <c r="A241" s="35" t="s">
        <v>54</v>
      </c>
      <c r="E241" s="40" t="s">
        <v>6876</v>
      </c>
    </row>
    <row r="242" spans="1:5" ht="12.75">
      <c r="A242" t="s">
        <v>55</v>
      </c>
      <c r="E242" s="39" t="s">
        <v>5</v>
      </c>
    </row>
    <row r="243" spans="1:16" ht="12.75">
      <c r="A243" t="s">
        <v>48</v>
      </c>
      <c s="34" t="s">
        <v>370</v>
      </c>
      <c s="34" t="s">
        <v>6877</v>
      </c>
      <c s="35" t="s">
        <v>5</v>
      </c>
      <c s="6" t="s">
        <v>6878</v>
      </c>
      <c s="36" t="s">
        <v>51</v>
      </c>
      <c s="37">
        <v>40.7</v>
      </c>
      <c s="36">
        <v>0</v>
      </c>
      <c s="36">
        <f>ROUND(G243*H243,6)</f>
      </c>
      <c r="L243" s="38">
        <v>0</v>
      </c>
      <c s="32">
        <f>ROUND(ROUND(L243,2)*ROUND(G243,3),2)</f>
      </c>
      <c s="36" t="s">
        <v>441</v>
      </c>
      <c>
        <f>(M243*21)/100</f>
      </c>
      <c t="s">
        <v>27</v>
      </c>
    </row>
    <row r="244" spans="1:5" ht="12.75">
      <c r="A244" s="35" t="s">
        <v>53</v>
      </c>
      <c r="E244" s="39" t="s">
        <v>5</v>
      </c>
    </row>
    <row r="245" spans="1:5" ht="12.75">
      <c r="A245" s="35" t="s">
        <v>54</v>
      </c>
      <c r="E245" s="40" t="s">
        <v>6879</v>
      </c>
    </row>
    <row r="246" spans="1:5" ht="12.75">
      <c r="A246" t="s">
        <v>55</v>
      </c>
      <c r="E246" s="39" t="s">
        <v>5</v>
      </c>
    </row>
    <row r="247" spans="1:13" ht="12.75">
      <c r="A247" t="s">
        <v>46</v>
      </c>
      <c r="C247" s="31" t="s">
        <v>76</v>
      </c>
      <c r="E247" s="33" t="s">
        <v>3893</v>
      </c>
      <c r="J247" s="32">
        <f>0</f>
      </c>
      <c s="32">
        <f>0</f>
      </c>
      <c s="32">
        <f>0+L248</f>
      </c>
      <c s="32">
        <f>0+M248</f>
      </c>
    </row>
    <row r="248" spans="1:16" ht="25.5">
      <c r="A248" t="s">
        <v>48</v>
      </c>
      <c s="34" t="s">
        <v>375</v>
      </c>
      <c s="34" t="s">
        <v>5087</v>
      </c>
      <c s="35" t="s">
        <v>5</v>
      </c>
      <c s="6" t="s">
        <v>6880</v>
      </c>
      <c s="36" t="s">
        <v>205</v>
      </c>
      <c s="37">
        <v>440</v>
      </c>
      <c s="36">
        <v>0.00021</v>
      </c>
      <c s="36">
        <f>ROUND(G248*H248,6)</f>
      </c>
      <c r="L248" s="38">
        <v>0</v>
      </c>
      <c s="32">
        <f>ROUND(ROUND(L248,2)*ROUND(G248,3),2)</f>
      </c>
      <c s="36" t="s">
        <v>3677</v>
      </c>
      <c>
        <f>(M248*21)/100</f>
      </c>
      <c t="s">
        <v>27</v>
      </c>
    </row>
    <row r="249" spans="1:5" ht="12.75">
      <c r="A249" s="35" t="s">
        <v>53</v>
      </c>
      <c r="E249" s="39" t="s">
        <v>5</v>
      </c>
    </row>
    <row r="250" spans="1:5" ht="12.75">
      <c r="A250" s="35" t="s">
        <v>54</v>
      </c>
      <c r="E250" s="40" t="s">
        <v>6881</v>
      </c>
    </row>
    <row r="251" spans="1:5" ht="12.75">
      <c r="A251" t="s">
        <v>55</v>
      </c>
      <c r="E251" s="39" t="s">
        <v>5</v>
      </c>
    </row>
    <row r="252" spans="1:13" ht="12.75">
      <c r="A252" t="s">
        <v>46</v>
      </c>
      <c r="C252" s="31" t="s">
        <v>3908</v>
      </c>
      <c r="E252" s="33" t="s">
        <v>3909</v>
      </c>
      <c r="J252" s="32">
        <f>0</f>
      </c>
      <c s="32">
        <f>0</f>
      </c>
      <c s="32">
        <f>0+L253</f>
      </c>
      <c s="32">
        <f>0+M253</f>
      </c>
    </row>
    <row r="253" spans="1:16" ht="12.75">
      <c r="A253" t="s">
        <v>48</v>
      </c>
      <c s="34" t="s">
        <v>379</v>
      </c>
      <c s="34" t="s">
        <v>5215</v>
      </c>
      <c s="35" t="s">
        <v>5</v>
      </c>
      <c s="6" t="s">
        <v>6227</v>
      </c>
      <c s="36" t="s">
        <v>450</v>
      </c>
      <c s="37">
        <v>84.869</v>
      </c>
      <c s="36">
        <v>0</v>
      </c>
      <c s="36">
        <f>ROUND(G253*H253,6)</f>
      </c>
      <c r="L253" s="38">
        <v>0</v>
      </c>
      <c s="32">
        <f>ROUND(ROUND(L253,2)*ROUND(G253,3),2)</f>
      </c>
      <c s="36" t="s">
        <v>3677</v>
      </c>
      <c>
        <f>(M253*21)/100</f>
      </c>
      <c t="s">
        <v>27</v>
      </c>
    </row>
    <row r="254" spans="1:5" ht="12.75">
      <c r="A254" s="35" t="s">
        <v>53</v>
      </c>
      <c r="E254" s="39" t="s">
        <v>5</v>
      </c>
    </row>
    <row r="255" spans="1:5" ht="12.75">
      <c r="A255" s="35" t="s">
        <v>54</v>
      </c>
      <c r="E255" s="40" t="s">
        <v>6882</v>
      </c>
    </row>
    <row r="256" spans="1:5" ht="12.75">
      <c r="A256" t="s">
        <v>55</v>
      </c>
      <c r="E256" s="39" t="s">
        <v>5</v>
      </c>
    </row>
    <row r="257" spans="1:13" ht="12.75">
      <c r="A257" t="s">
        <v>46</v>
      </c>
      <c r="C257" s="31" t="s">
        <v>3913</v>
      </c>
      <c r="E257" s="33" t="s">
        <v>3914</v>
      </c>
      <c r="J257" s="32">
        <f>0</f>
      </c>
      <c s="32">
        <f>0</f>
      </c>
      <c s="32">
        <f>0+L258+L262+L266+L270+L274+L278+L282+L286+L290+L294+L298+L302</f>
      </c>
      <c s="32">
        <f>0+M258+M262+M266+M270+M274+M278+M282+M286+M290+M294+M298+M302</f>
      </c>
    </row>
    <row r="258" spans="1:16" ht="25.5">
      <c r="A258" t="s">
        <v>48</v>
      </c>
      <c s="34" t="s">
        <v>383</v>
      </c>
      <c s="34" t="s">
        <v>6883</v>
      </c>
      <c s="35" t="s">
        <v>5</v>
      </c>
      <c s="6" t="s">
        <v>6884</v>
      </c>
      <c s="36" t="s">
        <v>62</v>
      </c>
      <c s="37">
        <v>12</v>
      </c>
      <c s="36">
        <v>0</v>
      </c>
      <c s="36">
        <f>ROUND(G258*H258,6)</f>
      </c>
      <c r="L258" s="38">
        <v>0</v>
      </c>
      <c s="32">
        <f>ROUND(ROUND(L258,2)*ROUND(G258,3),2)</f>
      </c>
      <c s="36" t="s">
        <v>441</v>
      </c>
      <c>
        <f>(M258*21)/100</f>
      </c>
      <c t="s">
        <v>27</v>
      </c>
    </row>
    <row r="259" spans="1:5" ht="12.75">
      <c r="A259" s="35" t="s">
        <v>53</v>
      </c>
      <c r="E259" s="39" t="s">
        <v>5</v>
      </c>
    </row>
    <row r="260" spans="1:5" ht="12.75">
      <c r="A260" s="35" t="s">
        <v>54</v>
      </c>
      <c r="E260" s="40" t="s">
        <v>6873</v>
      </c>
    </row>
    <row r="261" spans="1:5" ht="12.75">
      <c r="A261" t="s">
        <v>55</v>
      </c>
      <c r="E261" s="39" t="s">
        <v>5</v>
      </c>
    </row>
    <row r="262" spans="1:16" ht="25.5">
      <c r="A262" t="s">
        <v>48</v>
      </c>
      <c s="34" t="s">
        <v>387</v>
      </c>
      <c s="34" t="s">
        <v>6885</v>
      </c>
      <c s="35" t="s">
        <v>5</v>
      </c>
      <c s="6" t="s">
        <v>6886</v>
      </c>
      <c s="36" t="s">
        <v>51</v>
      </c>
      <c s="37">
        <v>10</v>
      </c>
      <c s="36">
        <v>0</v>
      </c>
      <c s="36">
        <f>ROUND(G262*H262,6)</f>
      </c>
      <c r="L262" s="38">
        <v>0</v>
      </c>
      <c s="32">
        <f>ROUND(ROUND(L262,2)*ROUND(G262,3),2)</f>
      </c>
      <c s="36" t="s">
        <v>441</v>
      </c>
      <c>
        <f>(M262*21)/100</f>
      </c>
      <c t="s">
        <v>27</v>
      </c>
    </row>
    <row r="263" spans="1:5" ht="12.75">
      <c r="A263" s="35" t="s">
        <v>53</v>
      </c>
      <c r="E263" s="39" t="s">
        <v>5</v>
      </c>
    </row>
    <row r="264" spans="1:5" ht="12.75">
      <c r="A264" s="35" t="s">
        <v>54</v>
      </c>
      <c r="E264" s="40" t="s">
        <v>3756</v>
      </c>
    </row>
    <row r="265" spans="1:5" ht="12.75">
      <c r="A265" t="s">
        <v>55</v>
      </c>
      <c r="E265" s="39" t="s">
        <v>5</v>
      </c>
    </row>
    <row r="266" spans="1:16" ht="25.5">
      <c r="A266" t="s">
        <v>48</v>
      </c>
      <c s="34" t="s">
        <v>391</v>
      </c>
      <c s="34" t="s">
        <v>6887</v>
      </c>
      <c s="35" t="s">
        <v>5</v>
      </c>
      <c s="6" t="s">
        <v>6888</v>
      </c>
      <c s="36" t="s">
        <v>62</v>
      </c>
      <c s="37">
        <v>9</v>
      </c>
      <c s="36">
        <v>0</v>
      </c>
      <c s="36">
        <f>ROUND(G266*H266,6)</f>
      </c>
      <c r="L266" s="38">
        <v>0</v>
      </c>
      <c s="32">
        <f>ROUND(ROUND(L266,2)*ROUND(G266,3),2)</f>
      </c>
      <c s="36" t="s">
        <v>441</v>
      </c>
      <c>
        <f>(M266*21)/100</f>
      </c>
      <c t="s">
        <v>27</v>
      </c>
    </row>
    <row r="267" spans="1:5" ht="12.75">
      <c r="A267" s="35" t="s">
        <v>53</v>
      </c>
      <c r="E267" s="39" t="s">
        <v>5</v>
      </c>
    </row>
    <row r="268" spans="1:5" ht="12.75">
      <c r="A268" s="35" t="s">
        <v>54</v>
      </c>
      <c r="E268" s="40" t="s">
        <v>4720</v>
      </c>
    </row>
    <row r="269" spans="1:5" ht="12.75">
      <c r="A269" t="s">
        <v>55</v>
      </c>
      <c r="E269" s="39" t="s">
        <v>5</v>
      </c>
    </row>
    <row r="270" spans="1:16" ht="25.5">
      <c r="A270" t="s">
        <v>48</v>
      </c>
      <c s="34" t="s">
        <v>396</v>
      </c>
      <c s="34" t="s">
        <v>6889</v>
      </c>
      <c s="35" t="s">
        <v>5</v>
      </c>
      <c s="6" t="s">
        <v>6890</v>
      </c>
      <c s="36" t="s">
        <v>51</v>
      </c>
      <c s="37">
        <v>35</v>
      </c>
      <c s="36">
        <v>0</v>
      </c>
      <c s="36">
        <f>ROUND(G270*H270,6)</f>
      </c>
      <c r="L270" s="38">
        <v>0</v>
      </c>
      <c s="32">
        <f>ROUND(ROUND(L270,2)*ROUND(G270,3),2)</f>
      </c>
      <c s="36" t="s">
        <v>441</v>
      </c>
      <c>
        <f>(M270*21)/100</f>
      </c>
      <c t="s">
        <v>27</v>
      </c>
    </row>
    <row r="271" spans="1:5" ht="12.75">
      <c r="A271" s="35" t="s">
        <v>53</v>
      </c>
      <c r="E271" s="39" t="s">
        <v>5</v>
      </c>
    </row>
    <row r="272" spans="1:5" ht="12.75">
      <c r="A272" s="35" t="s">
        <v>54</v>
      </c>
      <c r="E272" s="40" t="s">
        <v>3828</v>
      </c>
    </row>
    <row r="273" spans="1:5" ht="12.75">
      <c r="A273" t="s">
        <v>55</v>
      </c>
      <c r="E273" s="39" t="s">
        <v>5</v>
      </c>
    </row>
    <row r="274" spans="1:16" ht="12.75">
      <c r="A274" t="s">
        <v>48</v>
      </c>
      <c s="34" t="s">
        <v>400</v>
      </c>
      <c s="34" t="s">
        <v>6891</v>
      </c>
      <c s="35" t="s">
        <v>5</v>
      </c>
      <c s="6" t="s">
        <v>6892</v>
      </c>
      <c s="36" t="s">
        <v>51</v>
      </c>
      <c s="37">
        <v>3</v>
      </c>
      <c s="36">
        <v>0</v>
      </c>
      <c s="36">
        <f>ROUND(G274*H274,6)</f>
      </c>
      <c r="L274" s="38">
        <v>0</v>
      </c>
      <c s="32">
        <f>ROUND(ROUND(L274,2)*ROUND(G274,3),2)</f>
      </c>
      <c s="36" t="s">
        <v>441</v>
      </c>
      <c>
        <f>(M274*21)/100</f>
      </c>
      <c t="s">
        <v>27</v>
      </c>
    </row>
    <row r="275" spans="1:5" ht="12.75">
      <c r="A275" s="35" t="s">
        <v>53</v>
      </c>
      <c r="E275" s="39" t="s">
        <v>5</v>
      </c>
    </row>
    <row r="276" spans="1:5" ht="12.75">
      <c r="A276" s="35" t="s">
        <v>54</v>
      </c>
      <c r="E276" s="40" t="s">
        <v>3802</v>
      </c>
    </row>
    <row r="277" spans="1:5" ht="12.75">
      <c r="A277" t="s">
        <v>55</v>
      </c>
      <c r="E277" s="39" t="s">
        <v>5</v>
      </c>
    </row>
    <row r="278" spans="1:16" ht="12.75">
      <c r="A278" t="s">
        <v>48</v>
      </c>
      <c s="34" t="s">
        <v>404</v>
      </c>
      <c s="34" t="s">
        <v>6893</v>
      </c>
      <c s="35" t="s">
        <v>5</v>
      </c>
      <c s="6" t="s">
        <v>6894</v>
      </c>
      <c s="36" t="s">
        <v>51</v>
      </c>
      <c s="37">
        <v>0.6</v>
      </c>
      <c s="36">
        <v>0</v>
      </c>
      <c s="36">
        <f>ROUND(G278*H278,6)</f>
      </c>
      <c r="L278" s="38">
        <v>0</v>
      </c>
      <c s="32">
        <f>ROUND(ROUND(L278,2)*ROUND(G278,3),2)</f>
      </c>
      <c s="36" t="s">
        <v>441</v>
      </c>
      <c>
        <f>(M278*21)/100</f>
      </c>
      <c t="s">
        <v>27</v>
      </c>
    </row>
    <row r="279" spans="1:5" ht="12.75">
      <c r="A279" s="35" t="s">
        <v>53</v>
      </c>
      <c r="E279" s="39" t="s">
        <v>5</v>
      </c>
    </row>
    <row r="280" spans="1:5" ht="12.75">
      <c r="A280" s="35" t="s">
        <v>54</v>
      </c>
      <c r="E280" s="40" t="s">
        <v>6895</v>
      </c>
    </row>
    <row r="281" spans="1:5" ht="12.75">
      <c r="A281" t="s">
        <v>55</v>
      </c>
      <c r="E281" s="39" t="s">
        <v>5</v>
      </c>
    </row>
    <row r="282" spans="1:16" ht="12.75">
      <c r="A282" t="s">
        <v>48</v>
      </c>
      <c s="34" t="s">
        <v>627</v>
      </c>
      <c s="34" t="s">
        <v>6896</v>
      </c>
      <c s="35" t="s">
        <v>5</v>
      </c>
      <c s="6" t="s">
        <v>6897</v>
      </c>
      <c s="36" t="s">
        <v>51</v>
      </c>
      <c s="37">
        <v>6</v>
      </c>
      <c s="36">
        <v>0</v>
      </c>
      <c s="36">
        <f>ROUND(G282*H282,6)</f>
      </c>
      <c r="L282" s="38">
        <v>0</v>
      </c>
      <c s="32">
        <f>ROUND(ROUND(L282,2)*ROUND(G282,3),2)</f>
      </c>
      <c s="36" t="s">
        <v>441</v>
      </c>
      <c>
        <f>(M282*21)/100</f>
      </c>
      <c t="s">
        <v>27</v>
      </c>
    </row>
    <row r="283" spans="1:5" ht="12.75">
      <c r="A283" s="35" t="s">
        <v>53</v>
      </c>
      <c r="E283" s="39" t="s">
        <v>5</v>
      </c>
    </row>
    <row r="284" spans="1:5" ht="12.75">
      <c r="A284" s="35" t="s">
        <v>54</v>
      </c>
      <c r="E284" s="40" t="s">
        <v>3831</v>
      </c>
    </row>
    <row r="285" spans="1:5" ht="12.75">
      <c r="A285" t="s">
        <v>55</v>
      </c>
      <c r="E285" s="39" t="s">
        <v>5</v>
      </c>
    </row>
    <row r="286" spans="1:16" ht="12.75">
      <c r="A286" t="s">
        <v>48</v>
      </c>
      <c s="34" t="s">
        <v>631</v>
      </c>
      <c s="34" t="s">
        <v>6898</v>
      </c>
      <c s="35" t="s">
        <v>5</v>
      </c>
      <c s="6" t="s">
        <v>6899</v>
      </c>
      <c s="36" t="s">
        <v>51</v>
      </c>
      <c s="37">
        <v>1.8</v>
      </c>
      <c s="36">
        <v>0</v>
      </c>
      <c s="36">
        <f>ROUND(G286*H286,6)</f>
      </c>
      <c r="L286" s="38">
        <v>0</v>
      </c>
      <c s="32">
        <f>ROUND(ROUND(L286,2)*ROUND(G286,3),2)</f>
      </c>
      <c s="36" t="s">
        <v>441</v>
      </c>
      <c>
        <f>(M286*21)/100</f>
      </c>
      <c t="s">
        <v>27</v>
      </c>
    </row>
    <row r="287" spans="1:5" ht="12.75">
      <c r="A287" s="35" t="s">
        <v>53</v>
      </c>
      <c r="E287" s="39" t="s">
        <v>5</v>
      </c>
    </row>
    <row r="288" spans="1:5" ht="12.75">
      <c r="A288" s="35" t="s">
        <v>54</v>
      </c>
      <c r="E288" s="40" t="s">
        <v>6900</v>
      </c>
    </row>
    <row r="289" spans="1:5" ht="12.75">
      <c r="A289" t="s">
        <v>55</v>
      </c>
      <c r="E289" s="39" t="s">
        <v>5</v>
      </c>
    </row>
    <row r="290" spans="1:16" ht="25.5">
      <c r="A290" t="s">
        <v>48</v>
      </c>
      <c s="34" t="s">
        <v>408</v>
      </c>
      <c s="34" t="s">
        <v>6901</v>
      </c>
      <c s="35" t="s">
        <v>5</v>
      </c>
      <c s="6" t="s">
        <v>6902</v>
      </c>
      <c s="36" t="s">
        <v>51</v>
      </c>
      <c s="37">
        <v>40</v>
      </c>
      <c s="36">
        <v>0</v>
      </c>
      <c s="36">
        <f>ROUND(G290*H290,6)</f>
      </c>
      <c r="L290" s="38">
        <v>0</v>
      </c>
      <c s="32">
        <f>ROUND(ROUND(L290,2)*ROUND(G290,3),2)</f>
      </c>
      <c s="36" t="s">
        <v>441</v>
      </c>
      <c>
        <f>(M290*21)/100</f>
      </c>
      <c t="s">
        <v>27</v>
      </c>
    </row>
    <row r="291" spans="1:5" ht="12.75">
      <c r="A291" s="35" t="s">
        <v>53</v>
      </c>
      <c r="E291" s="39" t="s">
        <v>5</v>
      </c>
    </row>
    <row r="292" spans="1:5" ht="12.75">
      <c r="A292" s="35" t="s">
        <v>54</v>
      </c>
      <c r="E292" s="40" t="s">
        <v>3825</v>
      </c>
    </row>
    <row r="293" spans="1:5" ht="12.75">
      <c r="A293" t="s">
        <v>55</v>
      </c>
      <c r="E293" s="39" t="s">
        <v>5</v>
      </c>
    </row>
    <row r="294" spans="1:16" ht="25.5">
      <c r="A294" t="s">
        <v>48</v>
      </c>
      <c s="34" t="s">
        <v>412</v>
      </c>
      <c s="34" t="s">
        <v>6903</v>
      </c>
      <c s="35" t="s">
        <v>5</v>
      </c>
      <c s="6" t="s">
        <v>6904</v>
      </c>
      <c s="36" t="s">
        <v>51</v>
      </c>
      <c s="37">
        <v>10</v>
      </c>
      <c s="36">
        <v>0</v>
      </c>
      <c s="36">
        <f>ROUND(G294*H294,6)</f>
      </c>
      <c r="L294" s="38">
        <v>0</v>
      </c>
      <c s="32">
        <f>ROUND(ROUND(L294,2)*ROUND(G294,3),2)</f>
      </c>
      <c s="36" t="s">
        <v>441</v>
      </c>
      <c>
        <f>(M294*21)/100</f>
      </c>
      <c t="s">
        <v>27</v>
      </c>
    </row>
    <row r="295" spans="1:5" ht="12.75">
      <c r="A295" s="35" t="s">
        <v>53</v>
      </c>
      <c r="E295" s="39" t="s">
        <v>5</v>
      </c>
    </row>
    <row r="296" spans="1:5" ht="12.75">
      <c r="A296" s="35" t="s">
        <v>54</v>
      </c>
      <c r="E296" s="40" t="s">
        <v>3756</v>
      </c>
    </row>
    <row r="297" spans="1:5" ht="12.75">
      <c r="A297" t="s">
        <v>55</v>
      </c>
      <c r="E297" s="39" t="s">
        <v>5</v>
      </c>
    </row>
    <row r="298" spans="1:16" ht="25.5">
      <c r="A298" t="s">
        <v>48</v>
      </c>
      <c s="34" t="s">
        <v>416</v>
      </c>
      <c s="34" t="s">
        <v>6905</v>
      </c>
      <c s="35" t="s">
        <v>5</v>
      </c>
      <c s="6" t="s">
        <v>6906</v>
      </c>
      <c s="36" t="s">
        <v>185</v>
      </c>
      <c s="37">
        <v>10</v>
      </c>
      <c s="36">
        <v>0</v>
      </c>
      <c s="36">
        <f>ROUND(G298*H298,6)</f>
      </c>
      <c r="L298" s="38">
        <v>0</v>
      </c>
      <c s="32">
        <f>ROUND(ROUND(L298,2)*ROUND(G298,3),2)</f>
      </c>
      <c s="36" t="s">
        <v>441</v>
      </c>
      <c>
        <f>(M298*21)/100</f>
      </c>
      <c t="s">
        <v>27</v>
      </c>
    </row>
    <row r="299" spans="1:5" ht="12.75">
      <c r="A299" s="35" t="s">
        <v>53</v>
      </c>
      <c r="E299" s="39" t="s">
        <v>5</v>
      </c>
    </row>
    <row r="300" spans="1:5" ht="12.75">
      <c r="A300" s="35" t="s">
        <v>54</v>
      </c>
      <c r="E300" s="40" t="s">
        <v>3756</v>
      </c>
    </row>
    <row r="301" spans="1:5" ht="12.75">
      <c r="A301" t="s">
        <v>55</v>
      </c>
      <c r="E301" s="39" t="s">
        <v>5</v>
      </c>
    </row>
    <row r="302" spans="1:16" ht="25.5">
      <c r="A302" t="s">
        <v>48</v>
      </c>
      <c s="34" t="s">
        <v>417</v>
      </c>
      <c s="34" t="s">
        <v>6907</v>
      </c>
      <c s="35" t="s">
        <v>5</v>
      </c>
      <c s="6" t="s">
        <v>6908</v>
      </c>
      <c s="36" t="s">
        <v>185</v>
      </c>
      <c s="37">
        <v>8</v>
      </c>
      <c s="36">
        <v>0</v>
      </c>
      <c s="36">
        <f>ROUND(G302*H302,6)</f>
      </c>
      <c r="L302" s="38">
        <v>0</v>
      </c>
      <c s="32">
        <f>ROUND(ROUND(L302,2)*ROUND(G302,3),2)</f>
      </c>
      <c s="36" t="s">
        <v>441</v>
      </c>
      <c>
        <f>(M302*21)/100</f>
      </c>
      <c t="s">
        <v>27</v>
      </c>
    </row>
    <row r="303" spans="1:5" ht="12.75">
      <c r="A303" s="35" t="s">
        <v>53</v>
      </c>
      <c r="E303" s="39" t="s">
        <v>5</v>
      </c>
    </row>
    <row r="304" spans="1:5" ht="12.75">
      <c r="A304" s="35" t="s">
        <v>54</v>
      </c>
      <c r="E304" s="40" t="s">
        <v>3685</v>
      </c>
    </row>
    <row r="305" spans="1:5" ht="12.75">
      <c r="A305" t="s">
        <v>55</v>
      </c>
      <c r="E305" s="39" t="s">
        <v>5</v>
      </c>
    </row>
    <row r="306" spans="1:13" ht="12.75">
      <c r="A306" t="s">
        <v>46</v>
      </c>
      <c r="C306" s="31" t="s">
        <v>6909</v>
      </c>
      <c r="E306" s="33" t="s">
        <v>6910</v>
      </c>
      <c r="J306" s="32">
        <f>0</f>
      </c>
      <c s="32">
        <f>0</f>
      </c>
      <c s="32">
        <f>0+L307+L311+L315+L319+L323+L327+L331+L335+L339</f>
      </c>
      <c s="32">
        <f>0+M307+M311+M315+M319+M323+M327+M331+M335+M339</f>
      </c>
    </row>
    <row r="307" spans="1:16" ht="12.75">
      <c r="A307" t="s">
        <v>48</v>
      </c>
      <c s="34" t="s">
        <v>418</v>
      </c>
      <c s="34" t="s">
        <v>6911</v>
      </c>
      <c s="35" t="s">
        <v>5</v>
      </c>
      <c s="6" t="s">
        <v>6912</v>
      </c>
      <c s="36" t="s">
        <v>2877</v>
      </c>
      <c s="37">
        <v>1261</v>
      </c>
      <c s="36">
        <v>0</v>
      </c>
      <c s="36">
        <f>ROUND(G307*H307,6)</f>
      </c>
      <c r="L307" s="38">
        <v>0</v>
      </c>
      <c s="32">
        <f>ROUND(ROUND(L307,2)*ROUND(G307,3),2)</f>
      </c>
      <c s="36" t="s">
        <v>441</v>
      </c>
      <c>
        <f>(M307*21)/100</f>
      </c>
      <c t="s">
        <v>27</v>
      </c>
    </row>
    <row r="308" spans="1:5" ht="12.75">
      <c r="A308" s="35" t="s">
        <v>53</v>
      </c>
      <c r="E308" s="39" t="s">
        <v>5</v>
      </c>
    </row>
    <row r="309" spans="1:5" ht="12.75">
      <c r="A309" s="35" t="s">
        <v>54</v>
      </c>
      <c r="E309" s="40" t="s">
        <v>6913</v>
      </c>
    </row>
    <row r="310" spans="1:5" ht="12.75">
      <c r="A310" t="s">
        <v>55</v>
      </c>
      <c r="E310" s="39" t="s">
        <v>5</v>
      </c>
    </row>
    <row r="311" spans="1:16" ht="12.75">
      <c r="A311" t="s">
        <v>48</v>
      </c>
      <c s="34" t="s">
        <v>419</v>
      </c>
      <c s="34" t="s">
        <v>6914</v>
      </c>
      <c s="35" t="s">
        <v>5</v>
      </c>
      <c s="6" t="s">
        <v>6915</v>
      </c>
      <c s="36" t="s">
        <v>2877</v>
      </c>
      <c s="37">
        <v>1020</v>
      </c>
      <c s="36">
        <v>0</v>
      </c>
      <c s="36">
        <f>ROUND(G311*H311,6)</f>
      </c>
      <c r="L311" s="38">
        <v>0</v>
      </c>
      <c s="32">
        <f>ROUND(ROUND(L311,2)*ROUND(G311,3),2)</f>
      </c>
      <c s="36" t="s">
        <v>441</v>
      </c>
      <c>
        <f>(M311*21)/100</f>
      </c>
      <c t="s">
        <v>27</v>
      </c>
    </row>
    <row r="312" spans="1:5" ht="12.75">
      <c r="A312" s="35" t="s">
        <v>53</v>
      </c>
      <c r="E312" s="39" t="s">
        <v>5</v>
      </c>
    </row>
    <row r="313" spans="1:5" ht="12.75">
      <c r="A313" s="35" t="s">
        <v>54</v>
      </c>
      <c r="E313" s="40" t="s">
        <v>6916</v>
      </c>
    </row>
    <row r="314" spans="1:5" ht="12.75">
      <c r="A314" t="s">
        <v>55</v>
      </c>
      <c r="E314" s="39" t="s">
        <v>5</v>
      </c>
    </row>
    <row r="315" spans="1:16" ht="25.5">
      <c r="A315" t="s">
        <v>48</v>
      </c>
      <c s="34" t="s">
        <v>420</v>
      </c>
      <c s="34" t="s">
        <v>6917</v>
      </c>
      <c s="35" t="s">
        <v>5</v>
      </c>
      <c s="6" t="s">
        <v>6918</v>
      </c>
      <c s="36" t="s">
        <v>205</v>
      </c>
      <c s="37">
        <v>12.46</v>
      </c>
      <c s="36">
        <v>0</v>
      </c>
      <c s="36">
        <f>ROUND(G315*H315,6)</f>
      </c>
      <c r="L315" s="38">
        <v>0</v>
      </c>
      <c s="32">
        <f>ROUND(ROUND(L315,2)*ROUND(G315,3),2)</f>
      </c>
      <c s="36" t="s">
        <v>441</v>
      </c>
      <c>
        <f>(M315*21)/100</f>
      </c>
      <c t="s">
        <v>27</v>
      </c>
    </row>
    <row r="316" spans="1:5" ht="12.75">
      <c r="A316" s="35" t="s">
        <v>53</v>
      </c>
      <c r="E316" s="39" t="s">
        <v>5</v>
      </c>
    </row>
    <row r="317" spans="1:5" ht="12.75">
      <c r="A317" s="35" t="s">
        <v>54</v>
      </c>
      <c r="E317" s="40" t="s">
        <v>6919</v>
      </c>
    </row>
    <row r="318" spans="1:5" ht="12.75">
      <c r="A318" t="s">
        <v>55</v>
      </c>
      <c r="E318" s="39" t="s">
        <v>5</v>
      </c>
    </row>
    <row r="319" spans="1:16" ht="12.75">
      <c r="A319" t="s">
        <v>48</v>
      </c>
      <c s="34" t="s">
        <v>424</v>
      </c>
      <c s="34" t="s">
        <v>6920</v>
      </c>
      <c s="35" t="s">
        <v>5</v>
      </c>
      <c s="6" t="s">
        <v>6921</v>
      </c>
      <c s="36" t="s">
        <v>205</v>
      </c>
      <c s="37">
        <v>2.88</v>
      </c>
      <c s="36">
        <v>0</v>
      </c>
      <c s="36">
        <f>ROUND(G319*H319,6)</f>
      </c>
      <c r="L319" s="38">
        <v>0</v>
      </c>
      <c s="32">
        <f>ROUND(ROUND(L319,2)*ROUND(G319,3),2)</f>
      </c>
      <c s="36" t="s">
        <v>441</v>
      </c>
      <c>
        <f>(M319*21)/100</f>
      </c>
      <c t="s">
        <v>27</v>
      </c>
    </row>
    <row r="320" spans="1:5" ht="12.75">
      <c r="A320" s="35" t="s">
        <v>53</v>
      </c>
      <c r="E320" s="39" t="s">
        <v>5</v>
      </c>
    </row>
    <row r="321" spans="1:5" ht="12.75">
      <c r="A321" s="35" t="s">
        <v>54</v>
      </c>
      <c r="E321" s="40" t="s">
        <v>6922</v>
      </c>
    </row>
    <row r="322" spans="1:5" ht="12.75">
      <c r="A322" t="s">
        <v>55</v>
      </c>
      <c r="E322" s="39" t="s">
        <v>5</v>
      </c>
    </row>
    <row r="323" spans="1:16" ht="12.75">
      <c r="A323" t="s">
        <v>48</v>
      </c>
      <c s="34" t="s">
        <v>425</v>
      </c>
      <c s="34" t="s">
        <v>6923</v>
      </c>
      <c s="35" t="s">
        <v>5</v>
      </c>
      <c s="6" t="s">
        <v>6924</v>
      </c>
      <c s="36" t="s">
        <v>205</v>
      </c>
      <c s="37">
        <v>64.02</v>
      </c>
      <c s="36">
        <v>0</v>
      </c>
      <c s="36">
        <f>ROUND(G323*H323,6)</f>
      </c>
      <c r="L323" s="38">
        <v>0</v>
      </c>
      <c s="32">
        <f>ROUND(ROUND(L323,2)*ROUND(G323,3),2)</f>
      </c>
      <c s="36" t="s">
        <v>441</v>
      </c>
      <c>
        <f>(M323*21)/100</f>
      </c>
      <c t="s">
        <v>27</v>
      </c>
    </row>
    <row r="324" spans="1:5" ht="12.75">
      <c r="A324" s="35" t="s">
        <v>53</v>
      </c>
      <c r="E324" s="39" t="s">
        <v>5</v>
      </c>
    </row>
    <row r="325" spans="1:5" ht="12.75">
      <c r="A325" s="35" t="s">
        <v>54</v>
      </c>
      <c r="E325" s="40" t="s">
        <v>6925</v>
      </c>
    </row>
    <row r="326" spans="1:5" ht="12.75">
      <c r="A326" t="s">
        <v>55</v>
      </c>
      <c r="E326" s="39" t="s">
        <v>5</v>
      </c>
    </row>
    <row r="327" spans="1:16" ht="12.75">
      <c r="A327" t="s">
        <v>48</v>
      </c>
      <c s="34" t="s">
        <v>646</v>
      </c>
      <c s="34" t="s">
        <v>6926</v>
      </c>
      <c s="35" t="s">
        <v>5</v>
      </c>
      <c s="6" t="s">
        <v>6927</v>
      </c>
      <c s="36" t="s">
        <v>205</v>
      </c>
      <c s="37">
        <v>28.83</v>
      </c>
      <c s="36">
        <v>0</v>
      </c>
      <c s="36">
        <f>ROUND(G327*H327,6)</f>
      </c>
      <c r="L327" s="38">
        <v>0</v>
      </c>
      <c s="32">
        <f>ROUND(ROUND(L327,2)*ROUND(G327,3),2)</f>
      </c>
      <c s="36" t="s">
        <v>441</v>
      </c>
      <c>
        <f>(M327*21)/100</f>
      </c>
      <c t="s">
        <v>27</v>
      </c>
    </row>
    <row r="328" spans="1:5" ht="12.75">
      <c r="A328" s="35" t="s">
        <v>53</v>
      </c>
      <c r="E328" s="39" t="s">
        <v>5</v>
      </c>
    </row>
    <row r="329" spans="1:5" ht="12.75">
      <c r="A329" s="35" t="s">
        <v>54</v>
      </c>
      <c r="E329" s="40" t="s">
        <v>6928</v>
      </c>
    </row>
    <row r="330" spans="1:5" ht="12.75">
      <c r="A330" t="s">
        <v>55</v>
      </c>
      <c r="E330" s="39" t="s">
        <v>5</v>
      </c>
    </row>
    <row r="331" spans="1:16" ht="12.75">
      <c r="A331" t="s">
        <v>48</v>
      </c>
      <c s="34" t="s">
        <v>647</v>
      </c>
      <c s="34" t="s">
        <v>6929</v>
      </c>
      <c s="35" t="s">
        <v>5</v>
      </c>
      <c s="6" t="s">
        <v>6930</v>
      </c>
      <c s="36" t="s">
        <v>205</v>
      </c>
      <c s="37">
        <v>14.32</v>
      </c>
      <c s="36">
        <v>0</v>
      </c>
      <c s="36">
        <f>ROUND(G331*H331,6)</f>
      </c>
      <c r="L331" s="38">
        <v>0</v>
      </c>
      <c s="32">
        <f>ROUND(ROUND(L331,2)*ROUND(G331,3),2)</f>
      </c>
      <c s="36" t="s">
        <v>441</v>
      </c>
      <c>
        <f>(M331*21)/100</f>
      </c>
      <c t="s">
        <v>27</v>
      </c>
    </row>
    <row r="332" spans="1:5" ht="12.75">
      <c r="A332" s="35" t="s">
        <v>53</v>
      </c>
      <c r="E332" s="39" t="s">
        <v>5</v>
      </c>
    </row>
    <row r="333" spans="1:5" ht="12.75">
      <c r="A333" s="35" t="s">
        <v>54</v>
      </c>
      <c r="E333" s="40" t="s">
        <v>6931</v>
      </c>
    </row>
    <row r="334" spans="1:5" ht="12.75">
      <c r="A334" t="s">
        <v>55</v>
      </c>
      <c r="E334" s="39" t="s">
        <v>5</v>
      </c>
    </row>
    <row r="335" spans="1:16" ht="12.75">
      <c r="A335" t="s">
        <v>48</v>
      </c>
      <c s="34" t="s">
        <v>651</v>
      </c>
      <c s="34" t="s">
        <v>6932</v>
      </c>
      <c s="35" t="s">
        <v>5</v>
      </c>
      <c s="6" t="s">
        <v>6933</v>
      </c>
      <c s="36" t="s">
        <v>51</v>
      </c>
      <c s="37">
        <v>40.8</v>
      </c>
      <c s="36">
        <v>0</v>
      </c>
      <c s="36">
        <f>ROUND(G335*H335,6)</f>
      </c>
      <c r="L335" s="38">
        <v>0</v>
      </c>
      <c s="32">
        <f>ROUND(ROUND(L335,2)*ROUND(G335,3),2)</f>
      </c>
      <c s="36" t="s">
        <v>441</v>
      </c>
      <c>
        <f>(M335*21)/100</f>
      </c>
      <c t="s">
        <v>27</v>
      </c>
    </row>
    <row r="336" spans="1:5" ht="12.75">
      <c r="A336" s="35" t="s">
        <v>53</v>
      </c>
      <c r="E336" s="39" t="s">
        <v>5</v>
      </c>
    </row>
    <row r="337" spans="1:5" ht="12.75">
      <c r="A337" s="35" t="s">
        <v>54</v>
      </c>
      <c r="E337" s="40" t="s">
        <v>6934</v>
      </c>
    </row>
    <row r="338" spans="1:5" ht="12.75">
      <c r="A338" t="s">
        <v>55</v>
      </c>
      <c r="E338" s="39" t="s">
        <v>5</v>
      </c>
    </row>
    <row r="339" spans="1:16" ht="12.75">
      <c r="A339" t="s">
        <v>48</v>
      </c>
      <c s="34" t="s">
        <v>655</v>
      </c>
      <c s="34" t="s">
        <v>6935</v>
      </c>
      <c s="35" t="s">
        <v>5</v>
      </c>
      <c s="6" t="s">
        <v>6936</v>
      </c>
      <c s="36" t="s">
        <v>205</v>
      </c>
      <c s="37">
        <v>2.91</v>
      </c>
      <c s="36">
        <v>0</v>
      </c>
      <c s="36">
        <f>ROUND(G339*H339,6)</f>
      </c>
      <c r="L339" s="38">
        <v>0</v>
      </c>
      <c s="32">
        <f>ROUND(ROUND(L339,2)*ROUND(G339,3),2)</f>
      </c>
      <c s="36" t="s">
        <v>441</v>
      </c>
      <c>
        <f>(M339*21)/100</f>
      </c>
      <c t="s">
        <v>27</v>
      </c>
    </row>
    <row r="340" spans="1:5" ht="12.75">
      <c r="A340" s="35" t="s">
        <v>53</v>
      </c>
      <c r="E340" s="39" t="s">
        <v>5</v>
      </c>
    </row>
    <row r="341" spans="1:5" ht="12.75">
      <c r="A341" s="35" t="s">
        <v>54</v>
      </c>
      <c r="E341" s="40" t="s">
        <v>6937</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6940</v>
      </c>
      <c r="E8" s="30" t="s">
        <v>6939</v>
      </c>
      <c r="J8" s="29">
        <f>0+J9+J22+J27</f>
      </c>
      <c s="29">
        <f>0+K9+K22+K27</f>
      </c>
      <c s="29">
        <f>0+L9+L22+L27</f>
      </c>
      <c s="29">
        <f>0+M9+M22+M27</f>
      </c>
    </row>
    <row r="9" spans="1:13" ht="12.75">
      <c r="A9" t="s">
        <v>46</v>
      </c>
      <c r="C9" s="31" t="s">
        <v>6941</v>
      </c>
      <c r="E9" s="33" t="s">
        <v>6942</v>
      </c>
      <c r="J9" s="32">
        <f>0</f>
      </c>
      <c s="32">
        <f>0</f>
      </c>
      <c s="32">
        <f>0+L10+L14+L18</f>
      </c>
      <c s="32">
        <f>0+M10+M14+M18</f>
      </c>
    </row>
    <row r="10" spans="1:16" ht="12.75">
      <c r="A10" t="s">
        <v>48</v>
      </c>
      <c s="34" t="s">
        <v>4</v>
      </c>
      <c s="34" t="s">
        <v>6943</v>
      </c>
      <c s="35" t="s">
        <v>5</v>
      </c>
      <c s="6" t="s">
        <v>6944</v>
      </c>
      <c s="36" t="s">
        <v>516</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3773</v>
      </c>
    </row>
    <row r="13" spans="1:5" ht="89.25">
      <c r="A13" t="s">
        <v>55</v>
      </c>
      <c r="E13" s="39" t="s">
        <v>6945</v>
      </c>
    </row>
    <row r="14" spans="1:16" ht="25.5">
      <c r="A14" t="s">
        <v>48</v>
      </c>
      <c s="34" t="s">
        <v>27</v>
      </c>
      <c s="34" t="s">
        <v>6946</v>
      </c>
      <c s="35" t="s">
        <v>5</v>
      </c>
      <c s="6" t="s">
        <v>6947</v>
      </c>
      <c s="36" t="s">
        <v>516</v>
      </c>
      <c s="37">
        <v>4</v>
      </c>
      <c s="36">
        <v>0</v>
      </c>
      <c s="36">
        <f>ROUND(G14*H14,6)</f>
      </c>
      <c r="L14" s="38">
        <v>0</v>
      </c>
      <c s="32">
        <f>ROUND(ROUND(L14,2)*ROUND(G14,3),2)</f>
      </c>
      <c s="36" t="s">
        <v>441</v>
      </c>
      <c>
        <f>(M14*21)/100</f>
      </c>
      <c t="s">
        <v>27</v>
      </c>
    </row>
    <row r="15" spans="1:5" ht="12.75">
      <c r="A15" s="35" t="s">
        <v>53</v>
      </c>
      <c r="E15" s="39" t="s">
        <v>5</v>
      </c>
    </row>
    <row r="16" spans="1:5" ht="12.75">
      <c r="A16" s="35" t="s">
        <v>54</v>
      </c>
      <c r="E16" s="40" t="s">
        <v>3776</v>
      </c>
    </row>
    <row r="17" spans="1:5" ht="242.25">
      <c r="A17" t="s">
        <v>55</v>
      </c>
      <c r="E17" s="39" t="s">
        <v>6948</v>
      </c>
    </row>
    <row r="18" spans="1:16" ht="12.75">
      <c r="A18" t="s">
        <v>48</v>
      </c>
      <c s="34" t="s">
        <v>26</v>
      </c>
      <c s="34" t="s">
        <v>6949</v>
      </c>
      <c s="35" t="s">
        <v>5</v>
      </c>
      <c s="6" t="s">
        <v>6950</v>
      </c>
      <c s="36" t="s">
        <v>516</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3773</v>
      </c>
    </row>
    <row r="21" spans="1:5" ht="114.75">
      <c r="A21" t="s">
        <v>55</v>
      </c>
      <c r="E21" s="39" t="s">
        <v>6951</v>
      </c>
    </row>
    <row r="22" spans="1:13" ht="12.75">
      <c r="A22" t="s">
        <v>46</v>
      </c>
      <c r="C22" s="31" t="s">
        <v>6952</v>
      </c>
      <c r="E22" s="33" t="s">
        <v>6953</v>
      </c>
      <c r="J22" s="32">
        <f>0</f>
      </c>
      <c s="32">
        <f>0</f>
      </c>
      <c s="32">
        <f>0+L23</f>
      </c>
      <c s="32">
        <f>0+M23</f>
      </c>
    </row>
    <row r="23" spans="1:16" ht="12.75">
      <c r="A23" t="s">
        <v>48</v>
      </c>
      <c s="34" t="s">
        <v>63</v>
      </c>
      <c s="34" t="s">
        <v>6954</v>
      </c>
      <c s="35" t="s">
        <v>5</v>
      </c>
      <c s="6" t="s">
        <v>6955</v>
      </c>
      <c s="36" t="s">
        <v>516</v>
      </c>
      <c s="37">
        <v>5</v>
      </c>
      <c s="36">
        <v>0</v>
      </c>
      <c s="36">
        <f>ROUND(G23*H23,6)</f>
      </c>
      <c r="L23" s="38">
        <v>0</v>
      </c>
      <c s="32">
        <f>ROUND(ROUND(L23,2)*ROUND(G23,3),2)</f>
      </c>
      <c s="36" t="s">
        <v>441</v>
      </c>
      <c>
        <f>(M23*21)/100</f>
      </c>
      <c t="s">
        <v>27</v>
      </c>
    </row>
    <row r="24" spans="1:5" ht="12.75">
      <c r="A24" s="35" t="s">
        <v>53</v>
      </c>
      <c r="E24" s="39" t="s">
        <v>5</v>
      </c>
    </row>
    <row r="25" spans="1:5" ht="12.75">
      <c r="A25" s="35" t="s">
        <v>54</v>
      </c>
      <c r="E25" s="40" t="s">
        <v>4850</v>
      </c>
    </row>
    <row r="26" spans="1:5" ht="318.75">
      <c r="A26" t="s">
        <v>55</v>
      </c>
      <c r="E26" s="39" t="s">
        <v>6956</v>
      </c>
    </row>
    <row r="27" spans="1:13" ht="12.75">
      <c r="A27" t="s">
        <v>46</v>
      </c>
      <c r="C27" s="31" t="s">
        <v>450</v>
      </c>
      <c r="E27" s="33" t="s">
        <v>6957</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6958</v>
      </c>
      <c s="35" t="s">
        <v>5</v>
      </c>
      <c s="6" t="s">
        <v>6959</v>
      </c>
      <c s="36" t="s">
        <v>516</v>
      </c>
      <c s="37">
        <v>1</v>
      </c>
      <c s="36">
        <v>0</v>
      </c>
      <c s="36">
        <f>ROUND(G28*H28,6)</f>
      </c>
      <c r="L28" s="38">
        <v>0</v>
      </c>
      <c s="32">
        <f>ROUND(ROUND(L28,2)*ROUND(G28,3),2)</f>
      </c>
      <c s="36" t="s">
        <v>441</v>
      </c>
      <c>
        <f>(M28*21)/100</f>
      </c>
      <c t="s">
        <v>27</v>
      </c>
    </row>
    <row r="29" spans="1:5" ht="12.75">
      <c r="A29" s="35" t="s">
        <v>53</v>
      </c>
      <c r="E29" s="39" t="s">
        <v>5</v>
      </c>
    </row>
    <row r="30" spans="1:5" ht="12.75">
      <c r="A30" s="35" t="s">
        <v>54</v>
      </c>
      <c r="E30" s="40" t="s">
        <v>3773</v>
      </c>
    </row>
    <row r="31" spans="1:5" ht="216.75">
      <c r="A31" t="s">
        <v>55</v>
      </c>
      <c r="E31" s="39" t="s">
        <v>6960</v>
      </c>
    </row>
    <row r="32" spans="1:16" ht="12.75">
      <c r="A32" t="s">
        <v>48</v>
      </c>
      <c s="34" t="s">
        <v>72</v>
      </c>
      <c s="34" t="s">
        <v>6961</v>
      </c>
      <c s="35" t="s">
        <v>5</v>
      </c>
      <c s="6" t="s">
        <v>6962</v>
      </c>
      <c s="36" t="s">
        <v>516</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3773</v>
      </c>
    </row>
    <row r="35" spans="1:5" ht="165.75">
      <c r="A35" t="s">
        <v>55</v>
      </c>
      <c r="E35" s="39" t="s">
        <v>6963</v>
      </c>
    </row>
    <row r="36" spans="1:16" ht="12.75">
      <c r="A36" t="s">
        <v>48</v>
      </c>
      <c s="34" t="s">
        <v>123</v>
      </c>
      <c s="34" t="s">
        <v>6964</v>
      </c>
      <c s="35" t="s">
        <v>5</v>
      </c>
      <c s="6" t="s">
        <v>6965</v>
      </c>
      <c s="36" t="s">
        <v>516</v>
      </c>
      <c s="37">
        <v>1</v>
      </c>
      <c s="36">
        <v>0</v>
      </c>
      <c s="36">
        <f>ROUND(G36*H36,6)</f>
      </c>
      <c r="L36" s="38">
        <v>0</v>
      </c>
      <c s="32">
        <f>ROUND(ROUND(L36,2)*ROUND(G36,3),2)</f>
      </c>
      <c s="36" t="s">
        <v>441</v>
      </c>
      <c>
        <f>(M36*21)/100</f>
      </c>
      <c t="s">
        <v>27</v>
      </c>
    </row>
    <row r="37" spans="1:5" ht="12.75">
      <c r="A37" s="35" t="s">
        <v>53</v>
      </c>
      <c r="E37" s="39" t="s">
        <v>5</v>
      </c>
    </row>
    <row r="38" spans="1:5" ht="12.75">
      <c r="A38" s="35" t="s">
        <v>54</v>
      </c>
      <c r="E38" s="40" t="s">
        <v>3773</v>
      </c>
    </row>
    <row r="39" spans="1:5" ht="165.75">
      <c r="A39" t="s">
        <v>55</v>
      </c>
      <c r="E39" s="39" t="s">
        <v>6966</v>
      </c>
    </row>
    <row r="40" spans="1:16" ht="12.75">
      <c r="A40" t="s">
        <v>48</v>
      </c>
      <c s="34" t="s">
        <v>163</v>
      </c>
      <c s="34" t="s">
        <v>6967</v>
      </c>
      <c s="35" t="s">
        <v>5</v>
      </c>
      <c s="6" t="s">
        <v>6968</v>
      </c>
      <c s="36" t="s">
        <v>516</v>
      </c>
      <c s="37">
        <v>1</v>
      </c>
      <c s="36">
        <v>0</v>
      </c>
      <c s="36">
        <f>ROUND(G40*H40,6)</f>
      </c>
      <c r="L40" s="38">
        <v>0</v>
      </c>
      <c s="32">
        <f>ROUND(ROUND(L40,2)*ROUND(G40,3),2)</f>
      </c>
      <c s="36" t="s">
        <v>441</v>
      </c>
      <c>
        <f>(M40*21)/100</f>
      </c>
      <c t="s">
        <v>27</v>
      </c>
    </row>
    <row r="41" spans="1:5" ht="12.75">
      <c r="A41" s="35" t="s">
        <v>53</v>
      </c>
      <c r="E41" s="39" t="s">
        <v>5</v>
      </c>
    </row>
    <row r="42" spans="1:5" ht="12.75">
      <c r="A42" s="35" t="s">
        <v>54</v>
      </c>
      <c r="E42" s="40" t="s">
        <v>3773</v>
      </c>
    </row>
    <row r="43" spans="1:5" ht="216.75">
      <c r="A43" t="s">
        <v>55</v>
      </c>
      <c r="E43" s="39" t="s">
        <v>6969</v>
      </c>
    </row>
    <row r="44" spans="1:16" ht="12.75">
      <c r="A44" t="s">
        <v>48</v>
      </c>
      <c s="34" t="s">
        <v>76</v>
      </c>
      <c s="34" t="s">
        <v>6970</v>
      </c>
      <c s="35" t="s">
        <v>5</v>
      </c>
      <c s="6" t="s">
        <v>6971</v>
      </c>
      <c s="36" t="s">
        <v>516</v>
      </c>
      <c s="37">
        <v>1</v>
      </c>
      <c s="36">
        <v>0</v>
      </c>
      <c s="36">
        <f>ROUND(G44*H44,6)</f>
      </c>
      <c r="L44" s="38">
        <v>0</v>
      </c>
      <c s="32">
        <f>ROUND(ROUND(L44,2)*ROUND(G44,3),2)</f>
      </c>
      <c s="36" t="s">
        <v>441</v>
      </c>
      <c>
        <f>(M44*21)/100</f>
      </c>
      <c t="s">
        <v>27</v>
      </c>
    </row>
    <row r="45" spans="1:5" ht="12.75">
      <c r="A45" s="35" t="s">
        <v>53</v>
      </c>
      <c r="E45" s="39" t="s">
        <v>5</v>
      </c>
    </row>
    <row r="46" spans="1:5" ht="12.75">
      <c r="A46" s="35" t="s">
        <v>54</v>
      </c>
      <c r="E46" s="40" t="s">
        <v>3773</v>
      </c>
    </row>
    <row r="47" spans="1:5" ht="191.25">
      <c r="A47" t="s">
        <v>55</v>
      </c>
      <c r="E47" s="39" t="s">
        <v>6972</v>
      </c>
    </row>
    <row r="48" spans="1:16" ht="12.75">
      <c r="A48" t="s">
        <v>48</v>
      </c>
      <c s="34" t="s">
        <v>82</v>
      </c>
      <c s="34" t="s">
        <v>6973</v>
      </c>
      <c s="35" t="s">
        <v>5</v>
      </c>
      <c s="6" t="s">
        <v>6974</v>
      </c>
      <c s="36" t="s">
        <v>516</v>
      </c>
      <c s="37">
        <v>1</v>
      </c>
      <c s="36">
        <v>0</v>
      </c>
      <c s="36">
        <f>ROUND(G48*H48,6)</f>
      </c>
      <c r="L48" s="38">
        <v>0</v>
      </c>
      <c s="32">
        <f>ROUND(ROUND(L48,2)*ROUND(G48,3),2)</f>
      </c>
      <c s="36" t="s">
        <v>441</v>
      </c>
      <c>
        <f>(M48*21)/100</f>
      </c>
      <c t="s">
        <v>27</v>
      </c>
    </row>
    <row r="49" spans="1:5" ht="12.75">
      <c r="A49" s="35" t="s">
        <v>53</v>
      </c>
      <c r="E49" s="39" t="s">
        <v>5</v>
      </c>
    </row>
    <row r="50" spans="1:5" ht="12.75">
      <c r="A50" s="35" t="s">
        <v>54</v>
      </c>
      <c r="E50" s="40" t="s">
        <v>3773</v>
      </c>
    </row>
    <row r="51" spans="1:5" ht="165.75">
      <c r="A51" t="s">
        <v>55</v>
      </c>
      <c r="E51" s="39" t="s">
        <v>6975</v>
      </c>
    </row>
    <row r="52" spans="1:16" ht="25.5">
      <c r="A52" t="s">
        <v>48</v>
      </c>
      <c s="34" t="s">
        <v>86</v>
      </c>
      <c s="34" t="s">
        <v>6976</v>
      </c>
      <c s="35" t="s">
        <v>5</v>
      </c>
      <c s="6" t="s">
        <v>6977</v>
      </c>
      <c s="36" t="s">
        <v>185</v>
      </c>
      <c s="37">
        <v>1</v>
      </c>
      <c s="36">
        <v>0</v>
      </c>
      <c s="36">
        <f>ROUND(G52*H52,6)</f>
      </c>
      <c r="L52" s="38">
        <v>0</v>
      </c>
      <c s="32">
        <f>ROUND(ROUND(L52,2)*ROUND(G52,3),2)</f>
      </c>
      <c s="36" t="s">
        <v>441</v>
      </c>
      <c>
        <f>(M52*21)/100</f>
      </c>
      <c t="s">
        <v>27</v>
      </c>
    </row>
    <row r="53" spans="1:5" ht="12.75">
      <c r="A53" s="35" t="s">
        <v>53</v>
      </c>
      <c r="E53" s="39" t="s">
        <v>5</v>
      </c>
    </row>
    <row r="54" spans="1:5" ht="12.75">
      <c r="A54" s="35" t="s">
        <v>54</v>
      </c>
      <c r="E54" s="40" t="s">
        <v>3773</v>
      </c>
    </row>
    <row r="55" spans="1:5" ht="165.75">
      <c r="A55" t="s">
        <v>55</v>
      </c>
      <c r="E55" s="39" t="s">
        <v>6978</v>
      </c>
    </row>
    <row r="56" spans="1:16" ht="25.5">
      <c r="A56" t="s">
        <v>48</v>
      </c>
      <c s="34" t="s">
        <v>90</v>
      </c>
      <c s="34" t="s">
        <v>6979</v>
      </c>
      <c s="35" t="s">
        <v>5</v>
      </c>
      <c s="6" t="s">
        <v>6980</v>
      </c>
      <c s="36" t="s">
        <v>185</v>
      </c>
      <c s="37">
        <v>1</v>
      </c>
      <c s="36">
        <v>0</v>
      </c>
      <c s="36">
        <f>ROUND(G56*H56,6)</f>
      </c>
      <c r="L56" s="38">
        <v>0</v>
      </c>
      <c s="32">
        <f>ROUND(ROUND(L56,2)*ROUND(G56,3),2)</f>
      </c>
      <c s="36" t="s">
        <v>441</v>
      </c>
      <c>
        <f>(M56*21)/100</f>
      </c>
      <c t="s">
        <v>27</v>
      </c>
    </row>
    <row r="57" spans="1:5" ht="12.75">
      <c r="A57" s="35" t="s">
        <v>53</v>
      </c>
      <c r="E57" s="39" t="s">
        <v>5</v>
      </c>
    </row>
    <row r="58" spans="1:5" ht="12.75">
      <c r="A58" s="35" t="s">
        <v>54</v>
      </c>
      <c r="E58" s="40" t="s">
        <v>3773</v>
      </c>
    </row>
    <row r="59" spans="1:5" ht="191.25">
      <c r="A59" t="s">
        <v>55</v>
      </c>
      <c r="E59" s="39" t="s">
        <v>6981</v>
      </c>
    </row>
    <row r="60" spans="1:16" ht="12.75">
      <c r="A60" t="s">
        <v>48</v>
      </c>
      <c s="34" t="s">
        <v>94</v>
      </c>
      <c s="34" t="s">
        <v>6982</v>
      </c>
      <c s="35" t="s">
        <v>5</v>
      </c>
      <c s="6" t="s">
        <v>6983</v>
      </c>
      <c s="36" t="s">
        <v>516</v>
      </c>
      <c s="37">
        <v>1</v>
      </c>
      <c s="36">
        <v>0</v>
      </c>
      <c s="36">
        <f>ROUND(G60*H60,6)</f>
      </c>
      <c r="L60" s="38">
        <v>0</v>
      </c>
      <c s="32">
        <f>ROUND(ROUND(L60,2)*ROUND(G60,3),2)</f>
      </c>
      <c s="36" t="s">
        <v>441</v>
      </c>
      <c>
        <f>(M60*21)/100</f>
      </c>
      <c t="s">
        <v>27</v>
      </c>
    </row>
    <row r="61" spans="1:5" ht="12.75">
      <c r="A61" s="35" t="s">
        <v>53</v>
      </c>
      <c r="E61" s="39" t="s">
        <v>5</v>
      </c>
    </row>
    <row r="62" spans="1:5" ht="12.75">
      <c r="A62" s="35" t="s">
        <v>54</v>
      </c>
      <c r="E62" s="40" t="s">
        <v>3773</v>
      </c>
    </row>
    <row r="63" spans="1:5" ht="165.75">
      <c r="A63" t="s">
        <v>55</v>
      </c>
      <c r="E63" s="39" t="s">
        <v>6984</v>
      </c>
    </row>
    <row r="64" spans="1:16" ht="25.5">
      <c r="A64" t="s">
        <v>48</v>
      </c>
      <c s="34" t="s">
        <v>98</v>
      </c>
      <c s="34" t="s">
        <v>6985</v>
      </c>
      <c s="35" t="s">
        <v>5</v>
      </c>
      <c s="6" t="s">
        <v>6986</v>
      </c>
      <c s="36" t="s">
        <v>185</v>
      </c>
      <c s="37">
        <v>1</v>
      </c>
      <c s="36">
        <v>0</v>
      </c>
      <c s="36">
        <f>ROUND(G64*H64,6)</f>
      </c>
      <c r="L64" s="38">
        <v>0</v>
      </c>
      <c s="32">
        <f>ROUND(ROUND(L64,2)*ROUND(G64,3),2)</f>
      </c>
      <c s="36" t="s">
        <v>441</v>
      </c>
      <c>
        <f>(M64*21)/100</f>
      </c>
      <c t="s">
        <v>27</v>
      </c>
    </row>
    <row r="65" spans="1:5" ht="12.75">
      <c r="A65" s="35" t="s">
        <v>53</v>
      </c>
      <c r="E65" s="39" t="s">
        <v>5</v>
      </c>
    </row>
    <row r="66" spans="1:5" ht="12.75">
      <c r="A66" s="35" t="s">
        <v>54</v>
      </c>
      <c r="E66" s="40" t="s">
        <v>3773</v>
      </c>
    </row>
    <row r="67" spans="1:5" ht="191.25">
      <c r="A67" t="s">
        <v>55</v>
      </c>
      <c r="E67" s="39" t="s">
        <v>6987</v>
      </c>
    </row>
    <row r="68" spans="1:16" ht="12.75">
      <c r="A68" t="s">
        <v>48</v>
      </c>
      <c s="34" t="s">
        <v>102</v>
      </c>
      <c s="34" t="s">
        <v>6988</v>
      </c>
      <c s="35" t="s">
        <v>5</v>
      </c>
      <c s="6" t="s">
        <v>6989</v>
      </c>
      <c s="36" t="s">
        <v>516</v>
      </c>
      <c s="37">
        <v>1</v>
      </c>
      <c s="36">
        <v>0</v>
      </c>
      <c s="36">
        <f>ROUND(G68*H68,6)</f>
      </c>
      <c r="L68" s="38">
        <v>0</v>
      </c>
      <c s="32">
        <f>ROUND(ROUND(L68,2)*ROUND(G68,3),2)</f>
      </c>
      <c s="36" t="s">
        <v>441</v>
      </c>
      <c>
        <f>(M68*21)/100</f>
      </c>
      <c t="s">
        <v>27</v>
      </c>
    </row>
    <row r="69" spans="1:5" ht="12.75">
      <c r="A69" s="35" t="s">
        <v>53</v>
      </c>
      <c r="E69" s="39" t="s">
        <v>5</v>
      </c>
    </row>
    <row r="70" spans="1:5" ht="12.75">
      <c r="A70" s="35" t="s">
        <v>54</v>
      </c>
      <c r="E70" s="40" t="s">
        <v>3773</v>
      </c>
    </row>
    <row r="71" spans="1:5" ht="191.25">
      <c r="A71" t="s">
        <v>55</v>
      </c>
      <c r="E71" s="39" t="s">
        <v>6990</v>
      </c>
    </row>
    <row r="72" spans="1:16" ht="12.75">
      <c r="A72" t="s">
        <v>48</v>
      </c>
      <c s="34" t="s">
        <v>107</v>
      </c>
      <c s="34" t="s">
        <v>6991</v>
      </c>
      <c s="35" t="s">
        <v>5</v>
      </c>
      <c s="6" t="s">
        <v>6992</v>
      </c>
      <c s="36" t="s">
        <v>185</v>
      </c>
      <c s="37">
        <v>1</v>
      </c>
      <c s="36">
        <v>0</v>
      </c>
      <c s="36">
        <f>ROUND(G72*H72,6)</f>
      </c>
      <c r="L72" s="38">
        <v>0</v>
      </c>
      <c s="32">
        <f>ROUND(ROUND(L72,2)*ROUND(G72,3),2)</f>
      </c>
      <c s="36" t="s">
        <v>441</v>
      </c>
      <c>
        <f>(M72*21)/100</f>
      </c>
      <c t="s">
        <v>27</v>
      </c>
    </row>
    <row r="73" spans="1:5" ht="12.75">
      <c r="A73" s="35" t="s">
        <v>53</v>
      </c>
      <c r="E73" s="39" t="s">
        <v>5</v>
      </c>
    </row>
    <row r="74" spans="1:5" ht="12.75">
      <c r="A74" s="35" t="s">
        <v>54</v>
      </c>
      <c r="E74" s="40" t="s">
        <v>3773</v>
      </c>
    </row>
    <row r="75" spans="1:5" ht="216.75">
      <c r="A75" t="s">
        <v>55</v>
      </c>
      <c r="E75" s="39" t="s">
        <v>6993</v>
      </c>
    </row>
    <row r="76" spans="1:16" ht="12.75">
      <c r="A76" t="s">
        <v>48</v>
      </c>
      <c s="34" t="s">
        <v>111</v>
      </c>
      <c s="34" t="s">
        <v>6994</v>
      </c>
      <c s="35" t="s">
        <v>5</v>
      </c>
      <c s="6" t="s">
        <v>6995</v>
      </c>
      <c s="36" t="s">
        <v>516</v>
      </c>
      <c s="37">
        <v>1</v>
      </c>
      <c s="36">
        <v>0</v>
      </c>
      <c s="36">
        <f>ROUND(G76*H76,6)</f>
      </c>
      <c r="L76" s="38">
        <v>0</v>
      </c>
      <c s="32">
        <f>ROUND(ROUND(L76,2)*ROUND(G76,3),2)</f>
      </c>
      <c s="36" t="s">
        <v>441</v>
      </c>
      <c>
        <f>(M76*21)/100</f>
      </c>
      <c t="s">
        <v>27</v>
      </c>
    </row>
    <row r="77" spans="1:5" ht="12.75">
      <c r="A77" s="35" t="s">
        <v>53</v>
      </c>
      <c r="E77" s="39" t="s">
        <v>5</v>
      </c>
    </row>
    <row r="78" spans="1:5" ht="12.75">
      <c r="A78" s="35" t="s">
        <v>54</v>
      </c>
      <c r="E78" s="40" t="s">
        <v>3773</v>
      </c>
    </row>
    <row r="79" spans="1:5" ht="191.25">
      <c r="A79" t="s">
        <v>55</v>
      </c>
      <c r="E79" s="39" t="s">
        <v>6996</v>
      </c>
    </row>
    <row r="80" spans="1:16" ht="12.75">
      <c r="A80" t="s">
        <v>48</v>
      </c>
      <c s="34" t="s">
        <v>115</v>
      </c>
      <c s="34" t="s">
        <v>6997</v>
      </c>
      <c s="35" t="s">
        <v>5</v>
      </c>
      <c s="6" t="s">
        <v>6998</v>
      </c>
      <c s="36" t="s">
        <v>516</v>
      </c>
      <c s="37">
        <v>1</v>
      </c>
      <c s="36">
        <v>0</v>
      </c>
      <c s="36">
        <f>ROUND(G80*H80,6)</f>
      </c>
      <c r="L80" s="38">
        <v>0</v>
      </c>
      <c s="32">
        <f>ROUND(ROUND(L80,2)*ROUND(G80,3),2)</f>
      </c>
      <c s="36" t="s">
        <v>441</v>
      </c>
      <c>
        <f>(M80*21)/100</f>
      </c>
      <c t="s">
        <v>27</v>
      </c>
    </row>
    <row r="81" spans="1:5" ht="12.75">
      <c r="A81" s="35" t="s">
        <v>53</v>
      </c>
      <c r="E81" s="39" t="s">
        <v>5</v>
      </c>
    </row>
    <row r="82" spans="1:5" ht="12.75">
      <c r="A82" s="35" t="s">
        <v>54</v>
      </c>
      <c r="E82" s="40" t="s">
        <v>3773</v>
      </c>
    </row>
    <row r="83" spans="1:5" ht="191.25">
      <c r="A83" t="s">
        <v>55</v>
      </c>
      <c r="E83" s="39" t="s">
        <v>6999</v>
      </c>
    </row>
    <row r="84" spans="1:16" ht="12.75">
      <c r="A84" t="s">
        <v>48</v>
      </c>
      <c s="34" t="s">
        <v>119</v>
      </c>
      <c s="34" t="s">
        <v>7000</v>
      </c>
      <c s="35" t="s">
        <v>5</v>
      </c>
      <c s="6" t="s">
        <v>7001</v>
      </c>
      <c s="36" t="s">
        <v>516</v>
      </c>
      <c s="37">
        <v>1</v>
      </c>
      <c s="36">
        <v>0</v>
      </c>
      <c s="36">
        <f>ROUND(G84*H84,6)</f>
      </c>
      <c r="L84" s="38">
        <v>0</v>
      </c>
      <c s="32">
        <f>ROUND(ROUND(L84,2)*ROUND(G84,3),2)</f>
      </c>
      <c s="36" t="s">
        <v>441</v>
      </c>
      <c>
        <f>(M84*21)/100</f>
      </c>
      <c t="s">
        <v>27</v>
      </c>
    </row>
    <row r="85" spans="1:5" ht="12.75">
      <c r="A85" s="35" t="s">
        <v>53</v>
      </c>
      <c r="E85" s="39" t="s">
        <v>5</v>
      </c>
    </row>
    <row r="86" spans="1:5" ht="12.75">
      <c r="A86" s="35" t="s">
        <v>54</v>
      </c>
      <c r="E86" s="40" t="s">
        <v>3773</v>
      </c>
    </row>
    <row r="87" spans="1:5" ht="191.25">
      <c r="A87" t="s">
        <v>55</v>
      </c>
      <c r="E87" s="39" t="s">
        <v>7002</v>
      </c>
    </row>
    <row r="88" spans="1:16" ht="12.75">
      <c r="A88" t="s">
        <v>48</v>
      </c>
      <c s="34" t="s">
        <v>125</v>
      </c>
      <c s="34" t="s">
        <v>7003</v>
      </c>
      <c s="35" t="s">
        <v>5</v>
      </c>
      <c s="6" t="s">
        <v>7004</v>
      </c>
      <c s="36" t="s">
        <v>516</v>
      </c>
      <c s="37">
        <v>1</v>
      </c>
      <c s="36">
        <v>0</v>
      </c>
      <c s="36">
        <f>ROUND(G88*H88,6)</f>
      </c>
      <c r="L88" s="38">
        <v>0</v>
      </c>
      <c s="32">
        <f>ROUND(ROUND(L88,2)*ROUND(G88,3),2)</f>
      </c>
      <c s="36" t="s">
        <v>441</v>
      </c>
      <c>
        <f>(M88*21)/100</f>
      </c>
      <c t="s">
        <v>27</v>
      </c>
    </row>
    <row r="89" spans="1:5" ht="12.75">
      <c r="A89" s="35" t="s">
        <v>53</v>
      </c>
      <c r="E89" s="39" t="s">
        <v>5</v>
      </c>
    </row>
    <row r="90" spans="1:5" ht="12.75">
      <c r="A90" s="35" t="s">
        <v>54</v>
      </c>
      <c r="E90" s="40" t="s">
        <v>3773</v>
      </c>
    </row>
    <row r="91" spans="1:5" ht="191.25">
      <c r="A91" t="s">
        <v>55</v>
      </c>
      <c r="E91" s="39" t="s">
        <v>7005</v>
      </c>
    </row>
    <row r="92" spans="1:16" ht="25.5">
      <c r="A92" t="s">
        <v>48</v>
      </c>
      <c s="34" t="s">
        <v>129</v>
      </c>
      <c s="34" t="s">
        <v>7006</v>
      </c>
      <c s="35" t="s">
        <v>5</v>
      </c>
      <c s="6" t="s">
        <v>7007</v>
      </c>
      <c s="36" t="s">
        <v>185</v>
      </c>
      <c s="37">
        <v>1</v>
      </c>
      <c s="36">
        <v>0</v>
      </c>
      <c s="36">
        <f>ROUND(G92*H92,6)</f>
      </c>
      <c r="L92" s="38">
        <v>0</v>
      </c>
      <c s="32">
        <f>ROUND(ROUND(L92,2)*ROUND(G92,3),2)</f>
      </c>
      <c s="36" t="s">
        <v>441</v>
      </c>
      <c>
        <f>(M92*21)/100</f>
      </c>
      <c t="s">
        <v>27</v>
      </c>
    </row>
    <row r="93" spans="1:5" ht="12.75">
      <c r="A93" s="35" t="s">
        <v>53</v>
      </c>
      <c r="E93" s="39" t="s">
        <v>5</v>
      </c>
    </row>
    <row r="94" spans="1:5" ht="12.75">
      <c r="A94" s="35" t="s">
        <v>54</v>
      </c>
      <c r="E94" s="40" t="s">
        <v>3773</v>
      </c>
    </row>
    <row r="95" spans="1:5" ht="216.75">
      <c r="A95" t="s">
        <v>55</v>
      </c>
      <c r="E95" s="39" t="s">
        <v>7008</v>
      </c>
    </row>
    <row r="96" spans="1:16" ht="25.5">
      <c r="A96" t="s">
        <v>48</v>
      </c>
      <c s="34" t="s">
        <v>133</v>
      </c>
      <c s="34" t="s">
        <v>7009</v>
      </c>
      <c s="35" t="s">
        <v>5</v>
      </c>
      <c s="6" t="s">
        <v>7010</v>
      </c>
      <c s="36" t="s">
        <v>185</v>
      </c>
      <c s="37">
        <v>1</v>
      </c>
      <c s="36">
        <v>0</v>
      </c>
      <c s="36">
        <f>ROUND(G96*H96,6)</f>
      </c>
      <c r="L96" s="38">
        <v>0</v>
      </c>
      <c s="32">
        <f>ROUND(ROUND(L96,2)*ROUND(G96,3),2)</f>
      </c>
      <c s="36" t="s">
        <v>441</v>
      </c>
      <c>
        <f>(M96*21)/100</f>
      </c>
      <c t="s">
        <v>27</v>
      </c>
    </row>
    <row r="97" spans="1:5" ht="12.75">
      <c r="A97" s="35" t="s">
        <v>53</v>
      </c>
      <c r="E97" s="39" t="s">
        <v>5</v>
      </c>
    </row>
    <row r="98" spans="1:5" ht="12.75">
      <c r="A98" s="35" t="s">
        <v>54</v>
      </c>
      <c r="E98" s="40" t="s">
        <v>3773</v>
      </c>
    </row>
    <row r="99" spans="1:5" ht="216.75">
      <c r="A99" t="s">
        <v>55</v>
      </c>
      <c r="E99" s="39" t="s">
        <v>7011</v>
      </c>
    </row>
    <row r="100" spans="1:16" ht="25.5">
      <c r="A100" t="s">
        <v>48</v>
      </c>
      <c s="34" t="s">
        <v>138</v>
      </c>
      <c s="34" t="s">
        <v>7012</v>
      </c>
      <c s="35" t="s">
        <v>5</v>
      </c>
      <c s="6" t="s">
        <v>7013</v>
      </c>
      <c s="36" t="s">
        <v>185</v>
      </c>
      <c s="37">
        <v>1</v>
      </c>
      <c s="36">
        <v>0</v>
      </c>
      <c s="36">
        <f>ROUND(G100*H100,6)</f>
      </c>
      <c r="L100" s="38">
        <v>0</v>
      </c>
      <c s="32">
        <f>ROUND(ROUND(L100,2)*ROUND(G100,3),2)</f>
      </c>
      <c s="36" t="s">
        <v>441</v>
      </c>
      <c>
        <f>(M100*21)/100</f>
      </c>
      <c t="s">
        <v>27</v>
      </c>
    </row>
    <row r="101" spans="1:5" ht="12.75">
      <c r="A101" s="35" t="s">
        <v>53</v>
      </c>
      <c r="E101" s="39" t="s">
        <v>5</v>
      </c>
    </row>
    <row r="102" spans="1:5" ht="12.75">
      <c r="A102" s="35" t="s">
        <v>54</v>
      </c>
      <c r="E102" s="40" t="s">
        <v>3773</v>
      </c>
    </row>
    <row r="103" spans="1:5" ht="216.75">
      <c r="A103" t="s">
        <v>55</v>
      </c>
      <c r="E103" s="39" t="s">
        <v>7014</v>
      </c>
    </row>
    <row r="104" spans="1:16" ht="25.5">
      <c r="A104" t="s">
        <v>48</v>
      </c>
      <c s="34" t="s">
        <v>257</v>
      </c>
      <c s="34" t="s">
        <v>7015</v>
      </c>
      <c s="35" t="s">
        <v>5</v>
      </c>
      <c s="6" t="s">
        <v>7016</v>
      </c>
      <c s="36" t="s">
        <v>185</v>
      </c>
      <c s="37">
        <v>1</v>
      </c>
      <c s="36">
        <v>0</v>
      </c>
      <c s="36">
        <f>ROUND(G104*H104,6)</f>
      </c>
      <c r="L104" s="38">
        <v>0</v>
      </c>
      <c s="32">
        <f>ROUND(ROUND(L104,2)*ROUND(G104,3),2)</f>
      </c>
      <c s="36" t="s">
        <v>441</v>
      </c>
      <c>
        <f>(M104*21)/100</f>
      </c>
      <c t="s">
        <v>27</v>
      </c>
    </row>
    <row r="105" spans="1:5" ht="12.75">
      <c r="A105" s="35" t="s">
        <v>53</v>
      </c>
      <c r="E105" s="39" t="s">
        <v>5</v>
      </c>
    </row>
    <row r="106" spans="1:5" ht="12.75">
      <c r="A106" s="35" t="s">
        <v>54</v>
      </c>
      <c r="E106" s="40" t="s">
        <v>3773</v>
      </c>
    </row>
    <row r="107" spans="1:5" ht="216.75">
      <c r="A107" t="s">
        <v>55</v>
      </c>
      <c r="E107" s="39" t="s">
        <v>7017</v>
      </c>
    </row>
    <row r="108" spans="1:16" ht="25.5">
      <c r="A108" t="s">
        <v>48</v>
      </c>
      <c s="34" t="s">
        <v>261</v>
      </c>
      <c s="34" t="s">
        <v>7018</v>
      </c>
      <c s="35" t="s">
        <v>5</v>
      </c>
      <c s="6" t="s">
        <v>7019</v>
      </c>
      <c s="36" t="s">
        <v>185</v>
      </c>
      <c s="37">
        <v>1</v>
      </c>
      <c s="36">
        <v>0</v>
      </c>
      <c s="36">
        <f>ROUND(G108*H108,6)</f>
      </c>
      <c r="L108" s="38">
        <v>0</v>
      </c>
      <c s="32">
        <f>ROUND(ROUND(L108,2)*ROUND(G108,3),2)</f>
      </c>
      <c s="36" t="s">
        <v>441</v>
      </c>
      <c>
        <f>(M108*21)/100</f>
      </c>
      <c t="s">
        <v>27</v>
      </c>
    </row>
    <row r="109" spans="1:5" ht="12.75">
      <c r="A109" s="35" t="s">
        <v>53</v>
      </c>
      <c r="E109" s="39" t="s">
        <v>5</v>
      </c>
    </row>
    <row r="110" spans="1:5" ht="12.75">
      <c r="A110" s="35" t="s">
        <v>54</v>
      </c>
      <c r="E110" s="40" t="s">
        <v>3773</v>
      </c>
    </row>
    <row r="111" spans="1:5" ht="216.75">
      <c r="A111" t="s">
        <v>55</v>
      </c>
      <c r="E111" s="39" t="s">
        <v>7020</v>
      </c>
    </row>
    <row r="112" spans="1:16" ht="25.5">
      <c r="A112" t="s">
        <v>48</v>
      </c>
      <c s="34" t="s">
        <v>1030</v>
      </c>
      <c s="34" t="s">
        <v>7021</v>
      </c>
      <c s="35" t="s">
        <v>5</v>
      </c>
      <c s="6" t="s">
        <v>7022</v>
      </c>
      <c s="36" t="s">
        <v>185</v>
      </c>
      <c s="37">
        <v>1</v>
      </c>
      <c s="36">
        <v>0</v>
      </c>
      <c s="36">
        <f>ROUND(G112*H112,6)</f>
      </c>
      <c r="L112" s="38">
        <v>0</v>
      </c>
      <c s="32">
        <f>ROUND(ROUND(L112,2)*ROUND(G112,3),2)</f>
      </c>
      <c s="36" t="s">
        <v>441</v>
      </c>
      <c>
        <f>(M112*21)/100</f>
      </c>
      <c t="s">
        <v>27</v>
      </c>
    </row>
    <row r="113" spans="1:5" ht="12.75">
      <c r="A113" s="35" t="s">
        <v>53</v>
      </c>
      <c r="E113" s="39" t="s">
        <v>5</v>
      </c>
    </row>
    <row r="114" spans="1:5" ht="12.75">
      <c r="A114" s="35" t="s">
        <v>54</v>
      </c>
      <c r="E114" s="40" t="s">
        <v>3773</v>
      </c>
    </row>
    <row r="115" spans="1:5" ht="216.75">
      <c r="A115" t="s">
        <v>55</v>
      </c>
      <c r="E115" s="39" t="s">
        <v>7023</v>
      </c>
    </row>
    <row r="116" spans="1:16" ht="12.75">
      <c r="A116" t="s">
        <v>48</v>
      </c>
      <c s="34" t="s">
        <v>264</v>
      </c>
      <c s="34" t="s">
        <v>7024</v>
      </c>
      <c s="35" t="s">
        <v>5</v>
      </c>
      <c s="6" t="s">
        <v>7025</v>
      </c>
      <c s="36" t="s">
        <v>516</v>
      </c>
      <c s="37">
        <v>1</v>
      </c>
      <c s="36">
        <v>0</v>
      </c>
      <c s="36">
        <f>ROUND(G116*H116,6)</f>
      </c>
      <c r="L116" s="38">
        <v>0</v>
      </c>
      <c s="32">
        <f>ROUND(ROUND(L116,2)*ROUND(G116,3),2)</f>
      </c>
      <c s="36" t="s">
        <v>441</v>
      </c>
      <c>
        <f>(M116*21)/100</f>
      </c>
      <c t="s">
        <v>27</v>
      </c>
    </row>
    <row r="117" spans="1:5" ht="12.75">
      <c r="A117" s="35" t="s">
        <v>53</v>
      </c>
      <c r="E117" s="39" t="s">
        <v>5</v>
      </c>
    </row>
    <row r="118" spans="1:5" ht="12.75">
      <c r="A118" s="35" t="s">
        <v>54</v>
      </c>
      <c r="E118" s="40" t="s">
        <v>3773</v>
      </c>
    </row>
    <row r="119" spans="1:5" ht="140.25">
      <c r="A119" t="s">
        <v>55</v>
      </c>
      <c r="E119" s="39" t="s">
        <v>7026</v>
      </c>
    </row>
    <row r="120" spans="1:16" ht="25.5">
      <c r="A120" t="s">
        <v>48</v>
      </c>
      <c s="34" t="s">
        <v>268</v>
      </c>
      <c s="34" t="s">
        <v>7027</v>
      </c>
      <c s="35" t="s">
        <v>5</v>
      </c>
      <c s="6" t="s">
        <v>7028</v>
      </c>
      <c s="36" t="s">
        <v>185</v>
      </c>
      <c s="37">
        <v>1</v>
      </c>
      <c s="36">
        <v>0</v>
      </c>
      <c s="36">
        <f>ROUND(G120*H120,6)</f>
      </c>
      <c r="L120" s="38">
        <v>0</v>
      </c>
      <c s="32">
        <f>ROUND(ROUND(L120,2)*ROUND(G120,3),2)</f>
      </c>
      <c s="36" t="s">
        <v>441</v>
      </c>
      <c>
        <f>(M120*21)/100</f>
      </c>
      <c t="s">
        <v>27</v>
      </c>
    </row>
    <row r="121" spans="1:5" ht="12.75">
      <c r="A121" s="35" t="s">
        <v>53</v>
      </c>
      <c r="E121" s="39" t="s">
        <v>5</v>
      </c>
    </row>
    <row r="122" spans="1:5" ht="12.75">
      <c r="A122" s="35" t="s">
        <v>54</v>
      </c>
      <c r="E122" s="40" t="s">
        <v>3773</v>
      </c>
    </row>
    <row r="123" spans="1:5" ht="216.75">
      <c r="A123" t="s">
        <v>55</v>
      </c>
      <c r="E123" s="39" t="s">
        <v>7029</v>
      </c>
    </row>
    <row r="124" spans="1:16" ht="25.5">
      <c r="A124" t="s">
        <v>48</v>
      </c>
      <c s="34" t="s">
        <v>272</v>
      </c>
      <c s="34" t="s">
        <v>7030</v>
      </c>
      <c s="35" t="s">
        <v>5</v>
      </c>
      <c s="6" t="s">
        <v>7031</v>
      </c>
      <c s="36" t="s">
        <v>185</v>
      </c>
      <c s="37">
        <v>1</v>
      </c>
      <c s="36">
        <v>0</v>
      </c>
      <c s="36">
        <f>ROUND(G124*H124,6)</f>
      </c>
      <c r="L124" s="38">
        <v>0</v>
      </c>
      <c s="32">
        <f>ROUND(ROUND(L124,2)*ROUND(G124,3),2)</f>
      </c>
      <c s="36" t="s">
        <v>441</v>
      </c>
      <c>
        <f>(M124*21)/100</f>
      </c>
      <c t="s">
        <v>27</v>
      </c>
    </row>
    <row r="125" spans="1:5" ht="12.75">
      <c r="A125" s="35" t="s">
        <v>53</v>
      </c>
      <c r="E125" s="39" t="s">
        <v>5</v>
      </c>
    </row>
    <row r="126" spans="1:5" ht="12.75">
      <c r="A126" s="35" t="s">
        <v>54</v>
      </c>
      <c r="E126" s="40" t="s">
        <v>3773</v>
      </c>
    </row>
    <row r="127" spans="1:5" ht="216.75">
      <c r="A127" t="s">
        <v>55</v>
      </c>
      <c r="E127" s="39" t="s">
        <v>7032</v>
      </c>
    </row>
    <row r="128" spans="1:16" ht="25.5">
      <c r="A128" t="s">
        <v>48</v>
      </c>
      <c s="34" t="s">
        <v>291</v>
      </c>
      <c s="34" t="s">
        <v>7033</v>
      </c>
      <c s="35" t="s">
        <v>5</v>
      </c>
      <c s="6" t="s">
        <v>7034</v>
      </c>
      <c s="36" t="s">
        <v>185</v>
      </c>
      <c s="37">
        <v>6</v>
      </c>
      <c s="36">
        <v>0</v>
      </c>
      <c s="36">
        <f>ROUND(G128*H128,6)</f>
      </c>
      <c r="L128" s="38">
        <v>0</v>
      </c>
      <c s="32">
        <f>ROUND(ROUND(L128,2)*ROUND(G128,3),2)</f>
      </c>
      <c s="36" t="s">
        <v>441</v>
      </c>
      <c>
        <f>(M128*21)/100</f>
      </c>
      <c t="s">
        <v>27</v>
      </c>
    </row>
    <row r="129" spans="1:5" ht="12.75">
      <c r="A129" s="35" t="s">
        <v>53</v>
      </c>
      <c r="E129" s="39" t="s">
        <v>5</v>
      </c>
    </row>
    <row r="130" spans="1:5" ht="12.75">
      <c r="A130" s="35" t="s">
        <v>54</v>
      </c>
      <c r="E130" s="40" t="s">
        <v>3831</v>
      </c>
    </row>
    <row r="131" spans="1:5" ht="191.25">
      <c r="A131" t="s">
        <v>55</v>
      </c>
      <c r="E131" s="39" t="s">
        <v>7035</v>
      </c>
    </row>
    <row r="132" spans="1:16" ht="12.75">
      <c r="A132" t="s">
        <v>48</v>
      </c>
      <c s="34" t="s">
        <v>295</v>
      </c>
      <c s="34" t="s">
        <v>7036</v>
      </c>
      <c s="35" t="s">
        <v>5</v>
      </c>
      <c s="6" t="s">
        <v>7037</v>
      </c>
      <c s="36" t="s">
        <v>516</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3773</v>
      </c>
    </row>
    <row r="135" spans="1:5" ht="191.25">
      <c r="A135" t="s">
        <v>55</v>
      </c>
      <c r="E135" s="39" t="s">
        <v>7038</v>
      </c>
    </row>
    <row r="136" spans="1:16" ht="12.75">
      <c r="A136" t="s">
        <v>48</v>
      </c>
      <c s="34" t="s">
        <v>299</v>
      </c>
      <c s="34" t="s">
        <v>7039</v>
      </c>
      <c s="35" t="s">
        <v>5</v>
      </c>
      <c s="6" t="s">
        <v>7040</v>
      </c>
      <c s="36" t="s">
        <v>516</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3761</v>
      </c>
    </row>
    <row r="139" spans="1:5" ht="140.25">
      <c r="A139" t="s">
        <v>55</v>
      </c>
      <c r="E139" s="39" t="s">
        <v>7041</v>
      </c>
    </row>
    <row r="140" spans="1:16" ht="25.5">
      <c r="A140" t="s">
        <v>48</v>
      </c>
      <c s="34" t="s">
        <v>303</v>
      </c>
      <c s="34" t="s">
        <v>7042</v>
      </c>
      <c s="35" t="s">
        <v>5</v>
      </c>
      <c s="6" t="s">
        <v>7043</v>
      </c>
      <c s="36" t="s">
        <v>516</v>
      </c>
      <c s="37">
        <v>3</v>
      </c>
      <c s="36">
        <v>0</v>
      </c>
      <c s="36">
        <f>ROUND(G140*H140,6)</f>
      </c>
      <c r="L140" s="38">
        <v>0</v>
      </c>
      <c s="32">
        <f>ROUND(ROUND(L140,2)*ROUND(G140,3),2)</f>
      </c>
      <c s="36" t="s">
        <v>441</v>
      </c>
      <c>
        <f>(M140*21)/100</f>
      </c>
      <c t="s">
        <v>27</v>
      </c>
    </row>
    <row r="141" spans="1:5" ht="12.75">
      <c r="A141" s="35" t="s">
        <v>53</v>
      </c>
      <c r="E141" s="39" t="s">
        <v>5</v>
      </c>
    </row>
    <row r="142" spans="1:5" ht="12.75">
      <c r="A142" s="35" t="s">
        <v>54</v>
      </c>
      <c r="E142" s="40" t="s">
        <v>3802</v>
      </c>
    </row>
    <row r="143" spans="1:5" ht="216.75">
      <c r="A143" t="s">
        <v>55</v>
      </c>
      <c r="E143" s="39" t="s">
        <v>7044</v>
      </c>
    </row>
    <row r="144" spans="1:16" ht="25.5">
      <c r="A144" t="s">
        <v>48</v>
      </c>
      <c s="34" t="s">
        <v>545</v>
      </c>
      <c s="34" t="s">
        <v>7045</v>
      </c>
      <c s="35" t="s">
        <v>5</v>
      </c>
      <c s="6" t="s">
        <v>7046</v>
      </c>
      <c s="36" t="s">
        <v>516</v>
      </c>
      <c s="37">
        <v>4</v>
      </c>
      <c s="36">
        <v>0</v>
      </c>
      <c s="36">
        <f>ROUND(G144*H144,6)</f>
      </c>
      <c r="L144" s="38">
        <v>0</v>
      </c>
      <c s="32">
        <f>ROUND(ROUND(L144,2)*ROUND(G144,3),2)</f>
      </c>
      <c s="36" t="s">
        <v>441</v>
      </c>
      <c>
        <f>(M144*21)/100</f>
      </c>
      <c t="s">
        <v>27</v>
      </c>
    </row>
    <row r="145" spans="1:5" ht="12.75">
      <c r="A145" s="35" t="s">
        <v>53</v>
      </c>
      <c r="E145" s="39" t="s">
        <v>5</v>
      </c>
    </row>
    <row r="146" spans="1:5" ht="12.75">
      <c r="A146" s="35" t="s">
        <v>54</v>
      </c>
      <c r="E146" s="40" t="s">
        <v>3776</v>
      </c>
    </row>
    <row r="147" spans="1:5" ht="216.75">
      <c r="A147" t="s">
        <v>55</v>
      </c>
      <c r="E147" s="39" t="s">
        <v>7047</v>
      </c>
    </row>
    <row r="148" spans="1:16" ht="25.5">
      <c r="A148" t="s">
        <v>48</v>
      </c>
      <c s="34" t="s">
        <v>307</v>
      </c>
      <c s="34" t="s">
        <v>7048</v>
      </c>
      <c s="35" t="s">
        <v>5</v>
      </c>
      <c s="6" t="s">
        <v>7049</v>
      </c>
      <c s="36" t="s">
        <v>516</v>
      </c>
      <c s="37">
        <v>4</v>
      </c>
      <c s="36">
        <v>0</v>
      </c>
      <c s="36">
        <f>ROUND(G148*H148,6)</f>
      </c>
      <c r="L148" s="38">
        <v>0</v>
      </c>
      <c s="32">
        <f>ROUND(ROUND(L148,2)*ROUND(G148,3),2)</f>
      </c>
      <c s="36" t="s">
        <v>441</v>
      </c>
      <c>
        <f>(M148*21)/100</f>
      </c>
      <c t="s">
        <v>27</v>
      </c>
    </row>
    <row r="149" spans="1:5" ht="12.75">
      <c r="A149" s="35" t="s">
        <v>53</v>
      </c>
      <c r="E149" s="39" t="s">
        <v>5</v>
      </c>
    </row>
    <row r="150" spans="1:5" ht="12.75">
      <c r="A150" s="35" t="s">
        <v>54</v>
      </c>
      <c r="E150" s="40" t="s">
        <v>3776</v>
      </c>
    </row>
    <row r="151" spans="1:5" ht="216.75">
      <c r="A151" t="s">
        <v>55</v>
      </c>
      <c r="E151" s="39" t="s">
        <v>7050</v>
      </c>
    </row>
    <row r="152" spans="1:16" ht="12.75">
      <c r="A152" t="s">
        <v>48</v>
      </c>
      <c s="34" t="s">
        <v>552</v>
      </c>
      <c s="34" t="s">
        <v>7051</v>
      </c>
      <c s="35" t="s">
        <v>5</v>
      </c>
      <c s="6" t="s">
        <v>7052</v>
      </c>
      <c s="36" t="s">
        <v>516</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3773</v>
      </c>
    </row>
    <row r="155" spans="1:5" ht="191.25">
      <c r="A155" t="s">
        <v>55</v>
      </c>
      <c r="E155" s="39" t="s">
        <v>7053</v>
      </c>
    </row>
    <row r="156" spans="1:16" ht="12.75">
      <c r="A156" t="s">
        <v>48</v>
      </c>
      <c s="34" t="s">
        <v>312</v>
      </c>
      <c s="34" t="s">
        <v>7054</v>
      </c>
      <c s="35" t="s">
        <v>5</v>
      </c>
      <c s="6" t="s">
        <v>7055</v>
      </c>
      <c s="36" t="s">
        <v>516</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3773</v>
      </c>
    </row>
    <row r="159" spans="1:5" ht="191.25">
      <c r="A159" t="s">
        <v>55</v>
      </c>
      <c r="E159" s="39" t="s">
        <v>7056</v>
      </c>
    </row>
    <row r="160" spans="1:16" ht="12.75">
      <c r="A160" t="s">
        <v>48</v>
      </c>
      <c s="34" t="s">
        <v>318</v>
      </c>
      <c s="34" t="s">
        <v>7057</v>
      </c>
      <c s="35" t="s">
        <v>5</v>
      </c>
      <c s="6" t="s">
        <v>7058</v>
      </c>
      <c s="36" t="s">
        <v>516</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3773</v>
      </c>
    </row>
    <row r="163" spans="1:5" ht="140.25">
      <c r="A163" t="s">
        <v>55</v>
      </c>
      <c r="E163" s="39" t="s">
        <v>7059</v>
      </c>
    </row>
    <row r="164" spans="1:16" ht="25.5">
      <c r="A164" t="s">
        <v>48</v>
      </c>
      <c s="34" t="s">
        <v>319</v>
      </c>
      <c s="34" t="s">
        <v>7060</v>
      </c>
      <c s="35" t="s">
        <v>5</v>
      </c>
      <c s="6" t="s">
        <v>7061</v>
      </c>
      <c s="36" t="s">
        <v>185</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3773</v>
      </c>
    </row>
    <row r="167" spans="1:5" ht="293.25">
      <c r="A167" t="s">
        <v>55</v>
      </c>
      <c r="E167" s="39" t="s">
        <v>7062</v>
      </c>
    </row>
    <row r="168" spans="1:16" ht="12.75">
      <c r="A168" t="s">
        <v>48</v>
      </c>
      <c s="34" t="s">
        <v>321</v>
      </c>
      <c s="34" t="s">
        <v>7063</v>
      </c>
      <c s="35" t="s">
        <v>5</v>
      </c>
      <c s="6" t="s">
        <v>7064</v>
      </c>
      <c s="36" t="s">
        <v>516</v>
      </c>
      <c s="37">
        <v>1</v>
      </c>
      <c s="36">
        <v>0</v>
      </c>
      <c s="36">
        <f>ROUND(G168*H168,6)</f>
      </c>
      <c r="L168" s="38">
        <v>0</v>
      </c>
      <c s="32">
        <f>ROUND(ROUND(L168,2)*ROUND(G168,3),2)</f>
      </c>
      <c s="36" t="s">
        <v>441</v>
      </c>
      <c>
        <f>(M168*21)/100</f>
      </c>
      <c t="s">
        <v>27</v>
      </c>
    </row>
    <row r="169" spans="1:5" ht="12.75">
      <c r="A169" s="35" t="s">
        <v>53</v>
      </c>
      <c r="E169" s="39" t="s">
        <v>5</v>
      </c>
    </row>
    <row r="170" spans="1:5" ht="12.75">
      <c r="A170" s="35" t="s">
        <v>54</v>
      </c>
      <c r="E170" s="40" t="s">
        <v>3773</v>
      </c>
    </row>
    <row r="171" spans="1:5" ht="165.75">
      <c r="A171" t="s">
        <v>55</v>
      </c>
      <c r="E171" s="39" t="s">
        <v>7065</v>
      </c>
    </row>
    <row r="172" spans="1:16" ht="12.75">
      <c r="A172" t="s">
        <v>48</v>
      </c>
      <c s="34" t="s">
        <v>326</v>
      </c>
      <c s="34" t="s">
        <v>7066</v>
      </c>
      <c s="35" t="s">
        <v>5</v>
      </c>
      <c s="6" t="s">
        <v>7067</v>
      </c>
      <c s="36" t="s">
        <v>516</v>
      </c>
      <c s="37">
        <v>1</v>
      </c>
      <c s="36">
        <v>0</v>
      </c>
      <c s="36">
        <f>ROUND(G172*H172,6)</f>
      </c>
      <c r="L172" s="38">
        <v>0</v>
      </c>
      <c s="32">
        <f>ROUND(ROUND(L172,2)*ROUND(G172,3),2)</f>
      </c>
      <c s="36" t="s">
        <v>441</v>
      </c>
      <c>
        <f>(M172*21)/100</f>
      </c>
      <c t="s">
        <v>27</v>
      </c>
    </row>
    <row r="173" spans="1:5" ht="12.75">
      <c r="A173" s="35" t="s">
        <v>53</v>
      </c>
      <c r="E173" s="39" t="s">
        <v>5</v>
      </c>
    </row>
    <row r="174" spans="1:5" ht="12.75">
      <c r="A174" s="35" t="s">
        <v>54</v>
      </c>
      <c r="E174" s="40" t="s">
        <v>3773</v>
      </c>
    </row>
    <row r="175" spans="1:5" ht="140.25">
      <c r="A175" t="s">
        <v>55</v>
      </c>
      <c r="E175" s="39" t="s">
        <v>7068</v>
      </c>
    </row>
    <row r="176" spans="1:16" ht="12.75">
      <c r="A176" t="s">
        <v>48</v>
      </c>
      <c s="34" t="s">
        <v>330</v>
      </c>
      <c s="34" t="s">
        <v>7069</v>
      </c>
      <c s="35" t="s">
        <v>5</v>
      </c>
      <c s="6" t="s">
        <v>7070</v>
      </c>
      <c s="36" t="s">
        <v>516</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3773</v>
      </c>
    </row>
    <row r="179" spans="1:5" ht="140.25">
      <c r="A179" t="s">
        <v>55</v>
      </c>
      <c r="E179" s="39" t="s">
        <v>7071</v>
      </c>
    </row>
    <row r="180" spans="1:16" ht="25.5">
      <c r="A180" t="s">
        <v>48</v>
      </c>
      <c s="34" t="s">
        <v>334</v>
      </c>
      <c s="34" t="s">
        <v>7072</v>
      </c>
      <c s="35" t="s">
        <v>5</v>
      </c>
      <c s="6" t="s">
        <v>7073</v>
      </c>
      <c s="36" t="s">
        <v>185</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3773</v>
      </c>
    </row>
    <row r="183" spans="1:5" ht="267.75">
      <c r="A183" t="s">
        <v>55</v>
      </c>
      <c r="E183" s="39" t="s">
        <v>7074</v>
      </c>
    </row>
    <row r="184" spans="1:16" ht="25.5">
      <c r="A184" t="s">
        <v>48</v>
      </c>
      <c s="34" t="s">
        <v>337</v>
      </c>
      <c s="34" t="s">
        <v>7075</v>
      </c>
      <c s="35" t="s">
        <v>5</v>
      </c>
      <c s="6" t="s">
        <v>7076</v>
      </c>
      <c s="36" t="s">
        <v>185</v>
      </c>
      <c s="37">
        <v>1</v>
      </c>
      <c s="36">
        <v>0</v>
      </c>
      <c s="36">
        <f>ROUND(G184*H184,6)</f>
      </c>
      <c r="L184" s="38">
        <v>0</v>
      </c>
      <c s="32">
        <f>ROUND(ROUND(L184,2)*ROUND(G184,3),2)</f>
      </c>
      <c s="36" t="s">
        <v>441</v>
      </c>
      <c>
        <f>(M184*21)/100</f>
      </c>
      <c t="s">
        <v>27</v>
      </c>
    </row>
    <row r="185" spans="1:5" ht="12.75">
      <c r="A185" s="35" t="s">
        <v>53</v>
      </c>
      <c r="E185" s="39" t="s">
        <v>5</v>
      </c>
    </row>
    <row r="186" spans="1:5" ht="12.75">
      <c r="A186" s="35" t="s">
        <v>54</v>
      </c>
      <c r="E186" s="40" t="s">
        <v>3773</v>
      </c>
    </row>
    <row r="187" spans="1:5" ht="293.25">
      <c r="A187" t="s">
        <v>55</v>
      </c>
      <c r="E187" s="39" t="s">
        <v>7077</v>
      </c>
    </row>
    <row r="188" spans="1:16" ht="12.75">
      <c r="A188" t="s">
        <v>48</v>
      </c>
      <c s="34" t="s">
        <v>341</v>
      </c>
      <c s="34" t="s">
        <v>7078</v>
      </c>
      <c s="35" t="s">
        <v>5</v>
      </c>
      <c s="6" t="s">
        <v>7079</v>
      </c>
      <c s="36" t="s">
        <v>185</v>
      </c>
      <c s="37">
        <v>1</v>
      </c>
      <c s="36">
        <v>0</v>
      </c>
      <c s="36">
        <f>ROUND(G188*H188,6)</f>
      </c>
      <c r="L188" s="38">
        <v>0</v>
      </c>
      <c s="32">
        <f>ROUND(ROUND(L188,2)*ROUND(G188,3),2)</f>
      </c>
      <c s="36" t="s">
        <v>441</v>
      </c>
      <c>
        <f>(M188*21)/100</f>
      </c>
      <c t="s">
        <v>27</v>
      </c>
    </row>
    <row r="189" spans="1:5" ht="12.75">
      <c r="A189" s="35" t="s">
        <v>53</v>
      </c>
      <c r="E189" s="39" t="s">
        <v>5</v>
      </c>
    </row>
    <row r="190" spans="1:5" ht="12.75">
      <c r="A190" s="35" t="s">
        <v>54</v>
      </c>
      <c r="E190" s="40" t="s">
        <v>3773</v>
      </c>
    </row>
    <row r="191" spans="1:5" ht="165.75">
      <c r="A191" t="s">
        <v>55</v>
      </c>
      <c r="E191" s="39" t="s">
        <v>7080</v>
      </c>
    </row>
    <row r="192" spans="1:16" ht="12.75">
      <c r="A192" t="s">
        <v>48</v>
      </c>
      <c s="34" t="s">
        <v>577</v>
      </c>
      <c s="34" t="s">
        <v>7081</v>
      </c>
      <c s="35" t="s">
        <v>5</v>
      </c>
      <c s="6" t="s">
        <v>7082</v>
      </c>
      <c s="36" t="s">
        <v>516</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3773</v>
      </c>
    </row>
    <row r="195" spans="1:5" ht="165.75">
      <c r="A195" t="s">
        <v>55</v>
      </c>
      <c r="E195" s="39" t="s">
        <v>7083</v>
      </c>
    </row>
    <row r="196" spans="1:16" ht="25.5">
      <c r="A196" t="s">
        <v>48</v>
      </c>
      <c s="34" t="s">
        <v>581</v>
      </c>
      <c s="34" t="s">
        <v>7084</v>
      </c>
      <c s="35" t="s">
        <v>5</v>
      </c>
      <c s="6" t="s">
        <v>7085</v>
      </c>
      <c s="36" t="s">
        <v>516</v>
      </c>
      <c s="37">
        <v>4</v>
      </c>
      <c s="36">
        <v>0</v>
      </c>
      <c s="36">
        <f>ROUND(G196*H196,6)</f>
      </c>
      <c r="L196" s="38">
        <v>0</v>
      </c>
      <c s="32">
        <f>ROUND(ROUND(L196,2)*ROUND(G196,3),2)</f>
      </c>
      <c s="36" t="s">
        <v>441</v>
      </c>
      <c>
        <f>(M196*21)/100</f>
      </c>
      <c t="s">
        <v>27</v>
      </c>
    </row>
    <row r="197" spans="1:5" ht="12.75">
      <c r="A197" s="35" t="s">
        <v>53</v>
      </c>
      <c r="E197" s="39" t="s">
        <v>5</v>
      </c>
    </row>
    <row r="198" spans="1:5" ht="12.75">
      <c r="A198" s="35" t="s">
        <v>54</v>
      </c>
      <c r="E198" s="40" t="s">
        <v>3776</v>
      </c>
    </row>
    <row r="199" spans="1:5" ht="242.25">
      <c r="A199" t="s">
        <v>55</v>
      </c>
      <c r="E199" s="39" t="s">
        <v>7086</v>
      </c>
    </row>
    <row r="200" spans="1:16" ht="12.75">
      <c r="A200" t="s">
        <v>48</v>
      </c>
      <c s="34" t="s">
        <v>345</v>
      </c>
      <c s="34" t="s">
        <v>7087</v>
      </c>
      <c s="35" t="s">
        <v>5</v>
      </c>
      <c s="6" t="s">
        <v>7088</v>
      </c>
      <c s="36" t="s">
        <v>185</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3773</v>
      </c>
    </row>
    <row r="203" spans="1:5" ht="191.25">
      <c r="A203" t="s">
        <v>55</v>
      </c>
      <c r="E203" s="39" t="s">
        <v>7089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935</v>
      </c>
      <c r="E8" s="30" t="s">
        <v>934</v>
      </c>
      <c r="J8" s="29">
        <f>0+J9</f>
      </c>
      <c s="29">
        <f>0+K9</f>
      </c>
      <c s="29">
        <f>0+L9</f>
      </c>
      <c s="29">
        <f>0+M9</f>
      </c>
    </row>
    <row r="9" spans="1:13" ht="12.75">
      <c r="A9" t="s">
        <v>46</v>
      </c>
      <c r="C9" s="31" t="s">
        <v>123</v>
      </c>
      <c r="E9" s="33" t="s">
        <v>124</v>
      </c>
      <c r="J9" s="32">
        <f>0</f>
      </c>
      <c s="32">
        <f>0</f>
      </c>
      <c s="32">
        <f>0+L10+L14+L18+L22+L26+L30+L34+L38+L42+L46</f>
      </c>
      <c s="32">
        <f>0+M10+M14+M18+M22+M26+M30+M34+M38+M42+M46</f>
      </c>
    </row>
    <row r="10" spans="1:16" ht="12.75">
      <c r="A10" t="s">
        <v>48</v>
      </c>
      <c s="34" t="s">
        <v>4</v>
      </c>
      <c s="34" t="s">
        <v>936</v>
      </c>
      <c s="35" t="s">
        <v>5</v>
      </c>
      <c s="6" t="s">
        <v>937</v>
      </c>
      <c s="36" t="s">
        <v>105</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938</v>
      </c>
    </row>
    <row r="14" spans="1:16" ht="12.75">
      <c r="A14" t="s">
        <v>48</v>
      </c>
      <c s="34" t="s">
        <v>27</v>
      </c>
      <c s="34" t="s">
        <v>939</v>
      </c>
      <c s="35" t="s">
        <v>5</v>
      </c>
      <c s="6" t="s">
        <v>940</v>
      </c>
      <c s="36" t="s">
        <v>105</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941</v>
      </c>
    </row>
    <row r="18" spans="1:16" ht="12.75">
      <c r="A18" t="s">
        <v>48</v>
      </c>
      <c s="34" t="s">
        <v>26</v>
      </c>
      <c s="34" t="s">
        <v>942</v>
      </c>
      <c s="35" t="s">
        <v>5</v>
      </c>
      <c s="6" t="s">
        <v>943</v>
      </c>
      <c s="36" t="s">
        <v>62</v>
      </c>
      <c s="37">
        <v>96</v>
      </c>
      <c s="36">
        <v>0</v>
      </c>
      <c s="36">
        <f>ROUND(G18*H18,6)</f>
      </c>
      <c r="L18" s="38">
        <v>0</v>
      </c>
      <c s="32">
        <f>ROUND(ROUND(L18,2)*ROUND(G18,3),2)</f>
      </c>
      <c s="36" t="s">
        <v>52</v>
      </c>
      <c>
        <f>(M18*21)/100</f>
      </c>
      <c t="s">
        <v>27</v>
      </c>
    </row>
    <row r="19" spans="1:5" ht="12.75">
      <c r="A19" s="35" t="s">
        <v>53</v>
      </c>
      <c r="E19" s="39" t="s">
        <v>5</v>
      </c>
    </row>
    <row r="20" spans="1:5" ht="25.5">
      <c r="A20" s="35" t="s">
        <v>54</v>
      </c>
      <c r="E20" s="40" t="s">
        <v>944</v>
      </c>
    </row>
    <row r="21" spans="1:5" ht="127.5">
      <c r="A21" t="s">
        <v>55</v>
      </c>
      <c r="E21" s="39" t="s">
        <v>945</v>
      </c>
    </row>
    <row r="22" spans="1:16" ht="12.75">
      <c r="A22" t="s">
        <v>48</v>
      </c>
      <c s="34" t="s">
        <v>63</v>
      </c>
      <c s="34" t="s">
        <v>946</v>
      </c>
      <c s="35" t="s">
        <v>5</v>
      </c>
      <c s="6" t="s">
        <v>947</v>
      </c>
      <c s="36" t="s">
        <v>62</v>
      </c>
      <c s="37">
        <v>3</v>
      </c>
      <c s="36">
        <v>0</v>
      </c>
      <c s="36">
        <f>ROUND(G22*H22,6)</f>
      </c>
      <c r="L22" s="38">
        <v>0</v>
      </c>
      <c s="32">
        <f>ROUND(ROUND(L22,2)*ROUND(G22,3),2)</f>
      </c>
      <c s="36" t="s">
        <v>52</v>
      </c>
      <c>
        <f>(M22*21)/100</f>
      </c>
      <c t="s">
        <v>27</v>
      </c>
    </row>
    <row r="23" spans="1:5" ht="12.75">
      <c r="A23" s="35" t="s">
        <v>53</v>
      </c>
      <c r="E23" s="39" t="s">
        <v>5</v>
      </c>
    </row>
    <row r="24" spans="1:5" ht="25.5">
      <c r="A24" s="35" t="s">
        <v>54</v>
      </c>
      <c r="E24" s="40" t="s">
        <v>479</v>
      </c>
    </row>
    <row r="25" spans="1:5" ht="114.75">
      <c r="A25" t="s">
        <v>55</v>
      </c>
      <c r="E25" s="39" t="s">
        <v>948</v>
      </c>
    </row>
    <row r="26" spans="1:16" ht="12.75">
      <c r="A26" t="s">
        <v>48</v>
      </c>
      <c s="34" t="s">
        <v>67</v>
      </c>
      <c s="34" t="s">
        <v>949</v>
      </c>
      <c s="35" t="s">
        <v>5</v>
      </c>
      <c s="6" t="s">
        <v>950</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14.75">
      <c r="A29" t="s">
        <v>55</v>
      </c>
      <c r="E29" s="39" t="s">
        <v>951</v>
      </c>
    </row>
    <row r="30" spans="1:16" ht="12.75">
      <c r="A30" t="s">
        <v>48</v>
      </c>
      <c s="34" t="s">
        <v>72</v>
      </c>
      <c s="34" t="s">
        <v>952</v>
      </c>
      <c s="35" t="s">
        <v>5</v>
      </c>
      <c s="6" t="s">
        <v>953</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954</v>
      </c>
    </row>
    <row r="34" spans="1:16" ht="12.75">
      <c r="A34" t="s">
        <v>48</v>
      </c>
      <c s="34" t="s">
        <v>123</v>
      </c>
      <c s="34" t="s">
        <v>955</v>
      </c>
      <c s="35" t="s">
        <v>5</v>
      </c>
      <c s="6" t="s">
        <v>956</v>
      </c>
      <c s="36" t="s">
        <v>62</v>
      </c>
      <c s="37">
        <v>96</v>
      </c>
      <c s="36">
        <v>0</v>
      </c>
      <c s="36">
        <f>ROUND(G34*H34,6)</f>
      </c>
      <c r="L34" s="38">
        <v>0</v>
      </c>
      <c s="32">
        <f>ROUND(ROUND(L34,2)*ROUND(G34,3),2)</f>
      </c>
      <c s="36" t="s">
        <v>52</v>
      </c>
      <c>
        <f>(M34*21)/100</f>
      </c>
      <c t="s">
        <v>27</v>
      </c>
    </row>
    <row r="35" spans="1:5" ht="12.75">
      <c r="A35" s="35" t="s">
        <v>53</v>
      </c>
      <c r="E35" s="39" t="s">
        <v>5</v>
      </c>
    </row>
    <row r="36" spans="1:5" ht="25.5">
      <c r="A36" s="35" t="s">
        <v>54</v>
      </c>
      <c r="E36" s="40" t="s">
        <v>944</v>
      </c>
    </row>
    <row r="37" spans="1:5" ht="127.5">
      <c r="A37" t="s">
        <v>55</v>
      </c>
      <c r="E37" s="39" t="s">
        <v>957</v>
      </c>
    </row>
    <row r="38" spans="1:16" ht="12.75">
      <c r="A38" t="s">
        <v>48</v>
      </c>
      <c s="34" t="s">
        <v>163</v>
      </c>
      <c s="34" t="s">
        <v>958</v>
      </c>
      <c s="35" t="s">
        <v>5</v>
      </c>
      <c s="6" t="s">
        <v>959</v>
      </c>
      <c s="36" t="s">
        <v>105</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960</v>
      </c>
    </row>
    <row r="42" spans="1:16" ht="25.5">
      <c r="A42" t="s">
        <v>48</v>
      </c>
      <c s="34" t="s">
        <v>76</v>
      </c>
      <c s="34" t="s">
        <v>961</v>
      </c>
      <c s="35" t="s">
        <v>5</v>
      </c>
      <c s="6" t="s">
        <v>962</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963</v>
      </c>
    </row>
    <row r="46" spans="1:16" ht="12.75">
      <c r="A46" t="s">
        <v>48</v>
      </c>
      <c s="34" t="s">
        <v>82</v>
      </c>
      <c s="34" t="s">
        <v>964</v>
      </c>
      <c s="35" t="s">
        <v>5</v>
      </c>
      <c s="6" t="s">
        <v>950</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14.75">
      <c r="A49" t="s">
        <v>55</v>
      </c>
      <c r="E49" s="39" t="s">
        <v>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7092</v>
      </c>
      <c r="E8" s="30" t="s">
        <v>7091</v>
      </c>
      <c r="J8" s="29">
        <f>0+J9+J18+J31</f>
      </c>
      <c s="29">
        <f>0+K9+K18+K31</f>
      </c>
      <c s="29">
        <f>0+L9+L18+L31</f>
      </c>
      <c s="29">
        <f>0+M9+M18+M31</f>
      </c>
    </row>
    <row r="9" spans="1:13" ht="12.75">
      <c r="A9" t="s">
        <v>46</v>
      </c>
      <c r="C9" s="31" t="s">
        <v>76</v>
      </c>
      <c r="E9" s="33" t="s">
        <v>3893</v>
      </c>
      <c r="J9" s="32">
        <f>0</f>
      </c>
      <c s="32">
        <f>0</f>
      </c>
      <c s="32">
        <f>0+L10+L14</f>
      </c>
      <c s="32">
        <f>0+M10+M14</f>
      </c>
    </row>
    <row r="10" spans="1:16" ht="25.5">
      <c r="A10" t="s">
        <v>48</v>
      </c>
      <c s="34" t="s">
        <v>4</v>
      </c>
      <c s="34" t="s">
        <v>7093</v>
      </c>
      <c s="35" t="s">
        <v>5</v>
      </c>
      <c s="6" t="s">
        <v>7094</v>
      </c>
      <c s="36" t="s">
        <v>190</v>
      </c>
      <c s="37">
        <v>206</v>
      </c>
      <c s="36">
        <v>0</v>
      </c>
      <c s="36">
        <f>ROUND(G10*H10,6)</f>
      </c>
      <c r="L10" s="38">
        <v>0</v>
      </c>
      <c s="32">
        <f>ROUND(ROUND(L10,2)*ROUND(G10,3),2)</f>
      </c>
      <c s="36" t="s">
        <v>3677</v>
      </c>
      <c>
        <f>(M10*21)/100</f>
      </c>
      <c t="s">
        <v>27</v>
      </c>
    </row>
    <row r="11" spans="1:5" ht="12.75">
      <c r="A11" s="35" t="s">
        <v>53</v>
      </c>
      <c r="E11" s="39" t="s">
        <v>5</v>
      </c>
    </row>
    <row r="12" spans="1:5" ht="25.5">
      <c r="A12" s="35" t="s">
        <v>54</v>
      </c>
      <c r="E12" s="40" t="s">
        <v>7095</v>
      </c>
    </row>
    <row r="13" spans="1:5" ht="12.75">
      <c r="A13" t="s">
        <v>55</v>
      </c>
      <c r="E13" s="39" t="s">
        <v>5</v>
      </c>
    </row>
    <row r="14" spans="1:16" ht="12.75">
      <c r="A14" t="s">
        <v>48</v>
      </c>
      <c s="34" t="s">
        <v>27</v>
      </c>
      <c s="34" t="s">
        <v>7096</v>
      </c>
      <c s="35" t="s">
        <v>5</v>
      </c>
      <c s="6" t="s">
        <v>7097</v>
      </c>
      <c s="36" t="s">
        <v>190</v>
      </c>
      <c s="37">
        <v>11.025</v>
      </c>
      <c s="36">
        <v>0</v>
      </c>
      <c s="36">
        <f>ROUND(G14*H14,6)</f>
      </c>
      <c r="L14" s="38">
        <v>0</v>
      </c>
      <c s="32">
        <f>ROUND(ROUND(L14,2)*ROUND(G14,3),2)</f>
      </c>
      <c s="36" t="s">
        <v>3677</v>
      </c>
      <c>
        <f>(M14*21)/100</f>
      </c>
      <c t="s">
        <v>27</v>
      </c>
    </row>
    <row r="15" spans="1:5" ht="12.75">
      <c r="A15" s="35" t="s">
        <v>53</v>
      </c>
      <c r="E15" s="39" t="s">
        <v>5</v>
      </c>
    </row>
    <row r="16" spans="1:5" ht="25.5">
      <c r="A16" s="35" t="s">
        <v>54</v>
      </c>
      <c r="E16" s="40" t="s">
        <v>7098</v>
      </c>
    </row>
    <row r="17" spans="1:5" ht="12.75">
      <c r="A17" t="s">
        <v>55</v>
      </c>
      <c r="E17" s="39" t="s">
        <v>5</v>
      </c>
    </row>
    <row r="18" spans="1:13" ht="12.75">
      <c r="A18" t="s">
        <v>46</v>
      </c>
      <c r="C18" s="31" t="s">
        <v>3897</v>
      </c>
      <c r="E18" s="33" t="s">
        <v>3898</v>
      </c>
      <c r="J18" s="32">
        <f>0</f>
      </c>
      <c s="32">
        <f>0</f>
      </c>
      <c s="32">
        <f>0+L19+L23+L27</f>
      </c>
      <c s="32">
        <f>0+M19+M23+M27</f>
      </c>
    </row>
    <row r="19" spans="1:16" ht="12.75">
      <c r="A19" t="s">
        <v>48</v>
      </c>
      <c s="34" t="s">
        <v>26</v>
      </c>
      <c s="34" t="s">
        <v>7099</v>
      </c>
      <c s="35" t="s">
        <v>5</v>
      </c>
      <c s="6" t="s">
        <v>7100</v>
      </c>
      <c s="36" t="s">
        <v>450</v>
      </c>
      <c s="37">
        <v>102.79</v>
      </c>
      <c s="36">
        <v>0</v>
      </c>
      <c s="36">
        <f>ROUND(G19*H19,6)</f>
      </c>
      <c r="L19" s="38">
        <v>0</v>
      </c>
      <c s="32">
        <f>ROUND(ROUND(L19,2)*ROUND(G19,3),2)</f>
      </c>
      <c s="36" t="s">
        <v>3677</v>
      </c>
      <c>
        <f>(M19*21)/100</f>
      </c>
      <c t="s">
        <v>27</v>
      </c>
    </row>
    <row r="20" spans="1:5" ht="12.75">
      <c r="A20" s="35" t="s">
        <v>53</v>
      </c>
      <c r="E20" s="39" t="s">
        <v>5</v>
      </c>
    </row>
    <row r="21" spans="1:5" ht="12.75">
      <c r="A21" s="35" t="s">
        <v>54</v>
      </c>
      <c r="E21" s="40" t="s">
        <v>7101</v>
      </c>
    </row>
    <row r="22" spans="1:5" ht="25.5">
      <c r="A22" t="s">
        <v>55</v>
      </c>
      <c r="E22" s="39" t="s">
        <v>7102</v>
      </c>
    </row>
    <row r="23" spans="1:16" ht="12.75">
      <c r="A23" t="s">
        <v>48</v>
      </c>
      <c s="34" t="s">
        <v>63</v>
      </c>
      <c s="34" t="s">
        <v>7103</v>
      </c>
      <c s="35" t="s">
        <v>5</v>
      </c>
      <c s="6" t="s">
        <v>7104</v>
      </c>
      <c s="36" t="s">
        <v>450</v>
      </c>
      <c s="37">
        <v>102.79</v>
      </c>
      <c s="36">
        <v>0</v>
      </c>
      <c s="36">
        <f>ROUND(G23*H23,6)</f>
      </c>
      <c r="L23" s="38">
        <v>0</v>
      </c>
      <c s="32">
        <f>ROUND(ROUND(L23,2)*ROUND(G23,3),2)</f>
      </c>
      <c s="36" t="s">
        <v>3677</v>
      </c>
      <c>
        <f>(M23*21)/100</f>
      </c>
      <c t="s">
        <v>27</v>
      </c>
    </row>
    <row r="24" spans="1:5" ht="12.75">
      <c r="A24" s="35" t="s">
        <v>53</v>
      </c>
      <c r="E24" s="39" t="s">
        <v>5</v>
      </c>
    </row>
    <row r="25" spans="1:5" ht="12.75">
      <c r="A25" s="35" t="s">
        <v>54</v>
      </c>
      <c r="E25" s="40" t="s">
        <v>7101</v>
      </c>
    </row>
    <row r="26" spans="1:5" ht="12.75">
      <c r="A26" t="s">
        <v>55</v>
      </c>
      <c r="E26" s="39" t="s">
        <v>5</v>
      </c>
    </row>
    <row r="27" spans="1:16" ht="25.5">
      <c r="A27" t="s">
        <v>48</v>
      </c>
      <c s="34" t="s">
        <v>123</v>
      </c>
      <c s="34" t="s">
        <v>7105</v>
      </c>
      <c s="35" t="s">
        <v>7106</v>
      </c>
      <c s="6" t="s">
        <v>7107</v>
      </c>
      <c s="36" t="s">
        <v>450</v>
      </c>
      <c s="37">
        <v>102.79</v>
      </c>
      <c s="36">
        <v>0</v>
      </c>
      <c s="36">
        <f>ROUND(G27*H27,6)</f>
      </c>
      <c r="L27" s="38">
        <v>0</v>
      </c>
      <c s="32">
        <f>ROUND(ROUND(L27,2)*ROUND(G27,3),2)</f>
      </c>
      <c s="36" t="s">
        <v>3677</v>
      </c>
      <c>
        <f>(M27*21)/100</f>
      </c>
      <c t="s">
        <v>27</v>
      </c>
    </row>
    <row r="28" spans="1:5" ht="12.75">
      <c r="A28" s="35" t="s">
        <v>53</v>
      </c>
      <c r="E28" s="39" t="s">
        <v>452</v>
      </c>
    </row>
    <row r="29" spans="1:5" ht="12.75">
      <c r="A29" s="35" t="s">
        <v>54</v>
      </c>
      <c r="E29" s="40" t="s">
        <v>7101</v>
      </c>
    </row>
    <row r="30" spans="1:5" ht="12.75">
      <c r="A30" t="s">
        <v>55</v>
      </c>
      <c r="E30" s="39" t="s">
        <v>5</v>
      </c>
    </row>
    <row r="31" spans="1:13" ht="12.75">
      <c r="A31" t="s">
        <v>46</v>
      </c>
      <c r="C31" s="31" t="s">
        <v>3913</v>
      </c>
      <c r="E31" s="33" t="s">
        <v>3914</v>
      </c>
      <c r="J31" s="32">
        <f>0</f>
      </c>
      <c s="32">
        <f>0</f>
      </c>
      <c s="32">
        <f>0+L32</f>
      </c>
      <c s="32">
        <f>0+M32</f>
      </c>
    </row>
    <row r="32" spans="1:16" ht="12.75">
      <c r="A32" t="s">
        <v>48</v>
      </c>
      <c s="34" t="s">
        <v>163</v>
      </c>
      <c s="34" t="s">
        <v>7108</v>
      </c>
      <c s="35" t="s">
        <v>5</v>
      </c>
      <c s="6" t="s">
        <v>7109</v>
      </c>
      <c s="36" t="s">
        <v>185</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3773</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7112</v>
      </c>
      <c r="E8" s="30" t="s">
        <v>7111</v>
      </c>
      <c r="J8" s="29">
        <f>0+J9+J14+J35+J44+J57</f>
      </c>
      <c s="29">
        <f>0+K9+K14+K35+K44+K57</f>
      </c>
      <c s="29">
        <f>0+L9+L14+L35+L44+L57</f>
      </c>
      <c s="29">
        <f>0+M9+M14+M35+M44+M57</f>
      </c>
    </row>
    <row r="9" spans="1:13" ht="12.75">
      <c r="A9" t="s">
        <v>46</v>
      </c>
      <c r="C9" s="31" t="s">
        <v>6762</v>
      </c>
      <c r="E9" s="33" t="s">
        <v>6763</v>
      </c>
      <c r="J9" s="32">
        <f>0</f>
      </c>
      <c s="32">
        <f>0</f>
      </c>
      <c s="32">
        <f>0+L10</f>
      </c>
      <c s="32">
        <f>0+M10</f>
      </c>
    </row>
    <row r="10" spans="1:16" ht="25.5">
      <c r="A10" t="s">
        <v>48</v>
      </c>
      <c s="34" t="s">
        <v>4</v>
      </c>
      <c s="34" t="s">
        <v>7113</v>
      </c>
      <c s="35" t="s">
        <v>5</v>
      </c>
      <c s="6" t="s">
        <v>7114</v>
      </c>
      <c s="36" t="s">
        <v>205</v>
      </c>
      <c s="37">
        <v>140</v>
      </c>
      <c s="36">
        <v>0</v>
      </c>
      <c s="36">
        <f>ROUND(G10*H10,6)</f>
      </c>
      <c r="L10" s="38">
        <v>0</v>
      </c>
      <c s="32">
        <f>ROUND(ROUND(L10,2)*ROUND(G10,3),2)</f>
      </c>
      <c s="36" t="s">
        <v>3677</v>
      </c>
      <c>
        <f>(M10*21)/100</f>
      </c>
      <c t="s">
        <v>27</v>
      </c>
    </row>
    <row r="11" spans="1:5" ht="12.75">
      <c r="A11" s="35" t="s">
        <v>53</v>
      </c>
      <c r="E11" s="39" t="s">
        <v>5</v>
      </c>
    </row>
    <row r="12" spans="1:5" ht="12.75">
      <c r="A12" s="35" t="s">
        <v>54</v>
      </c>
      <c r="E12" s="40" t="s">
        <v>7115</v>
      </c>
    </row>
    <row r="13" spans="1:5" ht="12.75">
      <c r="A13" t="s">
        <v>55</v>
      </c>
      <c r="E13" s="39" t="s">
        <v>5</v>
      </c>
    </row>
    <row r="14" spans="1:13" ht="12.75">
      <c r="A14" t="s">
        <v>46</v>
      </c>
      <c r="C14" s="31" t="s">
        <v>4642</v>
      </c>
      <c r="E14" s="33" t="s">
        <v>4643</v>
      </c>
      <c r="J14" s="32">
        <f>0</f>
      </c>
      <c s="32">
        <f>0</f>
      </c>
      <c s="32">
        <f>0+L15+L19+L23+L27+L31</f>
      </c>
      <c s="32">
        <f>0+M15+M19+M23+M27+M31</f>
      </c>
    </row>
    <row r="15" spans="1:16" ht="12.75">
      <c r="A15" t="s">
        <v>48</v>
      </c>
      <c s="34" t="s">
        <v>27</v>
      </c>
      <c s="34" t="s">
        <v>7116</v>
      </c>
      <c s="35" t="s">
        <v>5</v>
      </c>
      <c s="6" t="s">
        <v>7117</v>
      </c>
      <c s="36" t="s">
        <v>205</v>
      </c>
      <c s="37">
        <v>140</v>
      </c>
      <c s="36">
        <v>0</v>
      </c>
      <c s="36">
        <f>ROUND(G15*H15,6)</f>
      </c>
      <c r="L15" s="38">
        <v>0</v>
      </c>
      <c s="32">
        <f>ROUND(ROUND(L15,2)*ROUND(G15,3),2)</f>
      </c>
      <c s="36" t="s">
        <v>3677</v>
      </c>
      <c>
        <f>(M15*21)/100</f>
      </c>
      <c t="s">
        <v>27</v>
      </c>
    </row>
    <row r="16" spans="1:5" ht="12.75">
      <c r="A16" s="35" t="s">
        <v>53</v>
      </c>
      <c r="E16" s="39" t="s">
        <v>5</v>
      </c>
    </row>
    <row r="17" spans="1:5" ht="25.5">
      <c r="A17" s="35" t="s">
        <v>54</v>
      </c>
      <c r="E17" s="40" t="s">
        <v>7118</v>
      </c>
    </row>
    <row r="18" spans="1:5" ht="12.75">
      <c r="A18" t="s">
        <v>55</v>
      </c>
      <c r="E18" s="39" t="s">
        <v>5</v>
      </c>
    </row>
    <row r="19" spans="1:16" ht="12.75">
      <c r="A19" t="s">
        <v>48</v>
      </c>
      <c s="34" t="s">
        <v>26</v>
      </c>
      <c s="34" t="s">
        <v>7119</v>
      </c>
      <c s="35" t="s">
        <v>5</v>
      </c>
      <c s="6" t="s">
        <v>7120</v>
      </c>
      <c s="36" t="s">
        <v>51</v>
      </c>
      <c s="37">
        <v>32.72</v>
      </c>
      <c s="36">
        <v>0</v>
      </c>
      <c s="36">
        <f>ROUND(G19*H19,6)</f>
      </c>
      <c r="L19" s="38">
        <v>0</v>
      </c>
      <c s="32">
        <f>ROUND(ROUND(L19,2)*ROUND(G19,3),2)</f>
      </c>
      <c s="36" t="s">
        <v>3677</v>
      </c>
      <c>
        <f>(M19*21)/100</f>
      </c>
      <c t="s">
        <v>27</v>
      </c>
    </row>
    <row r="20" spans="1:5" ht="12.75">
      <c r="A20" s="35" t="s">
        <v>53</v>
      </c>
      <c r="E20" s="39" t="s">
        <v>5</v>
      </c>
    </row>
    <row r="21" spans="1:5" ht="12.75">
      <c r="A21" s="35" t="s">
        <v>54</v>
      </c>
      <c r="E21" s="40" t="s">
        <v>7121</v>
      </c>
    </row>
    <row r="22" spans="1:5" ht="12.75">
      <c r="A22" t="s">
        <v>55</v>
      </c>
      <c r="E22" s="39" t="s">
        <v>5</v>
      </c>
    </row>
    <row r="23" spans="1:16" ht="25.5">
      <c r="A23" t="s">
        <v>48</v>
      </c>
      <c s="34" t="s">
        <v>63</v>
      </c>
      <c s="34" t="s">
        <v>7122</v>
      </c>
      <c s="35" t="s">
        <v>5</v>
      </c>
      <c s="6" t="s">
        <v>7123</v>
      </c>
      <c s="36" t="s">
        <v>51</v>
      </c>
      <c s="37">
        <v>159.68</v>
      </c>
      <c s="36">
        <v>0</v>
      </c>
      <c s="36">
        <f>ROUND(G23*H23,6)</f>
      </c>
      <c r="L23" s="38">
        <v>0</v>
      </c>
      <c s="32">
        <f>ROUND(ROUND(L23,2)*ROUND(G23,3),2)</f>
      </c>
      <c s="36" t="s">
        <v>3677</v>
      </c>
      <c>
        <f>(M23*21)/100</f>
      </c>
      <c t="s">
        <v>27</v>
      </c>
    </row>
    <row r="24" spans="1:5" ht="12.75">
      <c r="A24" s="35" t="s">
        <v>53</v>
      </c>
      <c r="E24" s="39" t="s">
        <v>5</v>
      </c>
    </row>
    <row r="25" spans="1:5" ht="12.75">
      <c r="A25" s="35" t="s">
        <v>54</v>
      </c>
      <c r="E25" s="40" t="s">
        <v>7124</v>
      </c>
    </row>
    <row r="26" spans="1:5" ht="12.75">
      <c r="A26" t="s">
        <v>55</v>
      </c>
      <c r="E26" s="39" t="s">
        <v>5</v>
      </c>
    </row>
    <row r="27" spans="1:16" ht="25.5">
      <c r="A27" t="s">
        <v>48</v>
      </c>
      <c s="34" t="s">
        <v>67</v>
      </c>
      <c s="34" t="s">
        <v>7125</v>
      </c>
      <c s="35" t="s">
        <v>5</v>
      </c>
      <c s="6" t="s">
        <v>7126</v>
      </c>
      <c s="36" t="s">
        <v>51</v>
      </c>
      <c s="37">
        <v>38.94</v>
      </c>
      <c s="36">
        <v>0</v>
      </c>
      <c s="36">
        <f>ROUND(G27*H27,6)</f>
      </c>
      <c r="L27" s="38">
        <v>0</v>
      </c>
      <c s="32">
        <f>ROUND(ROUND(L27,2)*ROUND(G27,3),2)</f>
      </c>
      <c s="36" t="s">
        <v>3677</v>
      </c>
      <c>
        <f>(M27*21)/100</f>
      </c>
      <c t="s">
        <v>27</v>
      </c>
    </row>
    <row r="28" spans="1:5" ht="12.75">
      <c r="A28" s="35" t="s">
        <v>53</v>
      </c>
      <c r="E28" s="39" t="s">
        <v>5</v>
      </c>
    </row>
    <row r="29" spans="1:5" ht="12.75">
      <c r="A29" s="35" t="s">
        <v>54</v>
      </c>
      <c r="E29" s="40" t="s">
        <v>7127</v>
      </c>
    </row>
    <row r="30" spans="1:5" ht="12.75">
      <c r="A30" t="s">
        <v>55</v>
      </c>
      <c r="E30" s="39" t="s">
        <v>5</v>
      </c>
    </row>
    <row r="31" spans="1:16" ht="25.5">
      <c r="A31" t="s">
        <v>48</v>
      </c>
      <c s="34" t="s">
        <v>72</v>
      </c>
      <c s="34" t="s">
        <v>7128</v>
      </c>
      <c s="35" t="s">
        <v>5</v>
      </c>
      <c s="6" t="s">
        <v>7129</v>
      </c>
      <c s="36" t="s">
        <v>51</v>
      </c>
      <c s="37">
        <v>53.4</v>
      </c>
      <c s="36">
        <v>0</v>
      </c>
      <c s="36">
        <f>ROUND(G31*H31,6)</f>
      </c>
      <c r="L31" s="38">
        <v>0</v>
      </c>
      <c s="32">
        <f>ROUND(ROUND(L31,2)*ROUND(G31,3),2)</f>
      </c>
      <c s="36" t="s">
        <v>3677</v>
      </c>
      <c>
        <f>(M31*21)/100</f>
      </c>
      <c t="s">
        <v>27</v>
      </c>
    </row>
    <row r="32" spans="1:5" ht="12.75">
      <c r="A32" s="35" t="s">
        <v>53</v>
      </c>
      <c r="E32" s="39" t="s">
        <v>5</v>
      </c>
    </row>
    <row r="33" spans="1:5" ht="12.75">
      <c r="A33" s="35" t="s">
        <v>54</v>
      </c>
      <c r="E33" s="40" t="s">
        <v>7130</v>
      </c>
    </row>
    <row r="34" spans="1:5" ht="12.75">
      <c r="A34" t="s">
        <v>55</v>
      </c>
      <c r="E34" s="39" t="s">
        <v>5</v>
      </c>
    </row>
    <row r="35" spans="1:13" ht="12.75">
      <c r="A35" t="s">
        <v>46</v>
      </c>
      <c r="C35" s="31" t="s">
        <v>5970</v>
      </c>
      <c r="E35" s="33" t="s">
        <v>5971</v>
      </c>
      <c r="J35" s="32">
        <f>0</f>
      </c>
      <c s="32">
        <f>0</f>
      </c>
      <c s="32">
        <f>0+L36+L40</f>
      </c>
      <c s="32">
        <f>0+M36+M40</f>
      </c>
    </row>
    <row r="36" spans="1:16" ht="12.75">
      <c r="A36" t="s">
        <v>48</v>
      </c>
      <c s="34" t="s">
        <v>123</v>
      </c>
      <c s="34" t="s">
        <v>7131</v>
      </c>
      <c s="35" t="s">
        <v>5</v>
      </c>
      <c s="6" t="s">
        <v>7132</v>
      </c>
      <c s="36" t="s">
        <v>51</v>
      </c>
      <c s="37">
        <v>53.92</v>
      </c>
      <c s="36">
        <v>0</v>
      </c>
      <c s="36">
        <f>ROUND(G36*H36,6)</f>
      </c>
      <c r="L36" s="38">
        <v>0</v>
      </c>
      <c s="32">
        <f>ROUND(ROUND(L36,2)*ROUND(G36,3),2)</f>
      </c>
      <c s="36" t="s">
        <v>3677</v>
      </c>
      <c>
        <f>(M36*21)/100</f>
      </c>
      <c t="s">
        <v>27</v>
      </c>
    </row>
    <row r="37" spans="1:5" ht="12.75">
      <c r="A37" s="35" t="s">
        <v>53</v>
      </c>
      <c r="E37" s="39" t="s">
        <v>5</v>
      </c>
    </row>
    <row r="38" spans="1:5" ht="12.75">
      <c r="A38" s="35" t="s">
        <v>54</v>
      </c>
      <c r="E38" s="40" t="s">
        <v>7133</v>
      </c>
    </row>
    <row r="39" spans="1:5" ht="12.75">
      <c r="A39" t="s">
        <v>55</v>
      </c>
      <c r="E39" s="39" t="s">
        <v>5</v>
      </c>
    </row>
    <row r="40" spans="1:16" ht="12.75">
      <c r="A40" t="s">
        <v>48</v>
      </c>
      <c s="34" t="s">
        <v>163</v>
      </c>
      <c s="34" t="s">
        <v>7134</v>
      </c>
      <c s="35" t="s">
        <v>5</v>
      </c>
      <c s="6" t="s">
        <v>7135</v>
      </c>
      <c s="36" t="s">
        <v>51</v>
      </c>
      <c s="37">
        <v>19.96</v>
      </c>
      <c s="36">
        <v>0</v>
      </c>
      <c s="36">
        <f>ROUND(G40*H40,6)</f>
      </c>
      <c r="L40" s="38">
        <v>0</v>
      </c>
      <c s="32">
        <f>ROUND(ROUND(L40,2)*ROUND(G40,3),2)</f>
      </c>
      <c s="36" t="s">
        <v>3677</v>
      </c>
      <c>
        <f>(M40*21)/100</f>
      </c>
      <c t="s">
        <v>27</v>
      </c>
    </row>
    <row r="41" spans="1:5" ht="12.75">
      <c r="A41" s="35" t="s">
        <v>53</v>
      </c>
      <c r="E41" s="39" t="s">
        <v>5</v>
      </c>
    </row>
    <row r="42" spans="1:5" ht="12.75">
      <c r="A42" s="35" t="s">
        <v>54</v>
      </c>
      <c r="E42" s="40" t="s">
        <v>7136</v>
      </c>
    </row>
    <row r="43" spans="1:5" ht="12.75">
      <c r="A43" t="s">
        <v>55</v>
      </c>
      <c r="E43" s="39" t="s">
        <v>5</v>
      </c>
    </row>
    <row r="44" spans="1:13" ht="12.75">
      <c r="A44" t="s">
        <v>46</v>
      </c>
      <c r="C44" s="31" t="s">
        <v>3897</v>
      </c>
      <c r="E44" s="33" t="s">
        <v>3898</v>
      </c>
      <c r="J44" s="32">
        <f>0</f>
      </c>
      <c s="32">
        <f>0</f>
      </c>
      <c s="32">
        <f>0+L45+L49+L53</f>
      </c>
      <c s="32">
        <f>0+M45+M49+M53</f>
      </c>
    </row>
    <row r="45" spans="1:16" ht="12.75">
      <c r="A45" t="s">
        <v>48</v>
      </c>
      <c s="34" t="s">
        <v>76</v>
      </c>
      <c s="34" t="s">
        <v>7099</v>
      </c>
      <c s="35" t="s">
        <v>5</v>
      </c>
      <c s="6" t="s">
        <v>7100</v>
      </c>
      <c s="36" t="s">
        <v>450</v>
      </c>
      <c s="37">
        <v>9.741</v>
      </c>
      <c s="36">
        <v>0</v>
      </c>
      <c s="36">
        <f>ROUND(G45*H45,6)</f>
      </c>
      <c r="L45" s="38">
        <v>0</v>
      </c>
      <c s="32">
        <f>ROUND(ROUND(L45,2)*ROUND(G45,3),2)</f>
      </c>
      <c s="36" t="s">
        <v>3677</v>
      </c>
      <c>
        <f>(M45*21)/100</f>
      </c>
      <c t="s">
        <v>27</v>
      </c>
    </row>
    <row r="46" spans="1:5" ht="12.75">
      <c r="A46" s="35" t="s">
        <v>53</v>
      </c>
      <c r="E46" s="39" t="s">
        <v>5</v>
      </c>
    </row>
    <row r="47" spans="1:5" ht="12.75">
      <c r="A47" s="35" t="s">
        <v>54</v>
      </c>
      <c r="E47" s="40" t="s">
        <v>7137</v>
      </c>
    </row>
    <row r="48" spans="1:5" ht="25.5">
      <c r="A48" t="s">
        <v>55</v>
      </c>
      <c r="E48" s="39" t="s">
        <v>7102</v>
      </c>
    </row>
    <row r="49" spans="1:16" ht="12.75">
      <c r="A49" t="s">
        <v>48</v>
      </c>
      <c s="34" t="s">
        <v>82</v>
      </c>
      <c s="34" t="s">
        <v>7103</v>
      </c>
      <c s="35" t="s">
        <v>5</v>
      </c>
      <c s="6" t="s">
        <v>7104</v>
      </c>
      <c s="36" t="s">
        <v>450</v>
      </c>
      <c s="37">
        <v>9.741</v>
      </c>
      <c s="36">
        <v>0</v>
      </c>
      <c s="36">
        <f>ROUND(G49*H49,6)</f>
      </c>
      <c r="L49" s="38">
        <v>0</v>
      </c>
      <c s="32">
        <f>ROUND(ROUND(L49,2)*ROUND(G49,3),2)</f>
      </c>
      <c s="36" t="s">
        <v>3677</v>
      </c>
      <c>
        <f>(M49*21)/100</f>
      </c>
      <c t="s">
        <v>27</v>
      </c>
    </row>
    <row r="50" spans="1:5" ht="12.75">
      <c r="A50" s="35" t="s">
        <v>53</v>
      </c>
      <c r="E50" s="39" t="s">
        <v>5</v>
      </c>
    </row>
    <row r="51" spans="1:5" ht="12.75">
      <c r="A51" s="35" t="s">
        <v>54</v>
      </c>
      <c r="E51" s="40" t="s">
        <v>7137</v>
      </c>
    </row>
    <row r="52" spans="1:5" ht="12.75">
      <c r="A52" t="s">
        <v>55</v>
      </c>
      <c r="E52" s="39" t="s">
        <v>5</v>
      </c>
    </row>
    <row r="53" spans="1:16" ht="25.5">
      <c r="A53" t="s">
        <v>48</v>
      </c>
      <c s="34" t="s">
        <v>94</v>
      </c>
      <c s="34" t="s">
        <v>7105</v>
      </c>
      <c s="35" t="s">
        <v>7106</v>
      </c>
      <c s="6" t="s">
        <v>7107</v>
      </c>
      <c s="36" t="s">
        <v>450</v>
      </c>
      <c s="37">
        <v>9.741</v>
      </c>
      <c s="36">
        <v>0</v>
      </c>
      <c s="36">
        <f>ROUND(G53*H53,6)</f>
      </c>
      <c r="L53" s="38">
        <v>0</v>
      </c>
      <c s="32">
        <f>ROUND(ROUND(L53,2)*ROUND(G53,3),2)</f>
      </c>
      <c s="36" t="s">
        <v>3677</v>
      </c>
      <c>
        <f>(M53*21)/100</f>
      </c>
      <c t="s">
        <v>27</v>
      </c>
    </row>
    <row r="54" spans="1:5" ht="12.75">
      <c r="A54" s="35" t="s">
        <v>53</v>
      </c>
      <c r="E54" s="39" t="s">
        <v>452</v>
      </c>
    </row>
    <row r="55" spans="1:5" ht="12.75">
      <c r="A55" s="35" t="s">
        <v>54</v>
      </c>
      <c r="E55" s="40" t="s">
        <v>7137</v>
      </c>
    </row>
    <row r="56" spans="1:5" ht="12.75">
      <c r="A56" t="s">
        <v>55</v>
      </c>
      <c r="E56" s="39" t="s">
        <v>5</v>
      </c>
    </row>
    <row r="57" spans="1:13" ht="12.75">
      <c r="A57" t="s">
        <v>46</v>
      </c>
      <c r="C57" s="31" t="s">
        <v>3913</v>
      </c>
      <c r="E57" s="33" t="s">
        <v>3914</v>
      </c>
      <c r="J57" s="32">
        <f>0</f>
      </c>
      <c s="32">
        <f>0</f>
      </c>
      <c s="32">
        <f>0+L58</f>
      </c>
      <c s="32">
        <f>0+M58</f>
      </c>
    </row>
    <row r="58" spans="1:16" ht="12.75">
      <c r="A58" t="s">
        <v>48</v>
      </c>
      <c s="34" t="s">
        <v>98</v>
      </c>
      <c s="34" t="s">
        <v>7108</v>
      </c>
      <c s="35" t="s">
        <v>5</v>
      </c>
      <c s="6" t="s">
        <v>7109</v>
      </c>
      <c s="36" t="s">
        <v>185</v>
      </c>
      <c s="37">
        <v>1</v>
      </c>
      <c s="36">
        <v>0</v>
      </c>
      <c s="36">
        <f>ROUND(G58*H58,6)</f>
      </c>
      <c r="L58" s="38">
        <v>0</v>
      </c>
      <c s="32">
        <f>ROUND(ROUND(L58,2)*ROUND(G58,3),2)</f>
      </c>
      <c s="36" t="s">
        <v>441</v>
      </c>
      <c>
        <f>(M58*21)/100</f>
      </c>
      <c t="s">
        <v>27</v>
      </c>
    </row>
    <row r="59" spans="1:5" ht="12.75">
      <c r="A59" s="35" t="s">
        <v>53</v>
      </c>
      <c r="E59" s="39" t="s">
        <v>5</v>
      </c>
    </row>
    <row r="60" spans="1:5" ht="12.75">
      <c r="A60" s="35" t="s">
        <v>54</v>
      </c>
      <c r="E60" s="40" t="s">
        <v>3773</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7140</v>
      </c>
      <c r="E8" s="30" t="s">
        <v>7139</v>
      </c>
      <c r="J8" s="29">
        <f>0+J9</f>
      </c>
      <c s="29">
        <f>0+K9</f>
      </c>
      <c s="29">
        <f>0+L9</f>
      </c>
      <c s="29">
        <f>0+M9</f>
      </c>
    </row>
    <row r="9" spans="1:13" ht="12.75">
      <c r="A9" t="s">
        <v>46</v>
      </c>
      <c r="C9" s="31" t="s">
        <v>3913</v>
      </c>
      <c r="E9" s="33" t="s">
        <v>3914</v>
      </c>
      <c r="J9" s="32">
        <f>0</f>
      </c>
      <c s="32">
        <f>0</f>
      </c>
      <c s="32">
        <f>0+L10+L14+L18+L22+L26</f>
      </c>
      <c s="32">
        <f>0+M10+M14+M18+M22+M26</f>
      </c>
    </row>
    <row r="10" spans="1:16" ht="12.75">
      <c r="A10" t="s">
        <v>48</v>
      </c>
      <c s="34" t="s">
        <v>4</v>
      </c>
      <c s="34" t="s">
        <v>7108</v>
      </c>
      <c s="35" t="s">
        <v>5</v>
      </c>
      <c s="6" t="s">
        <v>7141</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3773</v>
      </c>
    </row>
    <row r="13" spans="1:5" ht="12.75">
      <c r="A13" t="s">
        <v>55</v>
      </c>
      <c r="E13" s="39" t="s">
        <v>5</v>
      </c>
    </row>
    <row r="14" spans="1:16" ht="12.75">
      <c r="A14" t="s">
        <v>48</v>
      </c>
      <c s="34" t="s">
        <v>27</v>
      </c>
      <c s="34" t="s">
        <v>7142</v>
      </c>
      <c s="35" t="s">
        <v>5</v>
      </c>
      <c s="6" t="s">
        <v>7143</v>
      </c>
      <c s="36" t="s">
        <v>185</v>
      </c>
      <c s="37">
        <v>1</v>
      </c>
      <c s="36">
        <v>0</v>
      </c>
      <c s="36">
        <f>ROUND(G14*H14,6)</f>
      </c>
      <c r="L14" s="38">
        <v>0</v>
      </c>
      <c s="32">
        <f>ROUND(ROUND(L14,2)*ROUND(G14,3),2)</f>
      </c>
      <c s="36" t="s">
        <v>441</v>
      </c>
      <c>
        <f>(M14*21)/100</f>
      </c>
      <c t="s">
        <v>27</v>
      </c>
    </row>
    <row r="15" spans="1:5" ht="12.75">
      <c r="A15" s="35" t="s">
        <v>53</v>
      </c>
      <c r="E15" s="39" t="s">
        <v>5</v>
      </c>
    </row>
    <row r="16" spans="1:5" ht="12.75">
      <c r="A16" s="35" t="s">
        <v>54</v>
      </c>
      <c r="E16" s="40" t="s">
        <v>3773</v>
      </c>
    </row>
    <row r="17" spans="1:5" ht="12.75">
      <c r="A17" t="s">
        <v>55</v>
      </c>
      <c r="E17" s="39" t="s">
        <v>5</v>
      </c>
    </row>
    <row r="18" spans="1:16" ht="12.75">
      <c r="A18" t="s">
        <v>48</v>
      </c>
      <c s="34" t="s">
        <v>26</v>
      </c>
      <c s="34" t="s">
        <v>7144</v>
      </c>
      <c s="35" t="s">
        <v>5</v>
      </c>
      <c s="6" t="s">
        <v>7145</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3773</v>
      </c>
    </row>
    <row r="21" spans="1:5" ht="12.75">
      <c r="A21" t="s">
        <v>55</v>
      </c>
      <c r="E21" s="39" t="s">
        <v>5</v>
      </c>
    </row>
    <row r="22" spans="1:16" ht="12.75">
      <c r="A22" t="s">
        <v>48</v>
      </c>
      <c s="34" t="s">
        <v>63</v>
      </c>
      <c s="34" t="s">
        <v>7146</v>
      </c>
      <c s="35" t="s">
        <v>5</v>
      </c>
      <c s="6" t="s">
        <v>7147</v>
      </c>
      <c s="36" t="s">
        <v>185</v>
      </c>
      <c s="37">
        <v>1</v>
      </c>
      <c s="36">
        <v>0</v>
      </c>
      <c s="36">
        <f>ROUND(G22*H22,6)</f>
      </c>
      <c r="L22" s="38">
        <v>0</v>
      </c>
      <c s="32">
        <f>ROUND(ROUND(L22,2)*ROUND(G22,3),2)</f>
      </c>
      <c s="36" t="s">
        <v>441</v>
      </c>
      <c>
        <f>(M22*21)/100</f>
      </c>
      <c t="s">
        <v>27</v>
      </c>
    </row>
    <row r="23" spans="1:5" ht="12.75">
      <c r="A23" s="35" t="s">
        <v>53</v>
      </c>
      <c r="E23" s="39" t="s">
        <v>5</v>
      </c>
    </row>
    <row r="24" spans="1:5" ht="12.75">
      <c r="A24" s="35" t="s">
        <v>54</v>
      </c>
      <c r="E24" s="40" t="s">
        <v>3773</v>
      </c>
    </row>
    <row r="25" spans="1:5" ht="12.75">
      <c r="A25" t="s">
        <v>55</v>
      </c>
      <c r="E25" s="39" t="s">
        <v>5</v>
      </c>
    </row>
    <row r="26" spans="1:16" ht="12.75">
      <c r="A26" t="s">
        <v>48</v>
      </c>
      <c s="34" t="s">
        <v>67</v>
      </c>
      <c s="34" t="s">
        <v>7148</v>
      </c>
      <c s="35" t="s">
        <v>5</v>
      </c>
      <c s="6" t="s">
        <v>7149</v>
      </c>
      <c s="36" t="s">
        <v>185</v>
      </c>
      <c s="37">
        <v>1</v>
      </c>
      <c s="36">
        <v>0</v>
      </c>
      <c s="36">
        <f>ROUND(G26*H26,6)</f>
      </c>
      <c r="L26" s="38">
        <v>0</v>
      </c>
      <c s="32">
        <f>ROUND(ROUND(L26,2)*ROUND(G26,3),2)</f>
      </c>
      <c s="36" t="s">
        <v>441</v>
      </c>
      <c>
        <f>(M26*21)/100</f>
      </c>
      <c t="s">
        <v>27</v>
      </c>
    </row>
    <row r="27" spans="1:5" ht="12.75">
      <c r="A27" s="35" t="s">
        <v>53</v>
      </c>
      <c r="E27" s="39" t="s">
        <v>5</v>
      </c>
    </row>
    <row r="28" spans="1:5" ht="12.75">
      <c r="A28" s="35" t="s">
        <v>54</v>
      </c>
      <c r="E28" s="40" t="s">
        <v>3773</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4403</v>
      </c>
      <c s="41">
        <f>Rekapitulace!C74</f>
      </c>
      <c s="20" t="s">
        <v>0</v>
      </c>
      <c t="s">
        <v>23</v>
      </c>
      <c t="s">
        <v>27</v>
      </c>
    </row>
    <row r="4" spans="1:16" ht="32" customHeight="1">
      <c r="A4" s="24" t="s">
        <v>20</v>
      </c>
      <c s="25" t="s">
        <v>28</v>
      </c>
      <c s="27" t="s">
        <v>4403</v>
      </c>
      <c r="E4" s="26" t="s">
        <v>4404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7152</v>
      </c>
      <c r="E8" s="30" t="s">
        <v>7151</v>
      </c>
      <c r="J8" s="29">
        <f>0+J9</f>
      </c>
      <c s="29">
        <f>0+K9</f>
      </c>
      <c s="29">
        <f>0+L9</f>
      </c>
      <c s="29">
        <f>0+M9</f>
      </c>
    </row>
    <row r="9" spans="1:13" ht="12.75">
      <c r="A9" t="s">
        <v>46</v>
      </c>
      <c r="C9" s="31" t="s">
        <v>3913</v>
      </c>
      <c r="E9" s="33" t="s">
        <v>3914</v>
      </c>
      <c r="J9" s="32">
        <f>0</f>
      </c>
      <c s="32">
        <f>0</f>
      </c>
      <c s="32">
        <f>0+L10+L14+L18+L22+L26+L30</f>
      </c>
      <c s="32">
        <f>0+M10+M14+M18+M22+M26+M30</f>
      </c>
    </row>
    <row r="10" spans="1:16" ht="12.75">
      <c r="A10" t="s">
        <v>48</v>
      </c>
      <c s="34" t="s">
        <v>4</v>
      </c>
      <c s="34" t="s">
        <v>7153</v>
      </c>
      <c s="35" t="s">
        <v>5</v>
      </c>
      <c s="6" t="s">
        <v>7154</v>
      </c>
      <c s="36" t="s">
        <v>185</v>
      </c>
      <c s="37">
        <v>8</v>
      </c>
      <c s="36">
        <v>0</v>
      </c>
      <c s="36">
        <f>ROUND(G10*H10,6)</f>
      </c>
      <c r="L10" s="38">
        <v>0</v>
      </c>
      <c s="32">
        <f>ROUND(ROUND(L10,2)*ROUND(G10,3),2)</f>
      </c>
      <c s="36" t="s">
        <v>441</v>
      </c>
      <c>
        <f>(M10*21)/100</f>
      </c>
      <c t="s">
        <v>27</v>
      </c>
    </row>
    <row r="11" spans="1:5" ht="12.75">
      <c r="A11" s="35" t="s">
        <v>53</v>
      </c>
      <c r="E11" s="39" t="s">
        <v>5</v>
      </c>
    </row>
    <row r="12" spans="1:5" ht="12.75">
      <c r="A12" s="35" t="s">
        <v>54</v>
      </c>
      <c r="E12" s="40" t="s">
        <v>3685</v>
      </c>
    </row>
    <row r="13" spans="1:5" ht="12.75">
      <c r="A13" t="s">
        <v>55</v>
      </c>
      <c r="E13" s="39" t="s">
        <v>5</v>
      </c>
    </row>
    <row r="14" spans="1:16" ht="12.75">
      <c r="A14" t="s">
        <v>48</v>
      </c>
      <c s="34" t="s">
        <v>27</v>
      </c>
      <c s="34" t="s">
        <v>7155</v>
      </c>
      <c s="35" t="s">
        <v>5</v>
      </c>
      <c s="6" t="s">
        <v>7156</v>
      </c>
      <c s="36" t="s">
        <v>185</v>
      </c>
      <c s="37">
        <v>8</v>
      </c>
      <c s="36">
        <v>0</v>
      </c>
      <c s="36">
        <f>ROUND(G14*H14,6)</f>
      </c>
      <c r="L14" s="38">
        <v>0</v>
      </c>
      <c s="32">
        <f>ROUND(ROUND(L14,2)*ROUND(G14,3),2)</f>
      </c>
      <c s="36" t="s">
        <v>441</v>
      </c>
      <c>
        <f>(M14*21)/100</f>
      </c>
      <c t="s">
        <v>27</v>
      </c>
    </row>
    <row r="15" spans="1:5" ht="12.75">
      <c r="A15" s="35" t="s">
        <v>53</v>
      </c>
      <c r="E15" s="39" t="s">
        <v>5</v>
      </c>
    </row>
    <row r="16" spans="1:5" ht="12.75">
      <c r="A16" s="35" t="s">
        <v>54</v>
      </c>
      <c r="E16" s="40" t="s">
        <v>3685</v>
      </c>
    </row>
    <row r="17" spans="1:5" ht="12.75">
      <c r="A17" t="s">
        <v>55</v>
      </c>
      <c r="E17" s="39" t="s">
        <v>5</v>
      </c>
    </row>
    <row r="18" spans="1:16" ht="12.75">
      <c r="A18" t="s">
        <v>48</v>
      </c>
      <c s="34" t="s">
        <v>26</v>
      </c>
      <c s="34" t="s">
        <v>7157</v>
      </c>
      <c s="35" t="s">
        <v>5</v>
      </c>
      <c s="6" t="s">
        <v>7158</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3773</v>
      </c>
    </row>
    <row r="21" spans="1:5" ht="12.75">
      <c r="A21" t="s">
        <v>55</v>
      </c>
      <c r="E21" s="39" t="s">
        <v>5</v>
      </c>
    </row>
    <row r="22" spans="1:16" ht="12.75">
      <c r="A22" t="s">
        <v>48</v>
      </c>
      <c s="34" t="s">
        <v>63</v>
      </c>
      <c s="34" t="s">
        <v>7159</v>
      </c>
      <c s="35" t="s">
        <v>5</v>
      </c>
      <c s="6" t="s">
        <v>7160</v>
      </c>
      <c s="36" t="s">
        <v>185</v>
      </c>
      <c s="37">
        <v>6</v>
      </c>
      <c s="36">
        <v>0</v>
      </c>
      <c s="36">
        <f>ROUND(G22*H22,6)</f>
      </c>
      <c r="L22" s="38">
        <v>0</v>
      </c>
      <c s="32">
        <f>ROUND(ROUND(L22,2)*ROUND(G22,3),2)</f>
      </c>
      <c s="36" t="s">
        <v>441</v>
      </c>
      <c>
        <f>(M22*21)/100</f>
      </c>
      <c t="s">
        <v>27</v>
      </c>
    </row>
    <row r="23" spans="1:5" ht="12.75">
      <c r="A23" s="35" t="s">
        <v>53</v>
      </c>
      <c r="E23" s="39" t="s">
        <v>5</v>
      </c>
    </row>
    <row r="24" spans="1:5" ht="12.75">
      <c r="A24" s="35" t="s">
        <v>54</v>
      </c>
      <c r="E24" s="40" t="s">
        <v>3831</v>
      </c>
    </row>
    <row r="25" spans="1:5" ht="12.75">
      <c r="A25" t="s">
        <v>55</v>
      </c>
      <c r="E25" s="39" t="s">
        <v>5</v>
      </c>
    </row>
    <row r="26" spans="1:16" ht="25.5">
      <c r="A26" t="s">
        <v>48</v>
      </c>
      <c s="34" t="s">
        <v>67</v>
      </c>
      <c s="34" t="s">
        <v>7161</v>
      </c>
      <c s="35" t="s">
        <v>5</v>
      </c>
      <c s="6" t="s">
        <v>7162</v>
      </c>
      <c s="36" t="s">
        <v>185</v>
      </c>
      <c s="37">
        <v>2</v>
      </c>
      <c s="36">
        <v>0</v>
      </c>
      <c s="36">
        <f>ROUND(G26*H26,6)</f>
      </c>
      <c r="L26" s="38">
        <v>0</v>
      </c>
      <c s="32">
        <f>ROUND(ROUND(L26,2)*ROUND(G26,3),2)</f>
      </c>
      <c s="36" t="s">
        <v>441</v>
      </c>
      <c>
        <f>(M26*21)/100</f>
      </c>
      <c t="s">
        <v>27</v>
      </c>
    </row>
    <row r="27" spans="1:5" ht="12.75">
      <c r="A27" s="35" t="s">
        <v>53</v>
      </c>
      <c r="E27" s="39" t="s">
        <v>5</v>
      </c>
    </row>
    <row r="28" spans="1:5" ht="12.75">
      <c r="A28" s="35" t="s">
        <v>54</v>
      </c>
      <c r="E28" s="40" t="s">
        <v>3761</v>
      </c>
    </row>
    <row r="29" spans="1:5" ht="12.75">
      <c r="A29" t="s">
        <v>55</v>
      </c>
      <c r="E29" s="39" t="s">
        <v>5</v>
      </c>
    </row>
    <row r="30" spans="1:16" ht="12.75">
      <c r="A30" t="s">
        <v>48</v>
      </c>
      <c s="34" t="s">
        <v>72</v>
      </c>
      <c s="34" t="s">
        <v>7163</v>
      </c>
      <c s="35" t="s">
        <v>5</v>
      </c>
      <c s="6" t="s">
        <v>7164</v>
      </c>
      <c s="36" t="s">
        <v>185</v>
      </c>
      <c s="37">
        <v>2</v>
      </c>
      <c s="36">
        <v>0</v>
      </c>
      <c s="36">
        <f>ROUND(G30*H30,6)</f>
      </c>
      <c r="L30" s="38">
        <v>0</v>
      </c>
      <c s="32">
        <f>ROUND(ROUND(L30,2)*ROUND(G30,3),2)</f>
      </c>
      <c s="36" t="s">
        <v>441</v>
      </c>
      <c>
        <f>(M30*21)/100</f>
      </c>
      <c t="s">
        <v>27</v>
      </c>
    </row>
    <row r="31" spans="1:5" ht="12.75">
      <c r="A31" s="35" t="s">
        <v>53</v>
      </c>
      <c r="E31" s="39" t="s">
        <v>5</v>
      </c>
    </row>
    <row r="32" spans="1:5" ht="12.75">
      <c r="A32" s="35" t="s">
        <v>54</v>
      </c>
      <c r="E32" s="40" t="s">
        <v>3761</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7165</v>
      </c>
      <c s="41">
        <f>Rekapitulace!C95</f>
      </c>
      <c s="20" t="s">
        <v>0</v>
      </c>
      <c t="s">
        <v>23</v>
      </c>
      <c t="s">
        <v>27</v>
      </c>
    </row>
    <row r="4" spans="1:16" ht="32" customHeight="1">
      <c r="A4" s="24" t="s">
        <v>20</v>
      </c>
      <c s="25" t="s">
        <v>28</v>
      </c>
      <c s="27" t="s">
        <v>7165</v>
      </c>
      <c r="E4" s="26" t="s">
        <v>7166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7169</v>
      </c>
      <c r="E8" s="30" t="s">
        <v>7168</v>
      </c>
      <c r="J8" s="29">
        <f>0+J9+J46+J151</f>
      </c>
      <c s="29">
        <f>0+K9+K46+K151</f>
      </c>
      <c s="29">
        <f>0+L9+L46+L151</f>
      </c>
      <c s="29">
        <f>0+M9+M46+M151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280</v>
      </c>
      <c s="36">
        <v>0</v>
      </c>
      <c s="36">
        <f>ROUND(G10*H10,6)</f>
      </c>
      <c r="L10" s="38">
        <v>0</v>
      </c>
      <c s="32">
        <f>ROUND(ROUND(L10,2)*ROUND(G10,3),2)</f>
      </c>
      <c s="36" t="s">
        <v>52</v>
      </c>
      <c>
        <f>(M10*21)/100</f>
      </c>
      <c t="s">
        <v>27</v>
      </c>
    </row>
    <row r="11" spans="1:5" ht="12.75">
      <c r="A11" s="35" t="s">
        <v>53</v>
      </c>
      <c r="E11" s="39" t="s">
        <v>79</v>
      </c>
    </row>
    <row r="12" spans="1:5" ht="38.25">
      <c r="A12" s="35" t="s">
        <v>54</v>
      </c>
      <c r="E12" s="40" t="s">
        <v>7170</v>
      </c>
    </row>
    <row r="13" spans="1:5" ht="318.75">
      <c r="A13" t="s">
        <v>55</v>
      </c>
      <c r="E13" s="39" t="s">
        <v>2329</v>
      </c>
    </row>
    <row r="14" spans="1:16" ht="12.75">
      <c r="A14" t="s">
        <v>48</v>
      </c>
      <c s="34" t="s">
        <v>27</v>
      </c>
      <c s="34" t="s">
        <v>7171</v>
      </c>
      <c s="35" t="s">
        <v>5</v>
      </c>
      <c s="6" t="s">
        <v>7172</v>
      </c>
      <c s="36" t="s">
        <v>51</v>
      </c>
      <c s="37">
        <v>60</v>
      </c>
      <c s="36">
        <v>0</v>
      </c>
      <c s="36">
        <f>ROUND(G14*H14,6)</f>
      </c>
      <c r="L14" s="38">
        <v>0</v>
      </c>
      <c s="32">
        <f>ROUND(ROUND(L14,2)*ROUND(G14,3),2)</f>
      </c>
      <c s="36" t="s">
        <v>52</v>
      </c>
      <c>
        <f>(M14*21)/100</f>
      </c>
      <c t="s">
        <v>27</v>
      </c>
    </row>
    <row r="15" spans="1:5" ht="12.75">
      <c r="A15" s="35" t="s">
        <v>53</v>
      </c>
      <c r="E15" s="39" t="s">
        <v>79</v>
      </c>
    </row>
    <row r="16" spans="1:5" ht="38.25">
      <c r="A16" s="35" t="s">
        <v>54</v>
      </c>
      <c r="E16" s="40" t="s">
        <v>7173</v>
      </c>
    </row>
    <row r="17" spans="1:5" ht="25.5">
      <c r="A17" t="s">
        <v>55</v>
      </c>
      <c r="E17" s="39" t="s">
        <v>2280</v>
      </c>
    </row>
    <row r="18" spans="1:16" ht="12.75">
      <c r="A18" t="s">
        <v>48</v>
      </c>
      <c s="34" t="s">
        <v>26</v>
      </c>
      <c s="34" t="s">
        <v>200</v>
      </c>
      <c s="35" t="s">
        <v>5</v>
      </c>
      <c s="6" t="s">
        <v>1431</v>
      </c>
      <c s="36" t="s">
        <v>190</v>
      </c>
      <c s="37">
        <v>280</v>
      </c>
      <c s="36">
        <v>0</v>
      </c>
      <c s="36">
        <f>ROUND(G18*H18,6)</f>
      </c>
      <c r="L18" s="38">
        <v>0</v>
      </c>
      <c s="32">
        <f>ROUND(ROUND(L18,2)*ROUND(G18,3),2)</f>
      </c>
      <c s="36" t="s">
        <v>52</v>
      </c>
      <c>
        <f>(M18*21)/100</f>
      </c>
      <c t="s">
        <v>27</v>
      </c>
    </row>
    <row r="19" spans="1:5" ht="12.75">
      <c r="A19" s="35" t="s">
        <v>53</v>
      </c>
      <c r="E19" s="39" t="s">
        <v>79</v>
      </c>
    </row>
    <row r="20" spans="1:5" ht="38.25">
      <c r="A20" s="35" t="s">
        <v>54</v>
      </c>
      <c r="E20" s="40" t="s">
        <v>7170</v>
      </c>
    </row>
    <row r="21" spans="1:5" ht="318.75">
      <c r="A21" t="s">
        <v>55</v>
      </c>
      <c r="E21" s="39" t="s">
        <v>2329</v>
      </c>
    </row>
    <row r="22" spans="1:16" ht="12.75">
      <c r="A22" t="s">
        <v>48</v>
      </c>
      <c s="34" t="s">
        <v>63</v>
      </c>
      <c s="34" t="s">
        <v>2445</v>
      </c>
      <c s="35" t="s">
        <v>5</v>
      </c>
      <c s="6" t="s">
        <v>2446</v>
      </c>
      <c s="36" t="s">
        <v>205</v>
      </c>
      <c s="37">
        <v>350</v>
      </c>
      <c s="36">
        <v>0</v>
      </c>
      <c s="36">
        <f>ROUND(G22*H22,6)</f>
      </c>
      <c r="L22" s="38">
        <v>0</v>
      </c>
      <c s="32">
        <f>ROUND(ROUND(L22,2)*ROUND(G22,3),2)</f>
      </c>
      <c s="36" t="s">
        <v>52</v>
      </c>
      <c>
        <f>(M22*21)/100</f>
      </c>
      <c t="s">
        <v>27</v>
      </c>
    </row>
    <row r="23" spans="1:5" ht="12.75">
      <c r="A23" s="35" t="s">
        <v>53</v>
      </c>
      <c r="E23" s="39" t="s">
        <v>79</v>
      </c>
    </row>
    <row r="24" spans="1:5" ht="38.25">
      <c r="A24" s="35" t="s">
        <v>54</v>
      </c>
      <c r="E24" s="40" t="s">
        <v>7174</v>
      </c>
    </row>
    <row r="25" spans="1:5" ht="38.25">
      <c r="A25" t="s">
        <v>55</v>
      </c>
      <c r="E25" s="39" t="s">
        <v>2448</v>
      </c>
    </row>
    <row r="26" spans="1:16" ht="12.75">
      <c r="A26" t="s">
        <v>48</v>
      </c>
      <c s="34" t="s">
        <v>67</v>
      </c>
      <c s="34" t="s">
        <v>1450</v>
      </c>
      <c s="35" t="s">
        <v>5</v>
      </c>
      <c s="6" t="s">
        <v>1451</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7175</v>
      </c>
    </row>
    <row r="29" spans="1:5" ht="102">
      <c r="A29" t="s">
        <v>55</v>
      </c>
      <c r="E29" s="39" t="s">
        <v>2453</v>
      </c>
    </row>
    <row r="30" spans="1:16" ht="12.75">
      <c r="A30" t="s">
        <v>48</v>
      </c>
      <c s="34" t="s">
        <v>72</v>
      </c>
      <c s="34" t="s">
        <v>225</v>
      </c>
      <c s="35" t="s">
        <v>5</v>
      </c>
      <c s="6" t="s">
        <v>226</v>
      </c>
      <c s="36" t="s">
        <v>51</v>
      </c>
      <c s="37">
        <v>1000</v>
      </c>
      <c s="36">
        <v>0</v>
      </c>
      <c s="36">
        <f>ROUND(G30*H30,6)</f>
      </c>
      <c r="L30" s="38">
        <v>0</v>
      </c>
      <c s="32">
        <f>ROUND(ROUND(L30,2)*ROUND(G30,3),2)</f>
      </c>
      <c s="36" t="s">
        <v>52</v>
      </c>
      <c>
        <f>(M30*21)/100</f>
      </c>
      <c t="s">
        <v>27</v>
      </c>
    </row>
    <row r="31" spans="1:5" ht="12.75">
      <c r="A31" s="35" t="s">
        <v>53</v>
      </c>
      <c r="E31" s="39" t="s">
        <v>79</v>
      </c>
    </row>
    <row r="32" spans="1:5" ht="38.25">
      <c r="A32" s="35" t="s">
        <v>54</v>
      </c>
      <c r="E32" s="40" t="s">
        <v>7176</v>
      </c>
    </row>
    <row r="33" spans="1:5" ht="140.25">
      <c r="A33" t="s">
        <v>55</v>
      </c>
      <c r="E33" s="39" t="s">
        <v>2454</v>
      </c>
    </row>
    <row r="34" spans="1:16" ht="25.5">
      <c r="A34" t="s">
        <v>48</v>
      </c>
      <c s="34" t="s">
        <v>123</v>
      </c>
      <c s="34" t="s">
        <v>1783</v>
      </c>
      <c s="35" t="s">
        <v>5</v>
      </c>
      <c s="6" t="s">
        <v>1784</v>
      </c>
      <c s="36" t="s">
        <v>51</v>
      </c>
      <c s="37">
        <v>1000</v>
      </c>
      <c s="36">
        <v>0</v>
      </c>
      <c s="36">
        <f>ROUND(G34*H34,6)</f>
      </c>
      <c r="L34" s="38">
        <v>0</v>
      </c>
      <c s="32">
        <f>ROUND(ROUND(L34,2)*ROUND(G34,3),2)</f>
      </c>
      <c s="36" t="s">
        <v>52</v>
      </c>
      <c>
        <f>(M34*21)/100</f>
      </c>
      <c t="s">
        <v>27</v>
      </c>
    </row>
    <row r="35" spans="1:5" ht="12.75">
      <c r="A35" s="35" t="s">
        <v>53</v>
      </c>
      <c r="E35" s="39" t="s">
        <v>79</v>
      </c>
    </row>
    <row r="36" spans="1:5" ht="38.25">
      <c r="A36" s="35" t="s">
        <v>54</v>
      </c>
      <c r="E36" s="40" t="s">
        <v>7177</v>
      </c>
    </row>
    <row r="37" spans="1:5" ht="140.25">
      <c r="A37" t="s">
        <v>55</v>
      </c>
      <c r="E37" s="39" t="s">
        <v>7178</v>
      </c>
    </row>
    <row r="38" spans="1:16" ht="25.5">
      <c r="A38" t="s">
        <v>48</v>
      </c>
      <c s="34" t="s">
        <v>163</v>
      </c>
      <c s="34" t="s">
        <v>241</v>
      </c>
      <c s="35" t="s">
        <v>5</v>
      </c>
      <c s="6" t="s">
        <v>242</v>
      </c>
      <c s="36" t="s">
        <v>62</v>
      </c>
      <c s="37">
        <v>5</v>
      </c>
      <c s="36">
        <v>0</v>
      </c>
      <c s="36">
        <f>ROUND(G38*H38,6)</f>
      </c>
      <c r="L38" s="38">
        <v>0</v>
      </c>
      <c s="32">
        <f>ROUND(ROUND(L38,2)*ROUND(G38,3),2)</f>
      </c>
      <c s="36" t="s">
        <v>52</v>
      </c>
      <c>
        <f>(M38*21)/100</f>
      </c>
      <c t="s">
        <v>27</v>
      </c>
    </row>
    <row r="39" spans="1:5" ht="12.75">
      <c r="A39" s="35" t="s">
        <v>53</v>
      </c>
      <c r="E39" s="39" t="s">
        <v>79</v>
      </c>
    </row>
    <row r="40" spans="1:5" ht="38.25">
      <c r="A40" s="35" t="s">
        <v>54</v>
      </c>
      <c r="E40" s="40" t="s">
        <v>7179</v>
      </c>
    </row>
    <row r="41" spans="1:5" ht="102">
      <c r="A41" t="s">
        <v>55</v>
      </c>
      <c r="E41" s="39" t="s">
        <v>2346</v>
      </c>
    </row>
    <row r="42" spans="1:16" ht="12.75">
      <c r="A42" t="s">
        <v>48</v>
      </c>
      <c s="34" t="s">
        <v>76</v>
      </c>
      <c s="34" t="s">
        <v>3557</v>
      </c>
      <c s="35" t="s">
        <v>5</v>
      </c>
      <c s="6" t="s">
        <v>3558</v>
      </c>
      <c s="36" t="s">
        <v>51</v>
      </c>
      <c s="37">
        <v>2200</v>
      </c>
      <c s="36">
        <v>0</v>
      </c>
      <c s="36">
        <f>ROUND(G42*H42,6)</f>
      </c>
      <c r="L42" s="38">
        <v>0</v>
      </c>
      <c s="32">
        <f>ROUND(ROUND(L42,2)*ROUND(G42,3),2)</f>
      </c>
      <c s="36" t="s">
        <v>52</v>
      </c>
      <c>
        <f>(M42*21)/100</f>
      </c>
      <c t="s">
        <v>27</v>
      </c>
    </row>
    <row r="43" spans="1:5" ht="12.75">
      <c r="A43" s="35" t="s">
        <v>53</v>
      </c>
      <c r="E43" s="39" t="s">
        <v>79</v>
      </c>
    </row>
    <row r="44" spans="1:5" ht="38.25">
      <c r="A44" s="35" t="s">
        <v>54</v>
      </c>
      <c r="E44" s="40" t="s">
        <v>7180</v>
      </c>
    </row>
    <row r="45" spans="1:5" ht="76.5">
      <c r="A45" t="s">
        <v>55</v>
      </c>
      <c r="E45" s="39" t="s">
        <v>3559</v>
      </c>
    </row>
    <row r="46" spans="1:13" ht="12.75">
      <c r="A46" t="s">
        <v>46</v>
      </c>
      <c r="C46" s="31" t="s">
        <v>7181</v>
      </c>
      <c r="E46" s="33" t="s">
        <v>7182</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82</v>
      </c>
      <c s="34" t="s">
        <v>214</v>
      </c>
      <c s="35" t="s">
        <v>5</v>
      </c>
      <c s="6" t="s">
        <v>215</v>
      </c>
      <c s="36" t="s">
        <v>62</v>
      </c>
      <c s="37">
        <v>25</v>
      </c>
      <c s="36">
        <v>0</v>
      </c>
      <c s="36">
        <f>ROUND(G47*H47,6)</f>
      </c>
      <c r="L47" s="38">
        <v>0</v>
      </c>
      <c s="32">
        <f>ROUND(ROUND(L47,2)*ROUND(G47,3),2)</f>
      </c>
      <c s="36" t="s">
        <v>52</v>
      </c>
      <c>
        <f>(M47*21)/100</f>
      </c>
      <c t="s">
        <v>27</v>
      </c>
    </row>
    <row r="48" spans="1:5" ht="12.75">
      <c r="A48" s="35" t="s">
        <v>53</v>
      </c>
      <c r="E48" s="39" t="s">
        <v>79</v>
      </c>
    </row>
    <row r="49" spans="1:5" ht="38.25">
      <c r="A49" s="35" t="s">
        <v>54</v>
      </c>
      <c r="E49" s="40" t="s">
        <v>7183</v>
      </c>
    </row>
    <row r="50" spans="1:5" ht="102">
      <c r="A50" t="s">
        <v>55</v>
      </c>
      <c r="E50" s="39" t="s">
        <v>7184</v>
      </c>
    </row>
    <row r="51" spans="1:16" ht="12.75">
      <c r="A51" t="s">
        <v>48</v>
      </c>
      <c s="34" t="s">
        <v>86</v>
      </c>
      <c s="34" t="s">
        <v>292</v>
      </c>
      <c s="35" t="s">
        <v>5</v>
      </c>
      <c s="6" t="s">
        <v>7185</v>
      </c>
      <c s="36" t="s">
        <v>51</v>
      </c>
      <c s="37">
        <v>40</v>
      </c>
      <c s="36">
        <v>0</v>
      </c>
      <c s="36">
        <f>ROUND(G51*H51,6)</f>
      </c>
      <c r="L51" s="38">
        <v>0</v>
      </c>
      <c s="32">
        <f>ROUND(ROUND(L51,2)*ROUND(G51,3),2)</f>
      </c>
      <c s="36" t="s">
        <v>52</v>
      </c>
      <c>
        <f>(M51*21)/100</f>
      </c>
      <c t="s">
        <v>27</v>
      </c>
    </row>
    <row r="52" spans="1:5" ht="12.75">
      <c r="A52" s="35" t="s">
        <v>53</v>
      </c>
      <c r="E52" s="39" t="s">
        <v>79</v>
      </c>
    </row>
    <row r="53" spans="1:5" ht="38.25">
      <c r="A53" s="35" t="s">
        <v>54</v>
      </c>
      <c r="E53" s="40" t="s">
        <v>7186</v>
      </c>
    </row>
    <row r="54" spans="1:5" ht="140.25">
      <c r="A54" t="s">
        <v>55</v>
      </c>
      <c r="E54" s="39" t="s">
        <v>7187</v>
      </c>
    </row>
    <row r="55" spans="1:16" ht="12.75">
      <c r="A55" t="s">
        <v>48</v>
      </c>
      <c s="34" t="s">
        <v>90</v>
      </c>
      <c s="34" t="s">
        <v>7188</v>
      </c>
      <c s="35" t="s">
        <v>5</v>
      </c>
      <c s="6" t="s">
        <v>7189</v>
      </c>
      <c s="36" t="s">
        <v>51</v>
      </c>
      <c s="37">
        <v>400</v>
      </c>
      <c s="36">
        <v>0</v>
      </c>
      <c s="36">
        <f>ROUND(G55*H55,6)</f>
      </c>
      <c r="L55" s="38">
        <v>0</v>
      </c>
      <c s="32">
        <f>ROUND(ROUND(L55,2)*ROUND(G55,3),2)</f>
      </c>
      <c s="36" t="s">
        <v>52</v>
      </c>
      <c>
        <f>(M55*21)/100</f>
      </c>
      <c t="s">
        <v>27</v>
      </c>
    </row>
    <row r="56" spans="1:5" ht="12.75">
      <c r="A56" s="35" t="s">
        <v>53</v>
      </c>
      <c r="E56" s="39" t="s">
        <v>79</v>
      </c>
    </row>
    <row r="57" spans="1:5" ht="38.25">
      <c r="A57" s="35" t="s">
        <v>54</v>
      </c>
      <c r="E57" s="40" t="s">
        <v>7190</v>
      </c>
    </row>
    <row r="58" spans="1:5" ht="89.25">
      <c r="A58" t="s">
        <v>55</v>
      </c>
      <c r="E58" s="39" t="s">
        <v>838</v>
      </c>
    </row>
    <row r="59" spans="1:16" ht="12.75">
      <c r="A59" t="s">
        <v>48</v>
      </c>
      <c s="34" t="s">
        <v>94</v>
      </c>
      <c s="34" t="s">
        <v>308</v>
      </c>
      <c s="35" t="s">
        <v>5</v>
      </c>
      <c s="6" t="s">
        <v>309</v>
      </c>
      <c s="36" t="s">
        <v>51</v>
      </c>
      <c s="37">
        <v>1800</v>
      </c>
      <c s="36">
        <v>0</v>
      </c>
      <c s="36">
        <f>ROUND(G59*H59,6)</f>
      </c>
      <c r="L59" s="38">
        <v>0</v>
      </c>
      <c s="32">
        <f>ROUND(ROUND(L59,2)*ROUND(G59,3),2)</f>
      </c>
      <c s="36" t="s">
        <v>52</v>
      </c>
      <c>
        <f>(M59*21)/100</f>
      </c>
      <c t="s">
        <v>27</v>
      </c>
    </row>
    <row r="60" spans="1:5" ht="12.75">
      <c r="A60" s="35" t="s">
        <v>53</v>
      </c>
      <c r="E60" s="39" t="s">
        <v>79</v>
      </c>
    </row>
    <row r="61" spans="1:5" ht="38.25">
      <c r="A61" s="35" t="s">
        <v>54</v>
      </c>
      <c r="E61" s="40" t="s">
        <v>7191</v>
      </c>
    </row>
    <row r="62" spans="1:5" ht="89.25">
      <c r="A62" t="s">
        <v>55</v>
      </c>
      <c r="E62" s="39" t="s">
        <v>838</v>
      </c>
    </row>
    <row r="63" spans="1:16" ht="12.75">
      <c r="A63" t="s">
        <v>48</v>
      </c>
      <c s="34" t="s">
        <v>98</v>
      </c>
      <c s="34" t="s">
        <v>7192</v>
      </c>
      <c s="35" t="s">
        <v>5</v>
      </c>
      <c s="6" t="s">
        <v>7193</v>
      </c>
      <c s="36" t="s">
        <v>51</v>
      </c>
      <c s="37">
        <v>170</v>
      </c>
      <c s="36">
        <v>0</v>
      </c>
      <c s="36">
        <f>ROUND(G63*H63,6)</f>
      </c>
      <c r="L63" s="38">
        <v>0</v>
      </c>
      <c s="32">
        <f>ROUND(ROUND(L63,2)*ROUND(G63,3),2)</f>
      </c>
      <c s="36" t="s">
        <v>52</v>
      </c>
      <c>
        <f>(M63*21)/100</f>
      </c>
      <c t="s">
        <v>27</v>
      </c>
    </row>
    <row r="64" spans="1:5" ht="12.75">
      <c r="A64" s="35" t="s">
        <v>53</v>
      </c>
      <c r="E64" s="39" t="s">
        <v>79</v>
      </c>
    </row>
    <row r="65" spans="1:5" ht="38.25">
      <c r="A65" s="35" t="s">
        <v>54</v>
      </c>
      <c r="E65" s="40" t="s">
        <v>7194</v>
      </c>
    </row>
    <row r="66" spans="1:5" ht="89.25">
      <c r="A66" t="s">
        <v>55</v>
      </c>
      <c r="E66" s="39" t="s">
        <v>838</v>
      </c>
    </row>
    <row r="67" spans="1:16" ht="25.5">
      <c r="A67" t="s">
        <v>48</v>
      </c>
      <c s="34" t="s">
        <v>102</v>
      </c>
      <c s="34" t="s">
        <v>7195</v>
      </c>
      <c s="35" t="s">
        <v>5</v>
      </c>
      <c s="6" t="s">
        <v>7196</v>
      </c>
      <c s="36" t="s">
        <v>51</v>
      </c>
      <c s="37">
        <v>450</v>
      </c>
      <c s="36">
        <v>0</v>
      </c>
      <c s="36">
        <f>ROUND(G67*H67,6)</f>
      </c>
      <c r="L67" s="38">
        <v>0</v>
      </c>
      <c s="32">
        <f>ROUND(ROUND(L67,2)*ROUND(G67,3),2)</f>
      </c>
      <c s="36" t="s">
        <v>52</v>
      </c>
      <c>
        <f>(M67*21)/100</f>
      </c>
      <c t="s">
        <v>27</v>
      </c>
    </row>
    <row r="68" spans="1:5" ht="12.75">
      <c r="A68" s="35" t="s">
        <v>53</v>
      </c>
      <c r="E68" s="39" t="s">
        <v>79</v>
      </c>
    </row>
    <row r="69" spans="1:5" ht="38.25">
      <c r="A69" s="35" t="s">
        <v>54</v>
      </c>
      <c r="E69" s="40" t="s">
        <v>7197</v>
      </c>
    </row>
    <row r="70" spans="1:5" ht="89.25">
      <c r="A70" t="s">
        <v>55</v>
      </c>
      <c r="E70" s="39" t="s">
        <v>838</v>
      </c>
    </row>
    <row r="71" spans="1:16" ht="12.75">
      <c r="A71" t="s">
        <v>48</v>
      </c>
      <c s="34" t="s">
        <v>107</v>
      </c>
      <c s="34" t="s">
        <v>2159</v>
      </c>
      <c s="35" t="s">
        <v>5</v>
      </c>
      <c s="6" t="s">
        <v>7198</v>
      </c>
      <c s="36" t="s">
        <v>51</v>
      </c>
      <c s="37">
        <v>20</v>
      </c>
      <c s="36">
        <v>0</v>
      </c>
      <c s="36">
        <f>ROUND(G71*H71,6)</f>
      </c>
      <c r="L71" s="38">
        <v>0</v>
      </c>
      <c s="32">
        <f>ROUND(ROUND(L71,2)*ROUND(G71,3),2)</f>
      </c>
      <c s="36" t="s">
        <v>52</v>
      </c>
      <c>
        <f>(M71*21)/100</f>
      </c>
      <c t="s">
        <v>27</v>
      </c>
    </row>
    <row r="72" spans="1:5" ht="12.75">
      <c r="A72" s="35" t="s">
        <v>53</v>
      </c>
      <c r="E72" s="39" t="s">
        <v>79</v>
      </c>
    </row>
    <row r="73" spans="1:5" ht="38.25">
      <c r="A73" s="35" t="s">
        <v>54</v>
      </c>
      <c r="E73" s="40" t="s">
        <v>7199</v>
      </c>
    </row>
    <row r="74" spans="1:5" ht="89.25">
      <c r="A74" t="s">
        <v>55</v>
      </c>
      <c r="E74" s="39" t="s">
        <v>838</v>
      </c>
    </row>
    <row r="75" spans="1:16" ht="25.5">
      <c r="A75" t="s">
        <v>48</v>
      </c>
      <c s="34" t="s">
        <v>111</v>
      </c>
      <c s="34" t="s">
        <v>7200</v>
      </c>
      <c s="35" t="s">
        <v>5</v>
      </c>
      <c s="6" t="s">
        <v>858</v>
      </c>
      <c s="36" t="s">
        <v>62</v>
      </c>
      <c s="37">
        <v>4</v>
      </c>
      <c s="36">
        <v>0</v>
      </c>
      <c s="36">
        <f>ROUND(G75*H75,6)</f>
      </c>
      <c r="L75" s="38">
        <v>0</v>
      </c>
      <c s="32">
        <f>ROUND(ROUND(L75,2)*ROUND(G75,3),2)</f>
      </c>
      <c s="36" t="s">
        <v>52</v>
      </c>
      <c>
        <f>(M75*21)/100</f>
      </c>
      <c t="s">
        <v>27</v>
      </c>
    </row>
    <row r="76" spans="1:5" ht="12.75">
      <c r="A76" s="35" t="s">
        <v>53</v>
      </c>
      <c r="E76" s="39" t="s">
        <v>79</v>
      </c>
    </row>
    <row r="77" spans="1:5" ht="38.25">
      <c r="A77" s="35" t="s">
        <v>54</v>
      </c>
      <c r="E77" s="40" t="s">
        <v>7201</v>
      </c>
    </row>
    <row r="78" spans="1:5" ht="102">
      <c r="A78" t="s">
        <v>55</v>
      </c>
      <c r="E78" s="39" t="s">
        <v>859</v>
      </c>
    </row>
    <row r="79" spans="1:16" ht="25.5">
      <c r="A79" t="s">
        <v>48</v>
      </c>
      <c s="34" t="s">
        <v>115</v>
      </c>
      <c s="34" t="s">
        <v>7202</v>
      </c>
      <c s="35" t="s">
        <v>5</v>
      </c>
      <c s="6" t="s">
        <v>314</v>
      </c>
      <c s="36" t="s">
        <v>62</v>
      </c>
      <c s="37">
        <v>30</v>
      </c>
      <c s="36">
        <v>0</v>
      </c>
      <c s="36">
        <f>ROUND(G79*H79,6)</f>
      </c>
      <c r="L79" s="38">
        <v>0</v>
      </c>
      <c s="32">
        <f>ROUND(ROUND(L79,2)*ROUND(G79,3),2)</f>
      </c>
      <c s="36" t="s">
        <v>52</v>
      </c>
      <c>
        <f>(M79*21)/100</f>
      </c>
      <c t="s">
        <v>27</v>
      </c>
    </row>
    <row r="80" spans="1:5" ht="12.75">
      <c r="A80" s="35" t="s">
        <v>53</v>
      </c>
      <c r="E80" s="39" t="s">
        <v>79</v>
      </c>
    </row>
    <row r="81" spans="1:5" ht="38.25">
      <c r="A81" s="35" t="s">
        <v>54</v>
      </c>
      <c r="E81" s="40" t="s">
        <v>7203</v>
      </c>
    </row>
    <row r="82" spans="1:5" ht="102">
      <c r="A82" t="s">
        <v>55</v>
      </c>
      <c r="E82" s="39" t="s">
        <v>859</v>
      </c>
    </row>
    <row r="83" spans="1:16" ht="25.5">
      <c r="A83" t="s">
        <v>48</v>
      </c>
      <c s="34" t="s">
        <v>119</v>
      </c>
      <c s="34" t="s">
        <v>7204</v>
      </c>
      <c s="35" t="s">
        <v>5</v>
      </c>
      <c s="6" t="s">
        <v>7205</v>
      </c>
      <c s="36" t="s">
        <v>62</v>
      </c>
      <c s="37">
        <v>2</v>
      </c>
      <c s="36">
        <v>0</v>
      </c>
      <c s="36">
        <f>ROUND(G83*H83,6)</f>
      </c>
      <c r="L83" s="38">
        <v>0</v>
      </c>
      <c s="32">
        <f>ROUND(ROUND(L83,2)*ROUND(G83,3),2)</f>
      </c>
      <c s="36" t="s">
        <v>52</v>
      </c>
      <c>
        <f>(M83*21)/100</f>
      </c>
      <c t="s">
        <v>27</v>
      </c>
    </row>
    <row r="84" spans="1:5" ht="12.75">
      <c r="A84" s="35" t="s">
        <v>53</v>
      </c>
      <c r="E84" s="39" t="s">
        <v>79</v>
      </c>
    </row>
    <row r="85" spans="1:5" ht="38.25">
      <c r="A85" s="35" t="s">
        <v>54</v>
      </c>
      <c r="E85" s="40" t="s">
        <v>7206</v>
      </c>
    </row>
    <row r="86" spans="1:5" ht="102">
      <c r="A86" t="s">
        <v>55</v>
      </c>
      <c r="E86" s="39" t="s">
        <v>859</v>
      </c>
    </row>
    <row r="87" spans="1:16" ht="25.5">
      <c r="A87" t="s">
        <v>48</v>
      </c>
      <c s="34" t="s">
        <v>125</v>
      </c>
      <c s="34" t="s">
        <v>7207</v>
      </c>
      <c s="35" t="s">
        <v>5</v>
      </c>
      <c s="6" t="s">
        <v>7208</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7206</v>
      </c>
    </row>
    <row r="90" spans="1:5" ht="102">
      <c r="A90" t="s">
        <v>55</v>
      </c>
      <c r="E90" s="39" t="s">
        <v>859</v>
      </c>
    </row>
    <row r="91" spans="1:16" ht="25.5">
      <c r="A91" t="s">
        <v>48</v>
      </c>
      <c s="34" t="s">
        <v>129</v>
      </c>
      <c s="34" t="s">
        <v>2162</v>
      </c>
      <c s="35" t="s">
        <v>5</v>
      </c>
      <c s="6" t="s">
        <v>2163</v>
      </c>
      <c s="36" t="s">
        <v>62</v>
      </c>
      <c s="37">
        <v>4</v>
      </c>
      <c s="36">
        <v>0</v>
      </c>
      <c s="36">
        <f>ROUND(G91*H91,6)</f>
      </c>
      <c r="L91" s="38">
        <v>0</v>
      </c>
      <c s="32">
        <f>ROUND(ROUND(L91,2)*ROUND(G91,3),2)</f>
      </c>
      <c s="36" t="s">
        <v>52</v>
      </c>
      <c>
        <f>(M91*21)/100</f>
      </c>
      <c t="s">
        <v>27</v>
      </c>
    </row>
    <row r="92" spans="1:5" ht="12.75">
      <c r="A92" s="35" t="s">
        <v>53</v>
      </c>
      <c r="E92" s="39" t="s">
        <v>79</v>
      </c>
    </row>
    <row r="93" spans="1:5" ht="38.25">
      <c r="A93" s="35" t="s">
        <v>54</v>
      </c>
      <c r="E93" s="40" t="s">
        <v>7201</v>
      </c>
    </row>
    <row r="94" spans="1:5" ht="102">
      <c r="A94" t="s">
        <v>55</v>
      </c>
      <c r="E94" s="39" t="s">
        <v>859</v>
      </c>
    </row>
    <row r="95" spans="1:16" ht="12.75">
      <c r="A95" t="s">
        <v>48</v>
      </c>
      <c s="34" t="s">
        <v>133</v>
      </c>
      <c s="34" t="s">
        <v>7209</v>
      </c>
      <c s="35" t="s">
        <v>5</v>
      </c>
      <c s="6" t="s">
        <v>7210</v>
      </c>
      <c s="36" t="s">
        <v>62</v>
      </c>
      <c s="37">
        <v>50</v>
      </c>
      <c s="36">
        <v>0</v>
      </c>
      <c s="36">
        <f>ROUND(G95*H95,6)</f>
      </c>
      <c r="L95" s="38">
        <v>0</v>
      </c>
      <c s="32">
        <f>ROUND(ROUND(L95,2)*ROUND(G95,3),2)</f>
      </c>
      <c s="36" t="s">
        <v>52</v>
      </c>
      <c>
        <f>(M95*21)/100</f>
      </c>
      <c t="s">
        <v>27</v>
      </c>
    </row>
    <row r="96" spans="1:5" ht="12.75">
      <c r="A96" s="35" t="s">
        <v>53</v>
      </c>
      <c r="E96" s="39" t="s">
        <v>79</v>
      </c>
    </row>
    <row r="97" spans="1:5" ht="38.25">
      <c r="A97" s="35" t="s">
        <v>54</v>
      </c>
      <c r="E97" s="40" t="s">
        <v>7211</v>
      </c>
    </row>
    <row r="98" spans="1:5" ht="89.25">
      <c r="A98" t="s">
        <v>55</v>
      </c>
      <c r="E98" s="39" t="s">
        <v>7212</v>
      </c>
    </row>
    <row r="99" spans="1:16" ht="12.75">
      <c r="A99" t="s">
        <v>48</v>
      </c>
      <c s="34" t="s">
        <v>138</v>
      </c>
      <c s="34" t="s">
        <v>7213</v>
      </c>
      <c s="35" t="s">
        <v>5</v>
      </c>
      <c s="6" t="s">
        <v>7214</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7215</v>
      </c>
    </row>
    <row r="102" spans="1:5" ht="140.25">
      <c r="A102" t="s">
        <v>55</v>
      </c>
      <c r="E102" s="39" t="s">
        <v>7216</v>
      </c>
    </row>
    <row r="103" spans="1:16" ht="12.75">
      <c r="A103" t="s">
        <v>48</v>
      </c>
      <c s="34" t="s">
        <v>257</v>
      </c>
      <c s="34" t="s">
        <v>7217</v>
      </c>
      <c s="35" t="s">
        <v>5</v>
      </c>
      <c s="6" t="s">
        <v>7218</v>
      </c>
      <c s="36" t="s">
        <v>62</v>
      </c>
      <c s="37">
        <v>1</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7215</v>
      </c>
    </row>
    <row r="106" spans="1:5" ht="140.25">
      <c r="A106" t="s">
        <v>55</v>
      </c>
      <c r="E106" s="39" t="s">
        <v>7216</v>
      </c>
    </row>
    <row r="107" spans="1:16" ht="12.75">
      <c r="A107" t="s">
        <v>48</v>
      </c>
      <c s="34" t="s">
        <v>261</v>
      </c>
      <c s="34" t="s">
        <v>7219</v>
      </c>
      <c s="35" t="s">
        <v>5</v>
      </c>
      <c s="6" t="s">
        <v>7220</v>
      </c>
      <c s="36" t="s">
        <v>62</v>
      </c>
      <c s="37">
        <v>1</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7221</v>
      </c>
    </row>
    <row r="110" spans="1:5" ht="140.25">
      <c r="A110" t="s">
        <v>55</v>
      </c>
      <c r="E110" s="39" t="s">
        <v>7216</v>
      </c>
    </row>
    <row r="111" spans="1:16" ht="12.75">
      <c r="A111" t="s">
        <v>48</v>
      </c>
      <c s="34" t="s">
        <v>1030</v>
      </c>
      <c s="34" t="s">
        <v>7222</v>
      </c>
      <c s="35" t="s">
        <v>5</v>
      </c>
      <c s="6" t="s">
        <v>7223</v>
      </c>
      <c s="36" t="s">
        <v>62</v>
      </c>
      <c s="37">
        <v>1</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7215</v>
      </c>
    </row>
    <row r="114" spans="1:5" ht="140.25">
      <c r="A114" t="s">
        <v>55</v>
      </c>
      <c r="E114" s="39" t="s">
        <v>7216</v>
      </c>
    </row>
    <row r="115" spans="1:16" ht="12.75">
      <c r="A115" t="s">
        <v>48</v>
      </c>
      <c s="34" t="s">
        <v>264</v>
      </c>
      <c s="34" t="s">
        <v>7224</v>
      </c>
      <c s="35" t="s">
        <v>5</v>
      </c>
      <c s="6" t="s">
        <v>7225</v>
      </c>
      <c s="36" t="s">
        <v>62</v>
      </c>
      <c s="37">
        <v>6</v>
      </c>
      <c s="36">
        <v>0</v>
      </c>
      <c s="36">
        <f>ROUND(G115*H115,6)</f>
      </c>
      <c r="L115" s="38">
        <v>0</v>
      </c>
      <c s="32">
        <f>ROUND(ROUND(L115,2)*ROUND(G115,3),2)</f>
      </c>
      <c s="36" t="s">
        <v>52</v>
      </c>
      <c>
        <f>(M115*21)/100</f>
      </c>
      <c t="s">
        <v>27</v>
      </c>
    </row>
    <row r="116" spans="1:5" ht="12.75">
      <c r="A116" s="35" t="s">
        <v>53</v>
      </c>
      <c r="E116" s="39" t="s">
        <v>79</v>
      </c>
    </row>
    <row r="117" spans="1:5" ht="38.25">
      <c r="A117" s="35" t="s">
        <v>54</v>
      </c>
      <c r="E117" s="40" t="s">
        <v>7226</v>
      </c>
    </row>
    <row r="118" spans="1:5" ht="127.5">
      <c r="A118" t="s">
        <v>55</v>
      </c>
      <c r="E118" s="39" t="s">
        <v>7227</v>
      </c>
    </row>
    <row r="119" spans="1:16" ht="25.5">
      <c r="A119" t="s">
        <v>48</v>
      </c>
      <c s="34" t="s">
        <v>268</v>
      </c>
      <c s="34" t="s">
        <v>7228</v>
      </c>
      <c s="35" t="s">
        <v>5</v>
      </c>
      <c s="6" t="s">
        <v>7229</v>
      </c>
      <c s="36" t="s">
        <v>62</v>
      </c>
      <c s="37">
        <v>2</v>
      </c>
      <c s="36">
        <v>0</v>
      </c>
      <c s="36">
        <f>ROUND(G119*H119,6)</f>
      </c>
      <c r="L119" s="38">
        <v>0</v>
      </c>
      <c s="32">
        <f>ROUND(ROUND(L119,2)*ROUND(G119,3),2)</f>
      </c>
      <c s="36" t="s">
        <v>52</v>
      </c>
      <c>
        <f>(M119*21)/100</f>
      </c>
      <c t="s">
        <v>27</v>
      </c>
    </row>
    <row r="120" spans="1:5" ht="12.75">
      <c r="A120" s="35" t="s">
        <v>53</v>
      </c>
      <c r="E120" s="39" t="s">
        <v>79</v>
      </c>
    </row>
    <row r="121" spans="1:5" ht="38.25">
      <c r="A121" s="35" t="s">
        <v>54</v>
      </c>
      <c r="E121" s="40" t="s">
        <v>7230</v>
      </c>
    </row>
    <row r="122" spans="1:5" ht="102">
      <c r="A122" t="s">
        <v>55</v>
      </c>
      <c r="E122" s="39" t="s">
        <v>7231</v>
      </c>
    </row>
    <row r="123" spans="1:16" ht="25.5">
      <c r="A123" t="s">
        <v>48</v>
      </c>
      <c s="34" t="s">
        <v>272</v>
      </c>
      <c s="34" t="s">
        <v>7232</v>
      </c>
      <c s="35" t="s">
        <v>5</v>
      </c>
      <c s="6" t="s">
        <v>7233</v>
      </c>
      <c s="36" t="s">
        <v>62</v>
      </c>
      <c s="37">
        <v>2</v>
      </c>
      <c s="36">
        <v>0</v>
      </c>
      <c s="36">
        <f>ROUND(G123*H123,6)</f>
      </c>
      <c r="L123" s="38">
        <v>0</v>
      </c>
      <c s="32">
        <f>ROUND(ROUND(L123,2)*ROUND(G123,3),2)</f>
      </c>
      <c s="36" t="s">
        <v>52</v>
      </c>
      <c>
        <f>(M123*21)/100</f>
      </c>
      <c t="s">
        <v>27</v>
      </c>
    </row>
    <row r="124" spans="1:5" ht="12.75">
      <c r="A124" s="35" t="s">
        <v>53</v>
      </c>
      <c r="E124" s="39" t="s">
        <v>79</v>
      </c>
    </row>
    <row r="125" spans="1:5" ht="38.25">
      <c r="A125" s="35" t="s">
        <v>54</v>
      </c>
      <c r="E125" s="40" t="s">
        <v>7230</v>
      </c>
    </row>
    <row r="126" spans="1:5" ht="102">
      <c r="A126" t="s">
        <v>55</v>
      </c>
      <c r="E126" s="39" t="s">
        <v>7234</v>
      </c>
    </row>
    <row r="127" spans="1:16" ht="12.75">
      <c r="A127" t="s">
        <v>48</v>
      </c>
      <c s="34" t="s">
        <v>291</v>
      </c>
      <c s="34" t="s">
        <v>7235</v>
      </c>
      <c s="35" t="s">
        <v>5</v>
      </c>
      <c s="6" t="s">
        <v>7236</v>
      </c>
      <c s="36" t="s">
        <v>62</v>
      </c>
      <c s="37">
        <v>2</v>
      </c>
      <c s="36">
        <v>0</v>
      </c>
      <c s="36">
        <f>ROUND(G127*H127,6)</f>
      </c>
      <c r="L127" s="38">
        <v>0</v>
      </c>
      <c s="32">
        <f>ROUND(ROUND(L127,2)*ROUND(G127,3),2)</f>
      </c>
      <c s="36" t="s">
        <v>52</v>
      </c>
      <c>
        <f>(M127*21)/100</f>
      </c>
      <c t="s">
        <v>27</v>
      </c>
    </row>
    <row r="128" spans="1:5" ht="12.75">
      <c r="A128" s="35" t="s">
        <v>53</v>
      </c>
      <c r="E128" s="39" t="s">
        <v>79</v>
      </c>
    </row>
    <row r="129" spans="1:5" ht="38.25">
      <c r="A129" s="35" t="s">
        <v>54</v>
      </c>
      <c r="E129" s="40" t="s">
        <v>7230</v>
      </c>
    </row>
    <row r="130" spans="1:5" ht="89.25">
      <c r="A130" t="s">
        <v>55</v>
      </c>
      <c r="E130" s="39" t="s">
        <v>7237</v>
      </c>
    </row>
    <row r="131" spans="1:16" ht="25.5">
      <c r="A131" t="s">
        <v>48</v>
      </c>
      <c s="34" t="s">
        <v>295</v>
      </c>
      <c s="34" t="s">
        <v>7238</v>
      </c>
      <c s="35" t="s">
        <v>5</v>
      </c>
      <c s="6" t="s">
        <v>7239</v>
      </c>
      <c s="36" t="s">
        <v>62</v>
      </c>
      <c s="37">
        <v>1</v>
      </c>
      <c s="36">
        <v>0</v>
      </c>
      <c s="36">
        <f>ROUND(G131*H131,6)</f>
      </c>
      <c r="L131" s="38">
        <v>0</v>
      </c>
      <c s="32">
        <f>ROUND(ROUND(L131,2)*ROUND(G131,3),2)</f>
      </c>
      <c s="36" t="s">
        <v>52</v>
      </c>
      <c>
        <f>(M131*21)/100</f>
      </c>
      <c t="s">
        <v>27</v>
      </c>
    </row>
    <row r="132" spans="1:5" ht="12.75">
      <c r="A132" s="35" t="s">
        <v>53</v>
      </c>
      <c r="E132" s="39" t="s">
        <v>79</v>
      </c>
    </row>
    <row r="133" spans="1:5" ht="38.25">
      <c r="A133" s="35" t="s">
        <v>54</v>
      </c>
      <c r="E133" s="40" t="s">
        <v>7221</v>
      </c>
    </row>
    <row r="134" spans="1:5" ht="102">
      <c r="A134" t="s">
        <v>55</v>
      </c>
      <c r="E134" s="39" t="s">
        <v>7240</v>
      </c>
    </row>
    <row r="135" spans="1:16" ht="25.5">
      <c r="A135" t="s">
        <v>48</v>
      </c>
      <c s="34" t="s">
        <v>299</v>
      </c>
      <c s="34" t="s">
        <v>7241</v>
      </c>
      <c s="35" t="s">
        <v>5</v>
      </c>
      <c s="6" t="s">
        <v>7242</v>
      </c>
      <c s="36" t="s">
        <v>62</v>
      </c>
      <c s="37">
        <v>6</v>
      </c>
      <c s="36">
        <v>0</v>
      </c>
      <c s="36">
        <f>ROUND(G135*H135,6)</f>
      </c>
      <c r="L135" s="38">
        <v>0</v>
      </c>
      <c s="32">
        <f>ROUND(ROUND(L135,2)*ROUND(G135,3),2)</f>
      </c>
      <c s="36" t="s">
        <v>52</v>
      </c>
      <c>
        <f>(M135*21)/100</f>
      </c>
      <c t="s">
        <v>27</v>
      </c>
    </row>
    <row r="136" spans="1:5" ht="12.75">
      <c r="A136" s="35" t="s">
        <v>53</v>
      </c>
      <c r="E136" s="39" t="s">
        <v>79</v>
      </c>
    </row>
    <row r="137" spans="1:5" ht="38.25">
      <c r="A137" s="35" t="s">
        <v>54</v>
      </c>
      <c r="E137" s="40" t="s">
        <v>7243</v>
      </c>
    </row>
    <row r="138" spans="1:5" ht="76.5">
      <c r="A138" t="s">
        <v>55</v>
      </c>
      <c r="E138" s="39" t="s">
        <v>7244</v>
      </c>
    </row>
    <row r="139" spans="1:16" ht="25.5">
      <c r="A139" t="s">
        <v>48</v>
      </c>
      <c s="34" t="s">
        <v>303</v>
      </c>
      <c s="34" t="s">
        <v>7245</v>
      </c>
      <c s="35" t="s">
        <v>5</v>
      </c>
      <c s="6" t="s">
        <v>7246</v>
      </c>
      <c s="36" t="s">
        <v>62</v>
      </c>
      <c s="37">
        <v>2</v>
      </c>
      <c s="36">
        <v>0</v>
      </c>
      <c s="36">
        <f>ROUND(G139*H139,6)</f>
      </c>
      <c r="L139" s="38">
        <v>0</v>
      </c>
      <c s="32">
        <f>ROUND(ROUND(L139,2)*ROUND(G139,3),2)</f>
      </c>
      <c s="36" t="s">
        <v>52</v>
      </c>
      <c>
        <f>(M139*21)/100</f>
      </c>
      <c t="s">
        <v>27</v>
      </c>
    </row>
    <row r="140" spans="1:5" ht="12.75">
      <c r="A140" s="35" t="s">
        <v>53</v>
      </c>
      <c r="E140" s="39" t="s">
        <v>79</v>
      </c>
    </row>
    <row r="141" spans="1:5" ht="38.25">
      <c r="A141" s="35" t="s">
        <v>54</v>
      </c>
      <c r="E141" s="40" t="s">
        <v>7230</v>
      </c>
    </row>
    <row r="142" spans="1:5" ht="76.5">
      <c r="A142" t="s">
        <v>55</v>
      </c>
      <c r="E142" s="39" t="s">
        <v>7244</v>
      </c>
    </row>
    <row r="143" spans="1:16" ht="25.5">
      <c r="A143" t="s">
        <v>48</v>
      </c>
      <c s="34" t="s">
        <v>545</v>
      </c>
      <c s="34" t="s">
        <v>7247</v>
      </c>
      <c s="35" t="s">
        <v>5</v>
      </c>
      <c s="6" t="s">
        <v>7248</v>
      </c>
      <c s="36" t="s">
        <v>105</v>
      </c>
      <c s="37">
        <v>15</v>
      </c>
      <c s="36">
        <v>0</v>
      </c>
      <c s="36">
        <f>ROUND(G143*H143,6)</f>
      </c>
      <c r="L143" s="38">
        <v>0</v>
      </c>
      <c s="32">
        <f>ROUND(ROUND(L143,2)*ROUND(G143,3),2)</f>
      </c>
      <c s="36" t="s">
        <v>52</v>
      </c>
      <c>
        <f>(M143*21)/100</f>
      </c>
      <c t="s">
        <v>27</v>
      </c>
    </row>
    <row r="144" spans="1:5" ht="12.75">
      <c r="A144" s="35" t="s">
        <v>53</v>
      </c>
      <c r="E144" s="39" t="s">
        <v>79</v>
      </c>
    </row>
    <row r="145" spans="1:5" ht="38.25">
      <c r="A145" s="35" t="s">
        <v>54</v>
      </c>
      <c r="E145" s="40" t="s">
        <v>7249</v>
      </c>
    </row>
    <row r="146" spans="1:5" ht="140.25">
      <c r="A146" t="s">
        <v>55</v>
      </c>
      <c r="E146" s="39" t="s">
        <v>7250</v>
      </c>
    </row>
    <row r="147" spans="1:16" ht="25.5">
      <c r="A147" t="s">
        <v>48</v>
      </c>
      <c s="34" t="s">
        <v>307</v>
      </c>
      <c s="34" t="s">
        <v>7251</v>
      </c>
      <c s="35" t="s">
        <v>5</v>
      </c>
      <c s="6" t="s">
        <v>7252</v>
      </c>
      <c s="36" t="s">
        <v>105</v>
      </c>
      <c s="37">
        <v>15</v>
      </c>
      <c s="36">
        <v>0</v>
      </c>
      <c s="36">
        <f>ROUND(G147*H147,6)</f>
      </c>
      <c r="L147" s="38">
        <v>0</v>
      </c>
      <c s="32">
        <f>ROUND(ROUND(L147,2)*ROUND(G147,3),2)</f>
      </c>
      <c s="36" t="s">
        <v>52</v>
      </c>
      <c>
        <f>(M147*21)/100</f>
      </c>
      <c t="s">
        <v>27</v>
      </c>
    </row>
    <row r="148" spans="1:5" ht="12.75">
      <c r="A148" s="35" t="s">
        <v>53</v>
      </c>
      <c r="E148" s="39" t="s">
        <v>79</v>
      </c>
    </row>
    <row r="149" spans="1:5" ht="38.25">
      <c r="A149" s="35" t="s">
        <v>54</v>
      </c>
      <c r="E149" s="40" t="s">
        <v>7249</v>
      </c>
    </row>
    <row r="150" spans="1:5" ht="153">
      <c r="A150" t="s">
        <v>55</v>
      </c>
      <c r="E150" s="39" t="s">
        <v>7253</v>
      </c>
    </row>
    <row r="151" spans="1:13" ht="12.75">
      <c r="A151" t="s">
        <v>46</v>
      </c>
      <c r="C151" s="31" t="s">
        <v>2373</v>
      </c>
      <c r="E151" s="33" t="s">
        <v>2374</v>
      </c>
      <c r="J151" s="32">
        <f>0</f>
      </c>
      <c s="32">
        <f>0</f>
      </c>
      <c s="32">
        <f>0+L152+L156+L160+L164+L168+L172+L176+L180+L184</f>
      </c>
      <c s="32">
        <f>0+M152+M156+M160+M164+M168+M172+M176+M180+M184</f>
      </c>
    </row>
    <row r="152" spans="1:16" ht="12.75">
      <c r="A152" t="s">
        <v>48</v>
      </c>
      <c s="34" t="s">
        <v>312</v>
      </c>
      <c s="34" t="s">
        <v>2375</v>
      </c>
      <c s="35" t="s">
        <v>5</v>
      </c>
      <c s="6" t="s">
        <v>2376</v>
      </c>
      <c s="36" t="s">
        <v>185</v>
      </c>
      <c s="37">
        <v>1</v>
      </c>
      <c s="36">
        <v>0</v>
      </c>
      <c s="36">
        <f>ROUND(G152*H152,6)</f>
      </c>
      <c r="L152" s="38">
        <v>0</v>
      </c>
      <c s="32">
        <f>ROUND(ROUND(L152,2)*ROUND(G152,3),2)</f>
      </c>
      <c s="36" t="s">
        <v>52</v>
      </c>
      <c>
        <f>(M152*21)/100</f>
      </c>
      <c t="s">
        <v>27</v>
      </c>
    </row>
    <row r="153" spans="1:5" ht="12.75">
      <c r="A153" s="35" t="s">
        <v>53</v>
      </c>
      <c r="E153" s="39" t="s">
        <v>79</v>
      </c>
    </row>
    <row r="154" spans="1:5" ht="38.25">
      <c r="A154" s="35" t="s">
        <v>54</v>
      </c>
      <c r="E154" s="40" t="s">
        <v>2377</v>
      </c>
    </row>
    <row r="155" spans="1:5" ht="12.75">
      <c r="A155" t="s">
        <v>55</v>
      </c>
      <c r="E155" s="39" t="s">
        <v>1424</v>
      </c>
    </row>
    <row r="156" spans="1:16" ht="12.75">
      <c r="A156" t="s">
        <v>48</v>
      </c>
      <c s="34" t="s">
        <v>318</v>
      </c>
      <c s="34" t="s">
        <v>2378</v>
      </c>
      <c s="35" t="s">
        <v>5</v>
      </c>
      <c s="6" t="s">
        <v>2379</v>
      </c>
      <c s="36" t="s">
        <v>185</v>
      </c>
      <c s="37">
        <v>1</v>
      </c>
      <c s="36">
        <v>0</v>
      </c>
      <c s="36">
        <f>ROUND(G156*H156,6)</f>
      </c>
      <c r="L156" s="38">
        <v>0</v>
      </c>
      <c s="32">
        <f>ROUND(ROUND(L156,2)*ROUND(G156,3),2)</f>
      </c>
      <c s="36" t="s">
        <v>52</v>
      </c>
      <c>
        <f>(M156*21)/100</f>
      </c>
      <c t="s">
        <v>27</v>
      </c>
    </row>
    <row r="157" spans="1:5" ht="12.75">
      <c r="A157" s="35" t="s">
        <v>53</v>
      </c>
      <c r="E157" s="39" t="s">
        <v>79</v>
      </c>
    </row>
    <row r="158" spans="1:5" ht="38.25">
      <c r="A158" s="35" t="s">
        <v>54</v>
      </c>
      <c r="E158" s="40" t="s">
        <v>2380</v>
      </c>
    </row>
    <row r="159" spans="1:5" ht="25.5">
      <c r="A159" t="s">
        <v>55</v>
      </c>
      <c r="E159" s="39" t="s">
        <v>2381</v>
      </c>
    </row>
    <row r="160" spans="1:16" ht="25.5">
      <c r="A160" t="s">
        <v>48</v>
      </c>
      <c s="34" t="s">
        <v>319</v>
      </c>
      <c s="34" t="s">
        <v>2382</v>
      </c>
      <c s="35" t="s">
        <v>5</v>
      </c>
      <c s="6" t="s">
        <v>2383</v>
      </c>
      <c s="36" t="s">
        <v>62</v>
      </c>
      <c s="37">
        <v>1</v>
      </c>
      <c s="36">
        <v>0</v>
      </c>
      <c s="36">
        <f>ROUND(G160*H160,6)</f>
      </c>
      <c r="L160" s="38">
        <v>0</v>
      </c>
      <c s="32">
        <f>ROUND(ROUND(L160,2)*ROUND(G160,3),2)</f>
      </c>
      <c s="36" t="s">
        <v>52</v>
      </c>
      <c>
        <f>(M160*21)/100</f>
      </c>
      <c t="s">
        <v>27</v>
      </c>
    </row>
    <row r="161" spans="1:5" ht="12.75">
      <c r="A161" s="35" t="s">
        <v>53</v>
      </c>
      <c r="E161" s="39" t="s">
        <v>79</v>
      </c>
    </row>
    <row r="162" spans="1:5" ht="38.25">
      <c r="A162" s="35" t="s">
        <v>54</v>
      </c>
      <c r="E162" s="40" t="s">
        <v>7254</v>
      </c>
    </row>
    <row r="163" spans="1:5" ht="114.75">
      <c r="A163" t="s">
        <v>55</v>
      </c>
      <c r="E163" s="39" t="s">
        <v>2384</v>
      </c>
    </row>
    <row r="164" spans="1:16" ht="38.25">
      <c r="A164" t="s">
        <v>48</v>
      </c>
      <c s="34" t="s">
        <v>321</v>
      </c>
      <c s="34" t="s">
        <v>2474</v>
      </c>
      <c s="35" t="s">
        <v>5</v>
      </c>
      <c s="6" t="s">
        <v>2475</v>
      </c>
      <c s="36" t="s">
        <v>62</v>
      </c>
      <c s="37">
        <v>5</v>
      </c>
      <c s="36">
        <v>0</v>
      </c>
      <c s="36">
        <f>ROUND(G164*H164,6)</f>
      </c>
      <c r="L164" s="38">
        <v>0</v>
      </c>
      <c s="32">
        <f>ROUND(ROUND(L164,2)*ROUND(G164,3),2)</f>
      </c>
      <c s="36" t="s">
        <v>52</v>
      </c>
      <c>
        <f>(M164*21)/100</f>
      </c>
      <c t="s">
        <v>27</v>
      </c>
    </row>
    <row r="165" spans="1:5" ht="12.75">
      <c r="A165" s="35" t="s">
        <v>53</v>
      </c>
      <c r="E165" s="39" t="s">
        <v>79</v>
      </c>
    </row>
    <row r="166" spans="1:5" ht="38.25">
      <c r="A166" s="35" t="s">
        <v>54</v>
      </c>
      <c r="E166" s="40" t="s">
        <v>7255</v>
      </c>
    </row>
    <row r="167" spans="1:5" ht="114.75">
      <c r="A167" t="s">
        <v>55</v>
      </c>
      <c r="E167" s="39" t="s">
        <v>2384</v>
      </c>
    </row>
    <row r="168" spans="1:16" ht="25.5">
      <c r="A168" t="s">
        <v>48</v>
      </c>
      <c s="34" t="s">
        <v>326</v>
      </c>
      <c s="34" t="s">
        <v>2385</v>
      </c>
      <c s="35" t="s">
        <v>5</v>
      </c>
      <c s="6" t="s">
        <v>2386</v>
      </c>
      <c s="36" t="s">
        <v>62</v>
      </c>
      <c s="37">
        <v>1</v>
      </c>
      <c s="36">
        <v>0</v>
      </c>
      <c s="36">
        <f>ROUND(G168*H168,6)</f>
      </c>
      <c r="L168" s="38">
        <v>0</v>
      </c>
      <c s="32">
        <f>ROUND(ROUND(L168,2)*ROUND(G168,3),2)</f>
      </c>
      <c s="36" t="s">
        <v>52</v>
      </c>
      <c>
        <f>(M168*21)/100</f>
      </c>
      <c t="s">
        <v>27</v>
      </c>
    </row>
    <row r="169" spans="1:5" ht="12.75">
      <c r="A169" s="35" t="s">
        <v>53</v>
      </c>
      <c r="E169" s="39" t="s">
        <v>79</v>
      </c>
    </row>
    <row r="170" spans="1:5" ht="38.25">
      <c r="A170" s="35" t="s">
        <v>54</v>
      </c>
      <c r="E170" s="40" t="s">
        <v>7254</v>
      </c>
    </row>
    <row r="171" spans="1:5" ht="89.25">
      <c r="A171" t="s">
        <v>55</v>
      </c>
      <c r="E171" s="39" t="s">
        <v>2387</v>
      </c>
    </row>
    <row r="172" spans="1:16" ht="12.75">
      <c r="A172" t="s">
        <v>48</v>
      </c>
      <c s="34" t="s">
        <v>330</v>
      </c>
      <c s="34" t="s">
        <v>2388</v>
      </c>
      <c s="35" t="s">
        <v>5</v>
      </c>
      <c s="6" t="s">
        <v>2389</v>
      </c>
      <c s="36" t="s">
        <v>105</v>
      </c>
      <c s="37">
        <v>15</v>
      </c>
      <c s="36">
        <v>0</v>
      </c>
      <c s="36">
        <f>ROUND(G172*H172,6)</f>
      </c>
      <c r="L172" s="38">
        <v>0</v>
      </c>
      <c s="32">
        <f>ROUND(ROUND(L172,2)*ROUND(G172,3),2)</f>
      </c>
      <c s="36" t="s">
        <v>52</v>
      </c>
      <c>
        <f>(M172*21)/100</f>
      </c>
      <c t="s">
        <v>27</v>
      </c>
    </row>
    <row r="173" spans="1:5" ht="12.75">
      <c r="A173" s="35" t="s">
        <v>53</v>
      </c>
      <c r="E173" s="39" t="s">
        <v>79</v>
      </c>
    </row>
    <row r="174" spans="1:5" ht="38.25">
      <c r="A174" s="35" t="s">
        <v>54</v>
      </c>
      <c r="E174" s="40" t="s">
        <v>7256</v>
      </c>
    </row>
    <row r="175" spans="1:5" ht="89.25">
      <c r="A175" t="s">
        <v>55</v>
      </c>
      <c r="E175" s="39" t="s">
        <v>2390</v>
      </c>
    </row>
    <row r="176" spans="1:16" ht="12.75">
      <c r="A176" t="s">
        <v>48</v>
      </c>
      <c s="34" t="s">
        <v>334</v>
      </c>
      <c s="34" t="s">
        <v>2391</v>
      </c>
      <c s="35" t="s">
        <v>5</v>
      </c>
      <c s="6" t="s">
        <v>2392</v>
      </c>
      <c s="36" t="s">
        <v>105</v>
      </c>
      <c s="37">
        <v>15</v>
      </c>
      <c s="36">
        <v>0</v>
      </c>
      <c s="36">
        <f>ROUND(G176*H176,6)</f>
      </c>
      <c r="L176" s="38">
        <v>0</v>
      </c>
      <c s="32">
        <f>ROUND(ROUND(L176,2)*ROUND(G176,3),2)</f>
      </c>
      <c s="36" t="s">
        <v>52</v>
      </c>
      <c>
        <f>(M176*21)/100</f>
      </c>
      <c t="s">
        <v>27</v>
      </c>
    </row>
    <row r="177" spans="1:5" ht="12.75">
      <c r="A177" s="35" t="s">
        <v>53</v>
      </c>
      <c r="E177" s="39" t="s">
        <v>79</v>
      </c>
    </row>
    <row r="178" spans="1:5" ht="38.25">
      <c r="A178" s="35" t="s">
        <v>54</v>
      </c>
      <c r="E178" s="40" t="s">
        <v>7256</v>
      </c>
    </row>
    <row r="179" spans="1:5" ht="89.25">
      <c r="A179" t="s">
        <v>55</v>
      </c>
      <c r="E179" s="39" t="s">
        <v>2393</v>
      </c>
    </row>
    <row r="180" spans="1:16" ht="12.75">
      <c r="A180" t="s">
        <v>48</v>
      </c>
      <c s="34" t="s">
        <v>337</v>
      </c>
      <c s="34" t="s">
        <v>936</v>
      </c>
      <c s="35" t="s">
        <v>5</v>
      </c>
      <c s="6" t="s">
        <v>937</v>
      </c>
      <c s="36" t="s">
        <v>105</v>
      </c>
      <c s="37">
        <v>10</v>
      </c>
      <c s="36">
        <v>0</v>
      </c>
      <c s="36">
        <f>ROUND(G180*H180,6)</f>
      </c>
      <c r="L180" s="38">
        <v>0</v>
      </c>
      <c s="32">
        <f>ROUND(ROUND(L180,2)*ROUND(G180,3),2)</f>
      </c>
      <c s="36" t="s">
        <v>52</v>
      </c>
      <c>
        <f>(M180*21)/100</f>
      </c>
      <c t="s">
        <v>27</v>
      </c>
    </row>
    <row r="181" spans="1:5" ht="12.75">
      <c r="A181" s="35" t="s">
        <v>53</v>
      </c>
      <c r="E181" s="39" t="s">
        <v>79</v>
      </c>
    </row>
    <row r="182" spans="1:5" ht="38.25">
      <c r="A182" s="35" t="s">
        <v>54</v>
      </c>
      <c r="E182" s="40" t="s">
        <v>7257</v>
      </c>
    </row>
    <row r="183" spans="1:5" ht="89.25">
      <c r="A183" t="s">
        <v>55</v>
      </c>
      <c r="E183" s="39" t="s">
        <v>2394</v>
      </c>
    </row>
    <row r="184" spans="1:16" ht="12.75">
      <c r="A184" t="s">
        <v>48</v>
      </c>
      <c s="34" t="s">
        <v>341</v>
      </c>
      <c s="34" t="s">
        <v>939</v>
      </c>
      <c s="35" t="s">
        <v>5</v>
      </c>
      <c s="6" t="s">
        <v>940</v>
      </c>
      <c s="36" t="s">
        <v>105</v>
      </c>
      <c s="37">
        <v>20</v>
      </c>
      <c s="36">
        <v>0</v>
      </c>
      <c s="36">
        <f>ROUND(G184*H184,6)</f>
      </c>
      <c r="L184" s="38">
        <v>0</v>
      </c>
      <c s="32">
        <f>ROUND(ROUND(L184,2)*ROUND(G184,3),2)</f>
      </c>
      <c s="36" t="s">
        <v>52</v>
      </c>
      <c>
        <f>(M184*21)/100</f>
      </c>
      <c t="s">
        <v>27</v>
      </c>
    </row>
    <row r="185" spans="1:5" ht="12.75">
      <c r="A185" s="35" t="s">
        <v>53</v>
      </c>
      <c r="E185" s="39" t="s">
        <v>79</v>
      </c>
    </row>
    <row r="186" spans="1:5" ht="38.25">
      <c r="A186" s="35" t="s">
        <v>54</v>
      </c>
      <c r="E186" s="40" t="s">
        <v>7258</v>
      </c>
    </row>
    <row r="187" spans="1:5" ht="89.25">
      <c r="A187" t="s">
        <v>55</v>
      </c>
      <c r="E187"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7263</v>
      </c>
      <c r="E8" s="30" t="s">
        <v>7262</v>
      </c>
      <c r="J8" s="29">
        <f>0+J9+J46+J115</f>
      </c>
      <c s="29">
        <f>0+K9+K46+K115</f>
      </c>
      <c s="29">
        <f>0+L9+L46+L115</f>
      </c>
      <c s="29">
        <f>0+M9+M46+M115</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510</v>
      </c>
      <c s="36">
        <v>0</v>
      </c>
      <c s="36">
        <f>ROUND(G10*H10,6)</f>
      </c>
      <c r="L10" s="38">
        <v>0</v>
      </c>
      <c s="32">
        <f>ROUND(ROUND(L10,2)*ROUND(G10,3),2)</f>
      </c>
      <c s="36" t="s">
        <v>52</v>
      </c>
      <c>
        <f>(M10*21)/100</f>
      </c>
      <c t="s">
        <v>27</v>
      </c>
    </row>
    <row r="11" spans="1:5" ht="12.75">
      <c r="A11" s="35" t="s">
        <v>53</v>
      </c>
      <c r="E11" s="39" t="s">
        <v>79</v>
      </c>
    </row>
    <row r="12" spans="1:5" ht="38.25">
      <c r="A12" s="35" t="s">
        <v>54</v>
      </c>
      <c r="E12" s="40" t="s">
        <v>7264</v>
      </c>
    </row>
    <row r="13" spans="1:5" ht="318.75">
      <c r="A13" t="s">
        <v>55</v>
      </c>
      <c r="E13" s="39" t="s">
        <v>2329</v>
      </c>
    </row>
    <row r="14" spans="1:16" ht="12.75">
      <c r="A14" t="s">
        <v>48</v>
      </c>
      <c s="34" t="s">
        <v>27</v>
      </c>
      <c s="34" t="s">
        <v>7171</v>
      </c>
      <c s="35" t="s">
        <v>5</v>
      </c>
      <c s="6" t="s">
        <v>7172</v>
      </c>
      <c s="36" t="s">
        <v>51</v>
      </c>
      <c s="37">
        <v>80</v>
      </c>
      <c s="36">
        <v>0</v>
      </c>
      <c s="36">
        <f>ROUND(G14*H14,6)</f>
      </c>
      <c r="L14" s="38">
        <v>0</v>
      </c>
      <c s="32">
        <f>ROUND(ROUND(L14,2)*ROUND(G14,3),2)</f>
      </c>
      <c s="36" t="s">
        <v>52</v>
      </c>
      <c>
        <f>(M14*21)/100</f>
      </c>
      <c t="s">
        <v>27</v>
      </c>
    </row>
    <row r="15" spans="1:5" ht="12.75">
      <c r="A15" s="35" t="s">
        <v>53</v>
      </c>
      <c r="E15" s="39" t="s">
        <v>79</v>
      </c>
    </row>
    <row r="16" spans="1:5" ht="38.25">
      <c r="A16" s="35" t="s">
        <v>54</v>
      </c>
      <c r="E16" s="40" t="s">
        <v>7265</v>
      </c>
    </row>
    <row r="17" spans="1:5" ht="25.5">
      <c r="A17" t="s">
        <v>55</v>
      </c>
      <c r="E17" s="39" t="s">
        <v>2280</v>
      </c>
    </row>
    <row r="18" spans="1:16" ht="12.75">
      <c r="A18" t="s">
        <v>48</v>
      </c>
      <c s="34" t="s">
        <v>26</v>
      </c>
      <c s="34" t="s">
        <v>200</v>
      </c>
      <c s="35" t="s">
        <v>5</v>
      </c>
      <c s="6" t="s">
        <v>1431</v>
      </c>
      <c s="36" t="s">
        <v>190</v>
      </c>
      <c s="37">
        <v>510</v>
      </c>
      <c s="36">
        <v>0</v>
      </c>
      <c s="36">
        <f>ROUND(G18*H18,6)</f>
      </c>
      <c r="L18" s="38">
        <v>0</v>
      </c>
      <c s="32">
        <f>ROUND(ROUND(L18,2)*ROUND(G18,3),2)</f>
      </c>
      <c s="36" t="s">
        <v>52</v>
      </c>
      <c>
        <f>(M18*21)/100</f>
      </c>
      <c t="s">
        <v>27</v>
      </c>
    </row>
    <row r="19" spans="1:5" ht="12.75">
      <c r="A19" s="35" t="s">
        <v>53</v>
      </c>
      <c r="E19" s="39" t="s">
        <v>79</v>
      </c>
    </row>
    <row r="20" spans="1:5" ht="38.25">
      <c r="A20" s="35" t="s">
        <v>54</v>
      </c>
      <c r="E20" s="40" t="s">
        <v>7264</v>
      </c>
    </row>
    <row r="21" spans="1:5" ht="318.75">
      <c r="A21" t="s">
        <v>55</v>
      </c>
      <c r="E21" s="39" t="s">
        <v>2329</v>
      </c>
    </row>
    <row r="22" spans="1:16" ht="12.75">
      <c r="A22" t="s">
        <v>48</v>
      </c>
      <c s="34" t="s">
        <v>63</v>
      </c>
      <c s="34" t="s">
        <v>2445</v>
      </c>
      <c s="35" t="s">
        <v>5</v>
      </c>
      <c s="6" t="s">
        <v>2446</v>
      </c>
      <c s="36" t="s">
        <v>205</v>
      </c>
      <c s="37">
        <v>637</v>
      </c>
      <c s="36">
        <v>0</v>
      </c>
      <c s="36">
        <f>ROUND(G22*H22,6)</f>
      </c>
      <c r="L22" s="38">
        <v>0</v>
      </c>
      <c s="32">
        <f>ROUND(ROUND(L22,2)*ROUND(G22,3),2)</f>
      </c>
      <c s="36" t="s">
        <v>52</v>
      </c>
      <c>
        <f>(M22*21)/100</f>
      </c>
      <c t="s">
        <v>27</v>
      </c>
    </row>
    <row r="23" spans="1:5" ht="12.75">
      <c r="A23" s="35" t="s">
        <v>53</v>
      </c>
      <c r="E23" s="39" t="s">
        <v>79</v>
      </c>
    </row>
    <row r="24" spans="1:5" ht="38.25">
      <c r="A24" s="35" t="s">
        <v>54</v>
      </c>
      <c r="E24" s="40" t="s">
        <v>7266</v>
      </c>
    </row>
    <row r="25" spans="1:5" ht="38.25">
      <c r="A25" t="s">
        <v>55</v>
      </c>
      <c r="E25" s="39" t="s">
        <v>2448</v>
      </c>
    </row>
    <row r="26" spans="1:16" ht="12.75">
      <c r="A26" t="s">
        <v>48</v>
      </c>
      <c s="34" t="s">
        <v>67</v>
      </c>
      <c s="34" t="s">
        <v>1450</v>
      </c>
      <c s="35" t="s">
        <v>5</v>
      </c>
      <c s="6" t="s">
        <v>1451</v>
      </c>
      <c s="36" t="s">
        <v>51</v>
      </c>
      <c s="37">
        <v>2220</v>
      </c>
      <c s="36">
        <v>0</v>
      </c>
      <c s="36">
        <f>ROUND(G26*H26,6)</f>
      </c>
      <c r="L26" s="38">
        <v>0</v>
      </c>
      <c s="32">
        <f>ROUND(ROUND(L26,2)*ROUND(G26,3),2)</f>
      </c>
      <c s="36" t="s">
        <v>52</v>
      </c>
      <c>
        <f>(M26*21)/100</f>
      </c>
      <c t="s">
        <v>27</v>
      </c>
    </row>
    <row r="27" spans="1:5" ht="12.75">
      <c r="A27" s="35" t="s">
        <v>53</v>
      </c>
      <c r="E27" s="39" t="s">
        <v>79</v>
      </c>
    </row>
    <row r="28" spans="1:5" ht="38.25">
      <c r="A28" s="35" t="s">
        <v>54</v>
      </c>
      <c r="E28" s="40" t="s">
        <v>7267</v>
      </c>
    </row>
    <row r="29" spans="1:5" ht="102">
      <c r="A29" t="s">
        <v>55</v>
      </c>
      <c r="E29" s="39" t="s">
        <v>2453</v>
      </c>
    </row>
    <row r="30" spans="1:16" ht="12.75">
      <c r="A30" t="s">
        <v>48</v>
      </c>
      <c s="34" t="s">
        <v>72</v>
      </c>
      <c s="34" t="s">
        <v>225</v>
      </c>
      <c s="35" t="s">
        <v>5</v>
      </c>
      <c s="6" t="s">
        <v>226</v>
      </c>
      <c s="36" t="s">
        <v>51</v>
      </c>
      <c s="37">
        <v>1820</v>
      </c>
      <c s="36">
        <v>0</v>
      </c>
      <c s="36">
        <f>ROUND(G30*H30,6)</f>
      </c>
      <c r="L30" s="38">
        <v>0</v>
      </c>
      <c s="32">
        <f>ROUND(ROUND(L30,2)*ROUND(G30,3),2)</f>
      </c>
      <c s="36" t="s">
        <v>52</v>
      </c>
      <c>
        <f>(M30*21)/100</f>
      </c>
      <c t="s">
        <v>27</v>
      </c>
    </row>
    <row r="31" spans="1:5" ht="12.75">
      <c r="A31" s="35" t="s">
        <v>53</v>
      </c>
      <c r="E31" s="39" t="s">
        <v>79</v>
      </c>
    </row>
    <row r="32" spans="1:5" ht="38.25">
      <c r="A32" s="35" t="s">
        <v>54</v>
      </c>
      <c r="E32" s="40" t="s">
        <v>7268</v>
      </c>
    </row>
    <row r="33" spans="1:5" ht="140.25">
      <c r="A33" t="s">
        <v>55</v>
      </c>
      <c r="E33" s="39" t="s">
        <v>2454</v>
      </c>
    </row>
    <row r="34" spans="1:16" ht="25.5">
      <c r="A34" t="s">
        <v>48</v>
      </c>
      <c s="34" t="s">
        <v>123</v>
      </c>
      <c s="34" t="s">
        <v>1783</v>
      </c>
      <c s="35" t="s">
        <v>5</v>
      </c>
      <c s="6" t="s">
        <v>1784</v>
      </c>
      <c s="36" t="s">
        <v>51</v>
      </c>
      <c s="37">
        <v>1820</v>
      </c>
      <c s="36">
        <v>0</v>
      </c>
      <c s="36">
        <f>ROUND(G34*H34,6)</f>
      </c>
      <c r="L34" s="38">
        <v>0</v>
      </c>
      <c s="32">
        <f>ROUND(ROUND(L34,2)*ROUND(G34,3),2)</f>
      </c>
      <c s="36" t="s">
        <v>52</v>
      </c>
      <c>
        <f>(M34*21)/100</f>
      </c>
      <c t="s">
        <v>27</v>
      </c>
    </row>
    <row r="35" spans="1:5" ht="12.75">
      <c r="A35" s="35" t="s">
        <v>53</v>
      </c>
      <c r="E35" s="39" t="s">
        <v>79</v>
      </c>
    </row>
    <row r="36" spans="1:5" ht="38.25">
      <c r="A36" s="35" t="s">
        <v>54</v>
      </c>
      <c r="E36" s="40" t="s">
        <v>7269</v>
      </c>
    </row>
    <row r="37" spans="1:5" ht="140.25">
      <c r="A37" t="s">
        <v>55</v>
      </c>
      <c r="E37" s="39" t="s">
        <v>7178</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7270</v>
      </c>
    </row>
    <row r="41" spans="1:5" ht="102">
      <c r="A41" t="s">
        <v>55</v>
      </c>
      <c r="E41" s="39" t="s">
        <v>2346</v>
      </c>
    </row>
    <row r="42" spans="1:16" ht="12.75">
      <c r="A42" t="s">
        <v>48</v>
      </c>
      <c s="34" t="s">
        <v>76</v>
      </c>
      <c s="34" t="s">
        <v>3557</v>
      </c>
      <c s="35" t="s">
        <v>5</v>
      </c>
      <c s="6" t="s">
        <v>3558</v>
      </c>
      <c s="36" t="s">
        <v>51</v>
      </c>
      <c s="37">
        <v>2220</v>
      </c>
      <c s="36">
        <v>0</v>
      </c>
      <c s="36">
        <f>ROUND(G42*H42,6)</f>
      </c>
      <c r="L42" s="38">
        <v>0</v>
      </c>
      <c s="32">
        <f>ROUND(ROUND(L42,2)*ROUND(G42,3),2)</f>
      </c>
      <c s="36" t="s">
        <v>52</v>
      </c>
      <c>
        <f>(M42*21)/100</f>
      </c>
      <c t="s">
        <v>27</v>
      </c>
    </row>
    <row r="43" spans="1:5" ht="12.75">
      <c r="A43" s="35" t="s">
        <v>53</v>
      </c>
      <c r="E43" s="39" t="s">
        <v>79</v>
      </c>
    </row>
    <row r="44" spans="1:5" ht="38.25">
      <c r="A44" s="35" t="s">
        <v>54</v>
      </c>
      <c r="E44" s="40" t="s">
        <v>7267</v>
      </c>
    </row>
    <row r="45" spans="1:5" ht="76.5">
      <c r="A45" t="s">
        <v>55</v>
      </c>
      <c r="E45" s="39" t="s">
        <v>3559</v>
      </c>
    </row>
    <row r="46" spans="1:13" ht="12.75">
      <c r="A46" t="s">
        <v>46</v>
      </c>
      <c r="C46" s="31" t="s">
        <v>7181</v>
      </c>
      <c r="E46" s="33" t="s">
        <v>7182</v>
      </c>
      <c r="J46" s="32">
        <f>0</f>
      </c>
      <c s="32">
        <f>0</f>
      </c>
      <c s="32">
        <f>0+L47+L51+L55+L59+L63+L67+L71+L75+L79+L83+L87+L91+L95+L99+L103+L107+L111</f>
      </c>
      <c s="32">
        <f>0+M47+M51+M55+M59+M63+M67+M71+M75+M79+M83+M87+M91+M95+M99+M103+M107+M111</f>
      </c>
    </row>
    <row r="47" spans="1:16" ht="12.75">
      <c r="A47" t="s">
        <v>48</v>
      </c>
      <c s="34" t="s">
        <v>82</v>
      </c>
      <c s="34" t="s">
        <v>214</v>
      </c>
      <c s="35" t="s">
        <v>5</v>
      </c>
      <c s="6" t="s">
        <v>215</v>
      </c>
      <c s="36" t="s">
        <v>62</v>
      </c>
      <c s="37">
        <v>45</v>
      </c>
      <c s="36">
        <v>0</v>
      </c>
      <c s="36">
        <f>ROUND(G47*H47,6)</f>
      </c>
      <c r="L47" s="38">
        <v>0</v>
      </c>
      <c s="32">
        <f>ROUND(ROUND(L47,2)*ROUND(G47,3),2)</f>
      </c>
      <c s="36" t="s">
        <v>52</v>
      </c>
      <c>
        <f>(M47*21)/100</f>
      </c>
      <c t="s">
        <v>27</v>
      </c>
    </row>
    <row r="48" spans="1:5" ht="12.75">
      <c r="A48" s="35" t="s">
        <v>53</v>
      </c>
      <c r="E48" s="39" t="s">
        <v>79</v>
      </c>
    </row>
    <row r="49" spans="1:5" ht="38.25">
      <c r="A49" s="35" t="s">
        <v>54</v>
      </c>
      <c r="E49" s="40" t="s">
        <v>7271</v>
      </c>
    </row>
    <row r="50" spans="1:5" ht="102">
      <c r="A50" t="s">
        <v>55</v>
      </c>
      <c r="E50" s="39" t="s">
        <v>7184</v>
      </c>
    </row>
    <row r="51" spans="1:16" ht="25.5">
      <c r="A51" t="s">
        <v>48</v>
      </c>
      <c s="34" t="s">
        <v>86</v>
      </c>
      <c s="34" t="s">
        <v>7272</v>
      </c>
      <c s="35" t="s">
        <v>5</v>
      </c>
      <c s="6" t="s">
        <v>7273</v>
      </c>
      <c s="36" t="s">
        <v>62</v>
      </c>
      <c s="37">
        <v>4</v>
      </c>
      <c s="36">
        <v>0</v>
      </c>
      <c s="36">
        <f>ROUND(G51*H51,6)</f>
      </c>
      <c r="L51" s="38">
        <v>0</v>
      </c>
      <c s="32">
        <f>ROUND(ROUND(L51,2)*ROUND(G51,3),2)</f>
      </c>
      <c s="36" t="s">
        <v>52</v>
      </c>
      <c>
        <f>(M51*21)/100</f>
      </c>
      <c t="s">
        <v>27</v>
      </c>
    </row>
    <row r="52" spans="1:5" ht="12.75">
      <c r="A52" s="35" t="s">
        <v>53</v>
      </c>
      <c r="E52" s="39" t="s">
        <v>79</v>
      </c>
    </row>
    <row r="53" spans="1:5" ht="38.25">
      <c r="A53" s="35" t="s">
        <v>54</v>
      </c>
      <c r="E53" s="40" t="s">
        <v>7274</v>
      </c>
    </row>
    <row r="54" spans="1:5" ht="76.5">
      <c r="A54" t="s">
        <v>55</v>
      </c>
      <c r="E54" s="39" t="s">
        <v>2406</v>
      </c>
    </row>
    <row r="55" spans="1:16" ht="12.75">
      <c r="A55" t="s">
        <v>48</v>
      </c>
      <c s="34" t="s">
        <v>90</v>
      </c>
      <c s="34" t="s">
        <v>292</v>
      </c>
      <c s="35" t="s">
        <v>5</v>
      </c>
      <c s="6" t="s">
        <v>7185</v>
      </c>
      <c s="36" t="s">
        <v>51</v>
      </c>
      <c s="37">
        <v>280</v>
      </c>
      <c s="36">
        <v>0</v>
      </c>
      <c s="36">
        <f>ROUND(G55*H55,6)</f>
      </c>
      <c r="L55" s="38">
        <v>0</v>
      </c>
      <c s="32">
        <f>ROUND(ROUND(L55,2)*ROUND(G55,3),2)</f>
      </c>
      <c s="36" t="s">
        <v>52</v>
      </c>
      <c>
        <f>(M55*21)/100</f>
      </c>
      <c t="s">
        <v>27</v>
      </c>
    </row>
    <row r="56" spans="1:5" ht="12.75">
      <c r="A56" s="35" t="s">
        <v>53</v>
      </c>
      <c r="E56" s="39" t="s">
        <v>79</v>
      </c>
    </row>
    <row r="57" spans="1:5" ht="38.25">
      <c r="A57" s="35" t="s">
        <v>54</v>
      </c>
      <c r="E57" s="40" t="s">
        <v>7275</v>
      </c>
    </row>
    <row r="58" spans="1:5" ht="140.25">
      <c r="A58" t="s">
        <v>55</v>
      </c>
      <c r="E58" s="39" t="s">
        <v>7187</v>
      </c>
    </row>
    <row r="59" spans="1:16" ht="12.75">
      <c r="A59" t="s">
        <v>48</v>
      </c>
      <c s="34" t="s">
        <v>94</v>
      </c>
      <c s="34" t="s">
        <v>308</v>
      </c>
      <c s="35" t="s">
        <v>5</v>
      </c>
      <c s="6" t="s">
        <v>309</v>
      </c>
      <c s="36" t="s">
        <v>51</v>
      </c>
      <c s="37">
        <v>1300</v>
      </c>
      <c s="36">
        <v>0</v>
      </c>
      <c s="36">
        <f>ROUND(G59*H59,6)</f>
      </c>
      <c r="L59" s="38">
        <v>0</v>
      </c>
      <c s="32">
        <f>ROUND(ROUND(L59,2)*ROUND(G59,3),2)</f>
      </c>
      <c s="36" t="s">
        <v>52</v>
      </c>
      <c>
        <f>(M59*21)/100</f>
      </c>
      <c t="s">
        <v>27</v>
      </c>
    </row>
    <row r="60" spans="1:5" ht="12.75">
      <c r="A60" s="35" t="s">
        <v>53</v>
      </c>
      <c r="E60" s="39" t="s">
        <v>79</v>
      </c>
    </row>
    <row r="61" spans="1:5" ht="38.25">
      <c r="A61" s="35" t="s">
        <v>54</v>
      </c>
      <c r="E61" s="40" t="s">
        <v>7276</v>
      </c>
    </row>
    <row r="62" spans="1:5" ht="89.25">
      <c r="A62" t="s">
        <v>55</v>
      </c>
      <c r="E62" s="39" t="s">
        <v>838</v>
      </c>
    </row>
    <row r="63" spans="1:16" ht="12.75">
      <c r="A63" t="s">
        <v>48</v>
      </c>
      <c s="34" t="s">
        <v>98</v>
      </c>
      <c s="34" t="s">
        <v>7192</v>
      </c>
      <c s="35" t="s">
        <v>5</v>
      </c>
      <c s="6" t="s">
        <v>7193</v>
      </c>
      <c s="36" t="s">
        <v>51</v>
      </c>
      <c s="37">
        <v>1000</v>
      </c>
      <c s="36">
        <v>0</v>
      </c>
      <c s="36">
        <f>ROUND(G63*H63,6)</f>
      </c>
      <c r="L63" s="38">
        <v>0</v>
      </c>
      <c s="32">
        <f>ROUND(ROUND(L63,2)*ROUND(G63,3),2)</f>
      </c>
      <c s="36" t="s">
        <v>52</v>
      </c>
      <c>
        <f>(M63*21)/100</f>
      </c>
      <c t="s">
        <v>27</v>
      </c>
    </row>
    <row r="64" spans="1:5" ht="12.75">
      <c r="A64" s="35" t="s">
        <v>53</v>
      </c>
      <c r="E64" s="39" t="s">
        <v>79</v>
      </c>
    </row>
    <row r="65" spans="1:5" ht="38.25">
      <c r="A65" s="35" t="s">
        <v>54</v>
      </c>
      <c r="E65" s="40" t="s">
        <v>7277</v>
      </c>
    </row>
    <row r="66" spans="1:5" ht="89.25">
      <c r="A66" t="s">
        <v>55</v>
      </c>
      <c r="E66" s="39" t="s">
        <v>838</v>
      </c>
    </row>
    <row r="67" spans="1:16" ht="25.5">
      <c r="A67" t="s">
        <v>48</v>
      </c>
      <c s="34" t="s">
        <v>102</v>
      </c>
      <c s="34" t="s">
        <v>7202</v>
      </c>
      <c s="35" t="s">
        <v>5</v>
      </c>
      <c s="6" t="s">
        <v>314</v>
      </c>
      <c s="36" t="s">
        <v>62</v>
      </c>
      <c s="37">
        <v>22</v>
      </c>
      <c s="36">
        <v>0</v>
      </c>
      <c s="36">
        <f>ROUND(G67*H67,6)</f>
      </c>
      <c r="L67" s="38">
        <v>0</v>
      </c>
      <c s="32">
        <f>ROUND(ROUND(L67,2)*ROUND(G67,3),2)</f>
      </c>
      <c s="36" t="s">
        <v>52</v>
      </c>
      <c>
        <f>(M67*21)/100</f>
      </c>
      <c t="s">
        <v>27</v>
      </c>
    </row>
    <row r="68" spans="1:5" ht="12.75">
      <c r="A68" s="35" t="s">
        <v>53</v>
      </c>
      <c r="E68" s="39" t="s">
        <v>79</v>
      </c>
    </row>
    <row r="69" spans="1:5" ht="38.25">
      <c r="A69" s="35" t="s">
        <v>54</v>
      </c>
      <c r="E69" s="40" t="s">
        <v>7278</v>
      </c>
    </row>
    <row r="70" spans="1:5" ht="102">
      <c r="A70" t="s">
        <v>55</v>
      </c>
      <c r="E70" s="39" t="s">
        <v>859</v>
      </c>
    </row>
    <row r="71" spans="1:16" ht="25.5">
      <c r="A71" t="s">
        <v>48</v>
      </c>
      <c s="34" t="s">
        <v>107</v>
      </c>
      <c s="34" t="s">
        <v>7204</v>
      </c>
      <c s="35" t="s">
        <v>5</v>
      </c>
      <c s="6" t="s">
        <v>7205</v>
      </c>
      <c s="36" t="s">
        <v>62</v>
      </c>
      <c s="37">
        <v>2</v>
      </c>
      <c s="36">
        <v>0</v>
      </c>
      <c s="36">
        <f>ROUND(G71*H71,6)</f>
      </c>
      <c r="L71" s="38">
        <v>0</v>
      </c>
      <c s="32">
        <f>ROUND(ROUND(L71,2)*ROUND(G71,3),2)</f>
      </c>
      <c s="36" t="s">
        <v>52</v>
      </c>
      <c>
        <f>(M71*21)/100</f>
      </c>
      <c t="s">
        <v>27</v>
      </c>
    </row>
    <row r="72" spans="1:5" ht="12.75">
      <c r="A72" s="35" t="s">
        <v>53</v>
      </c>
      <c r="E72" s="39" t="s">
        <v>79</v>
      </c>
    </row>
    <row r="73" spans="1:5" ht="38.25">
      <c r="A73" s="35" t="s">
        <v>54</v>
      </c>
      <c r="E73" s="40" t="s">
        <v>7279</v>
      </c>
    </row>
    <row r="74" spans="1:5" ht="102">
      <c r="A74" t="s">
        <v>55</v>
      </c>
      <c r="E74" s="39" t="s">
        <v>859</v>
      </c>
    </row>
    <row r="75" spans="1:16" ht="12.75">
      <c r="A75" t="s">
        <v>48</v>
      </c>
      <c s="34" t="s">
        <v>111</v>
      </c>
      <c s="34" t="s">
        <v>7209</v>
      </c>
      <c s="35" t="s">
        <v>5</v>
      </c>
      <c s="6" t="s">
        <v>7210</v>
      </c>
      <c s="36" t="s">
        <v>62</v>
      </c>
      <c s="37">
        <v>50</v>
      </c>
      <c s="36">
        <v>0</v>
      </c>
      <c s="36">
        <f>ROUND(G75*H75,6)</f>
      </c>
      <c r="L75" s="38">
        <v>0</v>
      </c>
      <c s="32">
        <f>ROUND(ROUND(L75,2)*ROUND(G75,3),2)</f>
      </c>
      <c s="36" t="s">
        <v>52</v>
      </c>
      <c>
        <f>(M75*21)/100</f>
      </c>
      <c t="s">
        <v>27</v>
      </c>
    </row>
    <row r="76" spans="1:5" ht="12.75">
      <c r="A76" s="35" t="s">
        <v>53</v>
      </c>
      <c r="E76" s="39" t="s">
        <v>79</v>
      </c>
    </row>
    <row r="77" spans="1:5" ht="38.25">
      <c r="A77" s="35" t="s">
        <v>54</v>
      </c>
      <c r="E77" s="40" t="s">
        <v>7211</v>
      </c>
    </row>
    <row r="78" spans="1:5" ht="89.25">
      <c r="A78" t="s">
        <v>55</v>
      </c>
      <c r="E78" s="39" t="s">
        <v>7212</v>
      </c>
    </row>
    <row r="79" spans="1:16" ht="25.5">
      <c r="A79" t="s">
        <v>48</v>
      </c>
      <c s="34" t="s">
        <v>115</v>
      </c>
      <c s="34" t="s">
        <v>7280</v>
      </c>
      <c s="35" t="s">
        <v>5</v>
      </c>
      <c s="6" t="s">
        <v>7281</v>
      </c>
      <c s="36" t="s">
        <v>62</v>
      </c>
      <c s="37">
        <v>2</v>
      </c>
      <c s="36">
        <v>0</v>
      </c>
      <c s="36">
        <f>ROUND(G79*H79,6)</f>
      </c>
      <c r="L79" s="38">
        <v>0</v>
      </c>
      <c s="32">
        <f>ROUND(ROUND(L79,2)*ROUND(G79,3),2)</f>
      </c>
      <c s="36" t="s">
        <v>52</v>
      </c>
      <c>
        <f>(M79*21)/100</f>
      </c>
      <c t="s">
        <v>27</v>
      </c>
    </row>
    <row r="80" spans="1:5" ht="12.75">
      <c r="A80" s="35" t="s">
        <v>53</v>
      </c>
      <c r="E80" s="39" t="s">
        <v>79</v>
      </c>
    </row>
    <row r="81" spans="1:5" ht="38.25">
      <c r="A81" s="35" t="s">
        <v>54</v>
      </c>
      <c r="E81" s="40" t="s">
        <v>7282</v>
      </c>
    </row>
    <row r="82" spans="1:5" ht="89.25">
      <c r="A82" t="s">
        <v>55</v>
      </c>
      <c r="E82" s="39" t="s">
        <v>7237</v>
      </c>
    </row>
    <row r="83" spans="1:16" ht="25.5">
      <c r="A83" t="s">
        <v>48</v>
      </c>
      <c s="34" t="s">
        <v>119</v>
      </c>
      <c s="34" t="s">
        <v>7283</v>
      </c>
      <c s="35" t="s">
        <v>5</v>
      </c>
      <c s="6" t="s">
        <v>7284</v>
      </c>
      <c s="36" t="s">
        <v>62</v>
      </c>
      <c s="37">
        <v>4</v>
      </c>
      <c s="36">
        <v>0</v>
      </c>
      <c s="36">
        <f>ROUND(G83*H83,6)</f>
      </c>
      <c r="L83" s="38">
        <v>0</v>
      </c>
      <c s="32">
        <f>ROUND(ROUND(L83,2)*ROUND(G83,3),2)</f>
      </c>
      <c s="36" t="s">
        <v>52</v>
      </c>
      <c>
        <f>(M83*21)/100</f>
      </c>
      <c t="s">
        <v>27</v>
      </c>
    </row>
    <row r="84" spans="1:5" ht="12.75">
      <c r="A84" s="35" t="s">
        <v>53</v>
      </c>
      <c r="E84" s="39" t="s">
        <v>79</v>
      </c>
    </row>
    <row r="85" spans="1:5" ht="38.25">
      <c r="A85" s="35" t="s">
        <v>54</v>
      </c>
      <c r="E85" s="40" t="s">
        <v>7274</v>
      </c>
    </row>
    <row r="86" spans="1:5" ht="102">
      <c r="A86" t="s">
        <v>55</v>
      </c>
      <c r="E86" s="39" t="s">
        <v>7285</v>
      </c>
    </row>
    <row r="87" spans="1:16" ht="25.5">
      <c r="A87" t="s">
        <v>48</v>
      </c>
      <c s="34" t="s">
        <v>125</v>
      </c>
      <c s="34" t="s">
        <v>7286</v>
      </c>
      <c s="35" t="s">
        <v>5</v>
      </c>
      <c s="6" t="s">
        <v>7287</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7279</v>
      </c>
    </row>
    <row r="90" spans="1:5" ht="89.25">
      <c r="A90" t="s">
        <v>55</v>
      </c>
      <c r="E90" s="39" t="s">
        <v>7288</v>
      </c>
    </row>
    <row r="91" spans="1:16" ht="12.75">
      <c r="A91" t="s">
        <v>48</v>
      </c>
      <c s="34" t="s">
        <v>129</v>
      </c>
      <c s="34" t="s">
        <v>7289</v>
      </c>
      <c s="35" t="s">
        <v>5</v>
      </c>
      <c s="6" t="s">
        <v>7290</v>
      </c>
      <c s="36" t="s">
        <v>62</v>
      </c>
      <c s="37">
        <v>8</v>
      </c>
      <c s="36">
        <v>0</v>
      </c>
      <c s="36">
        <f>ROUND(G91*H91,6)</f>
      </c>
      <c r="L91" s="38">
        <v>0</v>
      </c>
      <c s="32">
        <f>ROUND(ROUND(L91,2)*ROUND(G91,3),2)</f>
      </c>
      <c s="36" t="s">
        <v>52</v>
      </c>
      <c>
        <f>(M91*21)/100</f>
      </c>
      <c t="s">
        <v>27</v>
      </c>
    </row>
    <row r="92" spans="1:5" ht="12.75">
      <c r="A92" s="35" t="s">
        <v>53</v>
      </c>
      <c r="E92" s="39" t="s">
        <v>79</v>
      </c>
    </row>
    <row r="93" spans="1:5" ht="38.25">
      <c r="A93" s="35" t="s">
        <v>54</v>
      </c>
      <c r="E93" s="40" t="s">
        <v>7291</v>
      </c>
    </row>
    <row r="94" spans="1:5" ht="127.5">
      <c r="A94" t="s">
        <v>55</v>
      </c>
      <c r="E94" s="39" t="s">
        <v>7292</v>
      </c>
    </row>
    <row r="95" spans="1:16" ht="12.75">
      <c r="A95" t="s">
        <v>48</v>
      </c>
      <c s="34" t="s">
        <v>133</v>
      </c>
      <c s="34" t="s">
        <v>970</v>
      </c>
      <c s="35" t="s">
        <v>5</v>
      </c>
      <c s="6" t="s">
        <v>971</v>
      </c>
      <c s="36" t="s">
        <v>62</v>
      </c>
      <c s="37">
        <v>7</v>
      </c>
      <c s="36">
        <v>0</v>
      </c>
      <c s="36">
        <f>ROUND(G95*H95,6)</f>
      </c>
      <c r="L95" s="38">
        <v>0</v>
      </c>
      <c s="32">
        <f>ROUND(ROUND(L95,2)*ROUND(G95,3),2)</f>
      </c>
      <c s="36" t="s">
        <v>52</v>
      </c>
      <c>
        <f>(M95*21)/100</f>
      </c>
      <c t="s">
        <v>27</v>
      </c>
    </row>
    <row r="96" spans="1:5" ht="12.75">
      <c r="A96" s="35" t="s">
        <v>53</v>
      </c>
      <c r="E96" s="39" t="s">
        <v>79</v>
      </c>
    </row>
    <row r="97" spans="1:5" ht="38.25">
      <c r="A97" s="35" t="s">
        <v>54</v>
      </c>
      <c r="E97" s="40" t="s">
        <v>7293</v>
      </c>
    </row>
    <row r="98" spans="1:5" ht="102">
      <c r="A98" t="s">
        <v>55</v>
      </c>
      <c r="E98" s="39" t="s">
        <v>2416</v>
      </c>
    </row>
    <row r="99" spans="1:16" ht="12.75">
      <c r="A99" t="s">
        <v>48</v>
      </c>
      <c s="34" t="s">
        <v>138</v>
      </c>
      <c s="34" t="s">
        <v>7294</v>
      </c>
      <c s="35" t="s">
        <v>5</v>
      </c>
      <c s="6" t="s">
        <v>7295</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7296</v>
      </c>
    </row>
    <row r="102" spans="1:5" ht="102">
      <c r="A102" t="s">
        <v>55</v>
      </c>
      <c r="E102" s="39" t="s">
        <v>2416</v>
      </c>
    </row>
    <row r="103" spans="1:16" ht="12.75">
      <c r="A103" t="s">
        <v>48</v>
      </c>
      <c s="34" t="s">
        <v>257</v>
      </c>
      <c s="34" t="s">
        <v>7297</v>
      </c>
      <c s="35" t="s">
        <v>5</v>
      </c>
      <c s="6" t="s">
        <v>7298</v>
      </c>
      <c s="36" t="s">
        <v>62</v>
      </c>
      <c s="37">
        <v>24</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7299</v>
      </c>
    </row>
    <row r="106" spans="1:5" ht="102">
      <c r="A106" t="s">
        <v>55</v>
      </c>
      <c r="E106" s="39" t="s">
        <v>2416</v>
      </c>
    </row>
    <row r="107" spans="1:16" ht="12.75">
      <c r="A107" t="s">
        <v>48</v>
      </c>
      <c s="34" t="s">
        <v>261</v>
      </c>
      <c s="34" t="s">
        <v>7300</v>
      </c>
      <c s="35" t="s">
        <v>5</v>
      </c>
      <c s="6" t="s">
        <v>7301</v>
      </c>
      <c s="36" t="s">
        <v>62</v>
      </c>
      <c s="37">
        <v>17</v>
      </c>
      <c s="36">
        <v>0</v>
      </c>
      <c s="36">
        <f>ROUND(G107*H107,6)</f>
      </c>
      <c r="L107" s="38">
        <v>0</v>
      </c>
      <c s="32">
        <f>ROUND(ROUND(L107,2)*ROUND(G107,3),2)</f>
      </c>
      <c s="36" t="s">
        <v>52</v>
      </c>
      <c>
        <f>(M107*21)/100</f>
      </c>
      <c t="s">
        <v>27</v>
      </c>
    </row>
    <row r="108" spans="1:5" ht="12.75">
      <c r="A108" s="35" t="s">
        <v>53</v>
      </c>
      <c r="E108" s="39" t="s">
        <v>79</v>
      </c>
    </row>
    <row r="109" spans="1:5" ht="38.25">
      <c r="A109" s="35" t="s">
        <v>54</v>
      </c>
      <c r="E109" s="40" t="s">
        <v>7302</v>
      </c>
    </row>
    <row r="110" spans="1:5" ht="102">
      <c r="A110" t="s">
        <v>55</v>
      </c>
      <c r="E110" s="39" t="s">
        <v>2416</v>
      </c>
    </row>
    <row r="111" spans="1:16" ht="12.75">
      <c r="A111" t="s">
        <v>48</v>
      </c>
      <c s="34" t="s">
        <v>1030</v>
      </c>
      <c s="34" t="s">
        <v>7303</v>
      </c>
      <c s="35" t="s">
        <v>5</v>
      </c>
      <c s="6" t="s">
        <v>7304</v>
      </c>
      <c s="36" t="s">
        <v>62</v>
      </c>
      <c s="37">
        <v>6</v>
      </c>
      <c s="36">
        <v>0</v>
      </c>
      <c s="36">
        <f>ROUND(G111*H111,6)</f>
      </c>
      <c r="L111" s="38">
        <v>0</v>
      </c>
      <c s="32">
        <f>ROUND(ROUND(L111,2)*ROUND(G111,3),2)</f>
      </c>
      <c s="36" t="s">
        <v>52</v>
      </c>
      <c>
        <f>(M111*21)/100</f>
      </c>
      <c t="s">
        <v>27</v>
      </c>
    </row>
    <row r="112" spans="1:5" ht="12.75">
      <c r="A112" s="35" t="s">
        <v>53</v>
      </c>
      <c r="E112" s="39" t="s">
        <v>79</v>
      </c>
    </row>
    <row r="113" spans="1:5" ht="38.25">
      <c r="A113" s="35" t="s">
        <v>54</v>
      </c>
      <c r="E113" s="40" t="s">
        <v>7305</v>
      </c>
    </row>
    <row r="114" spans="1:5" ht="102">
      <c r="A114" t="s">
        <v>55</v>
      </c>
      <c r="E114" s="39" t="s">
        <v>2416</v>
      </c>
    </row>
    <row r="115" spans="1:13" ht="12.75">
      <c r="A115" t="s">
        <v>46</v>
      </c>
      <c r="C115" s="31" t="s">
        <v>2373</v>
      </c>
      <c r="E115" s="33" t="s">
        <v>2374</v>
      </c>
      <c r="J115" s="32">
        <f>0</f>
      </c>
      <c s="32">
        <f>0</f>
      </c>
      <c s="32">
        <f>0+L116+L120+L124+L128+L132+L136+L140+L144+L148</f>
      </c>
      <c s="32">
        <f>0+M116+M120+M124+M128+M132+M136+M140+M144+M148</f>
      </c>
    </row>
    <row r="116" spans="1:16" ht="12.75">
      <c r="A116" t="s">
        <v>48</v>
      </c>
      <c s="34" t="s">
        <v>268</v>
      </c>
      <c s="34" t="s">
        <v>2375</v>
      </c>
      <c s="35" t="s">
        <v>5</v>
      </c>
      <c s="6" t="s">
        <v>2376</v>
      </c>
      <c s="36" t="s">
        <v>185</v>
      </c>
      <c s="37">
        <v>1</v>
      </c>
      <c s="36">
        <v>0</v>
      </c>
      <c s="36">
        <f>ROUND(G116*H116,6)</f>
      </c>
      <c r="L116" s="38">
        <v>0</v>
      </c>
      <c s="32">
        <f>ROUND(ROUND(L116,2)*ROUND(G116,3),2)</f>
      </c>
      <c s="36" t="s">
        <v>52</v>
      </c>
      <c>
        <f>(M116*21)/100</f>
      </c>
      <c t="s">
        <v>27</v>
      </c>
    </row>
    <row r="117" spans="1:5" ht="12.75">
      <c r="A117" s="35" t="s">
        <v>53</v>
      </c>
      <c r="E117" s="39" t="s">
        <v>79</v>
      </c>
    </row>
    <row r="118" spans="1:5" ht="38.25">
      <c r="A118" s="35" t="s">
        <v>54</v>
      </c>
      <c r="E118" s="40" t="s">
        <v>2377</v>
      </c>
    </row>
    <row r="119" spans="1:5" ht="12.75">
      <c r="A119" t="s">
        <v>55</v>
      </c>
      <c r="E119" s="39" t="s">
        <v>1424</v>
      </c>
    </row>
    <row r="120" spans="1:16" ht="12.75">
      <c r="A120" t="s">
        <v>48</v>
      </c>
      <c s="34" t="s">
        <v>272</v>
      </c>
      <c s="34" t="s">
        <v>2378</v>
      </c>
      <c s="35" t="s">
        <v>5</v>
      </c>
      <c s="6" t="s">
        <v>2379</v>
      </c>
      <c s="36" t="s">
        <v>185</v>
      </c>
      <c s="37">
        <v>1</v>
      </c>
      <c s="36">
        <v>0</v>
      </c>
      <c s="36">
        <f>ROUND(G120*H120,6)</f>
      </c>
      <c r="L120" s="38">
        <v>0</v>
      </c>
      <c s="32">
        <f>ROUND(ROUND(L120,2)*ROUND(G120,3),2)</f>
      </c>
      <c s="36" t="s">
        <v>52</v>
      </c>
      <c>
        <f>(M120*21)/100</f>
      </c>
      <c t="s">
        <v>27</v>
      </c>
    </row>
    <row r="121" spans="1:5" ht="12.75">
      <c r="A121" s="35" t="s">
        <v>53</v>
      </c>
      <c r="E121" s="39" t="s">
        <v>79</v>
      </c>
    </row>
    <row r="122" spans="1:5" ht="38.25">
      <c r="A122" s="35" t="s">
        <v>54</v>
      </c>
      <c r="E122" s="40" t="s">
        <v>2380</v>
      </c>
    </row>
    <row r="123" spans="1:5" ht="25.5">
      <c r="A123" t="s">
        <v>55</v>
      </c>
      <c r="E123" s="39" t="s">
        <v>2381</v>
      </c>
    </row>
    <row r="124" spans="1:16" ht="25.5">
      <c r="A124" t="s">
        <v>48</v>
      </c>
      <c s="34" t="s">
        <v>291</v>
      </c>
      <c s="34" t="s">
        <v>2382</v>
      </c>
      <c s="35" t="s">
        <v>5</v>
      </c>
      <c s="6" t="s">
        <v>2383</v>
      </c>
      <c s="36" t="s">
        <v>62</v>
      </c>
      <c s="37">
        <v>1</v>
      </c>
      <c s="36">
        <v>0</v>
      </c>
      <c s="36">
        <f>ROUND(G124*H124,6)</f>
      </c>
      <c r="L124" s="38">
        <v>0</v>
      </c>
      <c s="32">
        <f>ROUND(ROUND(L124,2)*ROUND(G124,3),2)</f>
      </c>
      <c s="36" t="s">
        <v>52</v>
      </c>
      <c>
        <f>(M124*21)/100</f>
      </c>
      <c t="s">
        <v>27</v>
      </c>
    </row>
    <row r="125" spans="1:5" ht="12.75">
      <c r="A125" s="35" t="s">
        <v>53</v>
      </c>
      <c r="E125" s="39" t="s">
        <v>79</v>
      </c>
    </row>
    <row r="126" spans="1:5" ht="38.25">
      <c r="A126" s="35" t="s">
        <v>54</v>
      </c>
      <c r="E126" s="40" t="s">
        <v>7254</v>
      </c>
    </row>
    <row r="127" spans="1:5" ht="114.75">
      <c r="A127" t="s">
        <v>55</v>
      </c>
      <c r="E127" s="39" t="s">
        <v>2384</v>
      </c>
    </row>
    <row r="128" spans="1:16" ht="38.25">
      <c r="A128" t="s">
        <v>48</v>
      </c>
      <c s="34" t="s">
        <v>295</v>
      </c>
      <c s="34" t="s">
        <v>2474</v>
      </c>
      <c s="35" t="s">
        <v>5</v>
      </c>
      <c s="6" t="s">
        <v>2475</v>
      </c>
      <c s="36" t="s">
        <v>62</v>
      </c>
      <c s="37">
        <v>5</v>
      </c>
      <c s="36">
        <v>0</v>
      </c>
      <c s="36">
        <f>ROUND(G128*H128,6)</f>
      </c>
      <c r="L128" s="38">
        <v>0</v>
      </c>
      <c s="32">
        <f>ROUND(ROUND(L128,2)*ROUND(G128,3),2)</f>
      </c>
      <c s="36" t="s">
        <v>52</v>
      </c>
      <c>
        <f>(M128*21)/100</f>
      </c>
      <c t="s">
        <v>27</v>
      </c>
    </row>
    <row r="129" spans="1:5" ht="12.75">
      <c r="A129" s="35" t="s">
        <v>53</v>
      </c>
      <c r="E129" s="39" t="s">
        <v>79</v>
      </c>
    </row>
    <row r="130" spans="1:5" ht="38.25">
      <c r="A130" s="35" t="s">
        <v>54</v>
      </c>
      <c r="E130" s="40" t="s">
        <v>7306</v>
      </c>
    </row>
    <row r="131" spans="1:5" ht="114.75">
      <c r="A131" t="s">
        <v>55</v>
      </c>
      <c r="E131" s="39" t="s">
        <v>2384</v>
      </c>
    </row>
    <row r="132" spans="1:16" ht="25.5">
      <c r="A132" t="s">
        <v>48</v>
      </c>
      <c s="34" t="s">
        <v>299</v>
      </c>
      <c s="34" t="s">
        <v>2385</v>
      </c>
      <c s="35" t="s">
        <v>5</v>
      </c>
      <c s="6" t="s">
        <v>2386</v>
      </c>
      <c s="36" t="s">
        <v>62</v>
      </c>
      <c s="37">
        <v>1</v>
      </c>
      <c s="36">
        <v>0</v>
      </c>
      <c s="36">
        <f>ROUND(G132*H132,6)</f>
      </c>
      <c r="L132" s="38">
        <v>0</v>
      </c>
      <c s="32">
        <f>ROUND(ROUND(L132,2)*ROUND(G132,3),2)</f>
      </c>
      <c s="36" t="s">
        <v>52</v>
      </c>
      <c>
        <f>(M132*21)/100</f>
      </c>
      <c t="s">
        <v>27</v>
      </c>
    </row>
    <row r="133" spans="1:5" ht="12.75">
      <c r="A133" s="35" t="s">
        <v>53</v>
      </c>
      <c r="E133" s="39" t="s">
        <v>79</v>
      </c>
    </row>
    <row r="134" spans="1:5" ht="38.25">
      <c r="A134" s="35" t="s">
        <v>54</v>
      </c>
      <c r="E134" s="40" t="s">
        <v>7254</v>
      </c>
    </row>
    <row r="135" spans="1:5" ht="89.25">
      <c r="A135" t="s">
        <v>55</v>
      </c>
      <c r="E135" s="39" t="s">
        <v>2387</v>
      </c>
    </row>
    <row r="136" spans="1:16" ht="12.75">
      <c r="A136" t="s">
        <v>48</v>
      </c>
      <c s="34" t="s">
        <v>303</v>
      </c>
      <c s="34" t="s">
        <v>2388</v>
      </c>
      <c s="35" t="s">
        <v>5</v>
      </c>
      <c s="6" t="s">
        <v>2389</v>
      </c>
      <c s="36" t="s">
        <v>105</v>
      </c>
      <c s="37">
        <v>20</v>
      </c>
      <c s="36">
        <v>0</v>
      </c>
      <c s="36">
        <f>ROUND(G136*H136,6)</f>
      </c>
      <c r="L136" s="38">
        <v>0</v>
      </c>
      <c s="32">
        <f>ROUND(ROUND(L136,2)*ROUND(G136,3),2)</f>
      </c>
      <c s="36" t="s">
        <v>52</v>
      </c>
      <c>
        <f>(M136*21)/100</f>
      </c>
      <c t="s">
        <v>27</v>
      </c>
    </row>
    <row r="137" spans="1:5" ht="12.75">
      <c r="A137" s="35" t="s">
        <v>53</v>
      </c>
      <c r="E137" s="39" t="s">
        <v>79</v>
      </c>
    </row>
    <row r="138" spans="1:5" ht="38.25">
      <c r="A138" s="35" t="s">
        <v>54</v>
      </c>
      <c r="E138" s="40" t="s">
        <v>7258</v>
      </c>
    </row>
    <row r="139" spans="1:5" ht="89.25">
      <c r="A139" t="s">
        <v>55</v>
      </c>
      <c r="E139" s="39" t="s">
        <v>2390</v>
      </c>
    </row>
    <row r="140" spans="1:16" ht="12.75">
      <c r="A140" t="s">
        <v>48</v>
      </c>
      <c s="34" t="s">
        <v>545</v>
      </c>
      <c s="34" t="s">
        <v>2391</v>
      </c>
      <c s="35" t="s">
        <v>5</v>
      </c>
      <c s="6" t="s">
        <v>2392</v>
      </c>
      <c s="36" t="s">
        <v>105</v>
      </c>
      <c s="37">
        <v>20</v>
      </c>
      <c s="36">
        <v>0</v>
      </c>
      <c s="36">
        <f>ROUND(G140*H140,6)</f>
      </c>
      <c r="L140" s="38">
        <v>0</v>
      </c>
      <c s="32">
        <f>ROUND(ROUND(L140,2)*ROUND(G140,3),2)</f>
      </c>
      <c s="36" t="s">
        <v>52</v>
      </c>
      <c>
        <f>(M140*21)/100</f>
      </c>
      <c t="s">
        <v>27</v>
      </c>
    </row>
    <row r="141" spans="1:5" ht="12.75">
      <c r="A141" s="35" t="s">
        <v>53</v>
      </c>
      <c r="E141" s="39" t="s">
        <v>79</v>
      </c>
    </row>
    <row r="142" spans="1:5" ht="38.25">
      <c r="A142" s="35" t="s">
        <v>54</v>
      </c>
      <c r="E142" s="40" t="s">
        <v>7258</v>
      </c>
    </row>
    <row r="143" spans="1:5" ht="89.25">
      <c r="A143" t="s">
        <v>55</v>
      </c>
      <c r="E143" s="39" t="s">
        <v>2393</v>
      </c>
    </row>
    <row r="144" spans="1:16" ht="12.75">
      <c r="A144" t="s">
        <v>48</v>
      </c>
      <c s="34" t="s">
        <v>307</v>
      </c>
      <c s="34" t="s">
        <v>936</v>
      </c>
      <c s="35" t="s">
        <v>5</v>
      </c>
      <c s="6" t="s">
        <v>937</v>
      </c>
      <c s="36" t="s">
        <v>105</v>
      </c>
      <c s="37">
        <v>15</v>
      </c>
      <c s="36">
        <v>0</v>
      </c>
      <c s="36">
        <f>ROUND(G144*H144,6)</f>
      </c>
      <c r="L144" s="38">
        <v>0</v>
      </c>
      <c s="32">
        <f>ROUND(ROUND(L144,2)*ROUND(G144,3),2)</f>
      </c>
      <c s="36" t="s">
        <v>52</v>
      </c>
      <c>
        <f>(M144*21)/100</f>
      </c>
      <c t="s">
        <v>27</v>
      </c>
    </row>
    <row r="145" spans="1:5" ht="12.75">
      <c r="A145" s="35" t="s">
        <v>53</v>
      </c>
      <c r="E145" s="39" t="s">
        <v>79</v>
      </c>
    </row>
    <row r="146" spans="1:5" ht="38.25">
      <c r="A146" s="35" t="s">
        <v>54</v>
      </c>
      <c r="E146" s="40" t="s">
        <v>7256</v>
      </c>
    </row>
    <row r="147" spans="1:5" ht="89.25">
      <c r="A147" t="s">
        <v>55</v>
      </c>
      <c r="E147" s="39" t="s">
        <v>2394</v>
      </c>
    </row>
    <row r="148" spans="1:16" ht="12.75">
      <c r="A148" t="s">
        <v>48</v>
      </c>
      <c s="34" t="s">
        <v>552</v>
      </c>
      <c s="34" t="s">
        <v>939</v>
      </c>
      <c s="35" t="s">
        <v>5</v>
      </c>
      <c s="6" t="s">
        <v>940</v>
      </c>
      <c s="36" t="s">
        <v>105</v>
      </c>
      <c s="37">
        <v>25</v>
      </c>
      <c s="36">
        <v>0</v>
      </c>
      <c s="36">
        <f>ROUND(G148*H148,6)</f>
      </c>
      <c r="L148" s="38">
        <v>0</v>
      </c>
      <c s="32">
        <f>ROUND(ROUND(L148,2)*ROUND(G148,3),2)</f>
      </c>
      <c s="36" t="s">
        <v>52</v>
      </c>
      <c>
        <f>(M148*21)/100</f>
      </c>
      <c t="s">
        <v>27</v>
      </c>
    </row>
    <row r="149" spans="1:5" ht="12.75">
      <c r="A149" s="35" t="s">
        <v>53</v>
      </c>
      <c r="E149" s="39" t="s">
        <v>79</v>
      </c>
    </row>
    <row r="150" spans="1:5" ht="38.25">
      <c r="A150" s="35" t="s">
        <v>54</v>
      </c>
      <c r="E150" s="40" t="s">
        <v>7307</v>
      </c>
    </row>
    <row r="151" spans="1:5" ht="89.25">
      <c r="A151" t="s">
        <v>55</v>
      </c>
      <c r="E151"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COUNTIFS(L8:L206,"=0",A8:A206,"P")+COUNTIFS(L8:L206,"",A8:A206,"P")+SUM(Q8:Q206)</f>
      </c>
    </row>
    <row r="8" spans="1:13" ht="12.75">
      <c r="A8" t="s">
        <v>44</v>
      </c>
      <c r="C8" s="28" t="s">
        <v>7310</v>
      </c>
      <c r="E8" s="30" t="s">
        <v>7309</v>
      </c>
      <c r="J8" s="29">
        <f>0+J9+J50+J59+J124+J169</f>
      </c>
      <c s="29">
        <f>0+K9+K50+K59+K124+K169</f>
      </c>
      <c s="29">
        <f>0+L9+L50+L59+L124+L169</f>
      </c>
      <c s="29">
        <f>0+M9+M50+M59+M124+M169</f>
      </c>
    </row>
    <row r="9" spans="1:13" ht="12.75">
      <c r="A9" t="s">
        <v>46</v>
      </c>
      <c r="C9" s="31" t="s">
        <v>4</v>
      </c>
      <c r="E9" s="33" t="s">
        <v>1303</v>
      </c>
      <c r="J9" s="32">
        <f>0</f>
      </c>
      <c s="32">
        <f>0</f>
      </c>
      <c s="32">
        <f>0+L10+L14+L18+L22+L26+L30+L34+L38+L42+L46</f>
      </c>
      <c s="32">
        <f>0+M10+M14+M18+M22+M26+M30+M34+M38+M42+M46</f>
      </c>
    </row>
    <row r="10" spans="1:16" ht="12.75">
      <c r="A10" t="s">
        <v>48</v>
      </c>
      <c s="34" t="s">
        <v>4</v>
      </c>
      <c s="34" t="s">
        <v>1428</v>
      </c>
      <c s="35" t="s">
        <v>5</v>
      </c>
      <c s="6" t="s">
        <v>1429</v>
      </c>
      <c s="36" t="s">
        <v>190</v>
      </c>
      <c s="37">
        <v>264</v>
      </c>
      <c s="36">
        <v>0</v>
      </c>
      <c s="36">
        <f>ROUND(G10*H10,6)</f>
      </c>
      <c r="L10" s="38">
        <v>0</v>
      </c>
      <c s="32">
        <f>ROUND(ROUND(L10,2)*ROUND(G10,3),2)</f>
      </c>
      <c s="36" t="s">
        <v>52</v>
      </c>
      <c>
        <f>(M10*21)/100</f>
      </c>
      <c t="s">
        <v>27</v>
      </c>
    </row>
    <row r="11" spans="1:5" ht="12.75">
      <c r="A11" s="35" t="s">
        <v>53</v>
      </c>
      <c r="E11" s="39" t="s">
        <v>79</v>
      </c>
    </row>
    <row r="12" spans="1:5" ht="38.25">
      <c r="A12" s="35" t="s">
        <v>54</v>
      </c>
      <c r="E12" s="40" t="s">
        <v>7311</v>
      </c>
    </row>
    <row r="13" spans="1:5" ht="318.75">
      <c r="A13" t="s">
        <v>55</v>
      </c>
      <c r="E13" s="39" t="s">
        <v>2329</v>
      </c>
    </row>
    <row r="14" spans="1:16" ht="12.75">
      <c r="A14" t="s">
        <v>48</v>
      </c>
      <c s="34" t="s">
        <v>27</v>
      </c>
      <c s="34" t="s">
        <v>7171</v>
      </c>
      <c s="35" t="s">
        <v>5</v>
      </c>
      <c s="6" t="s">
        <v>7172</v>
      </c>
      <c s="36" t="s">
        <v>51</v>
      </c>
      <c s="37">
        <v>65</v>
      </c>
      <c s="36">
        <v>0</v>
      </c>
      <c s="36">
        <f>ROUND(G14*H14,6)</f>
      </c>
      <c r="L14" s="38">
        <v>0</v>
      </c>
      <c s="32">
        <f>ROUND(ROUND(L14,2)*ROUND(G14,3),2)</f>
      </c>
      <c s="36" t="s">
        <v>52</v>
      </c>
      <c>
        <f>(M14*21)/100</f>
      </c>
      <c t="s">
        <v>27</v>
      </c>
    </row>
    <row r="15" spans="1:5" ht="12.75">
      <c r="A15" s="35" t="s">
        <v>53</v>
      </c>
      <c r="E15" s="39" t="s">
        <v>79</v>
      </c>
    </row>
    <row r="16" spans="1:5" ht="38.25">
      <c r="A16" s="35" t="s">
        <v>54</v>
      </c>
      <c r="E16" s="40" t="s">
        <v>7312</v>
      </c>
    </row>
    <row r="17" spans="1:5" ht="25.5">
      <c r="A17" t="s">
        <v>55</v>
      </c>
      <c r="E17" s="39" t="s">
        <v>2280</v>
      </c>
    </row>
    <row r="18" spans="1:16" ht="12.75">
      <c r="A18" t="s">
        <v>48</v>
      </c>
      <c s="34" t="s">
        <v>26</v>
      </c>
      <c s="34" t="s">
        <v>200</v>
      </c>
      <c s="35" t="s">
        <v>5</v>
      </c>
      <c s="6" t="s">
        <v>1431</v>
      </c>
      <c s="36" t="s">
        <v>190</v>
      </c>
      <c s="37">
        <v>264</v>
      </c>
      <c s="36">
        <v>0</v>
      </c>
      <c s="36">
        <f>ROUND(G18*H18,6)</f>
      </c>
      <c r="L18" s="38">
        <v>0</v>
      </c>
      <c s="32">
        <f>ROUND(ROUND(L18,2)*ROUND(G18,3),2)</f>
      </c>
      <c s="36" t="s">
        <v>52</v>
      </c>
      <c>
        <f>(M18*21)/100</f>
      </c>
      <c t="s">
        <v>27</v>
      </c>
    </row>
    <row r="19" spans="1:5" ht="12.75">
      <c r="A19" s="35" t="s">
        <v>53</v>
      </c>
      <c r="E19" s="39" t="s">
        <v>79</v>
      </c>
    </row>
    <row r="20" spans="1:5" ht="38.25">
      <c r="A20" s="35" t="s">
        <v>54</v>
      </c>
      <c r="E20" s="40" t="s">
        <v>7311</v>
      </c>
    </row>
    <row r="21" spans="1:5" ht="318.75">
      <c r="A21" t="s">
        <v>55</v>
      </c>
      <c r="E21" s="39" t="s">
        <v>2329</v>
      </c>
    </row>
    <row r="22" spans="1:16" ht="12.75">
      <c r="A22" t="s">
        <v>48</v>
      </c>
      <c s="34" t="s">
        <v>63</v>
      </c>
      <c s="34" t="s">
        <v>2445</v>
      </c>
      <c s="35" t="s">
        <v>5</v>
      </c>
      <c s="6" t="s">
        <v>2446</v>
      </c>
      <c s="36" t="s">
        <v>205</v>
      </c>
      <c s="37">
        <v>329</v>
      </c>
      <c s="36">
        <v>0</v>
      </c>
      <c s="36">
        <f>ROUND(G22*H22,6)</f>
      </c>
      <c r="L22" s="38">
        <v>0</v>
      </c>
      <c s="32">
        <f>ROUND(ROUND(L22,2)*ROUND(G22,3),2)</f>
      </c>
      <c s="36" t="s">
        <v>52</v>
      </c>
      <c>
        <f>(M22*21)/100</f>
      </c>
      <c t="s">
        <v>27</v>
      </c>
    </row>
    <row r="23" spans="1:5" ht="12.75">
      <c r="A23" s="35" t="s">
        <v>53</v>
      </c>
      <c r="E23" s="39" t="s">
        <v>79</v>
      </c>
    </row>
    <row r="24" spans="1:5" ht="38.25">
      <c r="A24" s="35" t="s">
        <v>54</v>
      </c>
      <c r="E24" s="40" t="s">
        <v>7313</v>
      </c>
    </row>
    <row r="25" spans="1:5" ht="38.25">
      <c r="A25" t="s">
        <v>55</v>
      </c>
      <c r="E25" s="39" t="s">
        <v>2448</v>
      </c>
    </row>
    <row r="26" spans="1:16" ht="12.75">
      <c r="A26" t="s">
        <v>48</v>
      </c>
      <c s="34" t="s">
        <v>67</v>
      </c>
      <c s="34" t="s">
        <v>1311</v>
      </c>
      <c s="35" t="s">
        <v>5</v>
      </c>
      <c s="6" t="s">
        <v>1312</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7175</v>
      </c>
    </row>
    <row r="29" spans="1:5" ht="102">
      <c r="A29" t="s">
        <v>55</v>
      </c>
      <c r="E29" s="39" t="s">
        <v>2453</v>
      </c>
    </row>
    <row r="30" spans="1:16" ht="12.75">
      <c r="A30" t="s">
        <v>48</v>
      </c>
      <c s="34" t="s">
        <v>72</v>
      </c>
      <c s="34" t="s">
        <v>225</v>
      </c>
      <c s="35" t="s">
        <v>5</v>
      </c>
      <c s="6" t="s">
        <v>226</v>
      </c>
      <c s="36" t="s">
        <v>51</v>
      </c>
      <c s="37">
        <v>940</v>
      </c>
      <c s="36">
        <v>0</v>
      </c>
      <c s="36">
        <f>ROUND(G30*H30,6)</f>
      </c>
      <c r="L30" s="38">
        <v>0</v>
      </c>
      <c s="32">
        <f>ROUND(ROUND(L30,2)*ROUND(G30,3),2)</f>
      </c>
      <c s="36" t="s">
        <v>52</v>
      </c>
      <c>
        <f>(M30*21)/100</f>
      </c>
      <c t="s">
        <v>27</v>
      </c>
    </row>
    <row r="31" spans="1:5" ht="12.75">
      <c r="A31" s="35" t="s">
        <v>53</v>
      </c>
      <c r="E31" s="39" t="s">
        <v>79</v>
      </c>
    </row>
    <row r="32" spans="1:5" ht="38.25">
      <c r="A32" s="35" t="s">
        <v>54</v>
      </c>
      <c r="E32" s="40" t="s">
        <v>7314</v>
      </c>
    </row>
    <row r="33" spans="1:5" ht="140.25">
      <c r="A33" t="s">
        <v>55</v>
      </c>
      <c r="E33" s="39" t="s">
        <v>2454</v>
      </c>
    </row>
    <row r="34" spans="1:16" ht="25.5">
      <c r="A34" t="s">
        <v>48</v>
      </c>
      <c s="34" t="s">
        <v>123</v>
      </c>
      <c s="34" t="s">
        <v>1783</v>
      </c>
      <c s="35" t="s">
        <v>5</v>
      </c>
      <c s="6" t="s">
        <v>1784</v>
      </c>
      <c s="36" t="s">
        <v>51</v>
      </c>
      <c s="37">
        <v>940</v>
      </c>
      <c s="36">
        <v>0</v>
      </c>
      <c s="36">
        <f>ROUND(G34*H34,6)</f>
      </c>
      <c r="L34" s="38">
        <v>0</v>
      </c>
      <c s="32">
        <f>ROUND(ROUND(L34,2)*ROUND(G34,3),2)</f>
      </c>
      <c s="36" t="s">
        <v>52</v>
      </c>
      <c>
        <f>(M34*21)/100</f>
      </c>
      <c t="s">
        <v>27</v>
      </c>
    </row>
    <row r="35" spans="1:5" ht="12.75">
      <c r="A35" s="35" t="s">
        <v>53</v>
      </c>
      <c r="E35" s="39" t="s">
        <v>79</v>
      </c>
    </row>
    <row r="36" spans="1:5" ht="38.25">
      <c r="A36" s="35" t="s">
        <v>54</v>
      </c>
      <c r="E36" s="40" t="s">
        <v>7315</v>
      </c>
    </row>
    <row r="37" spans="1:5" ht="140.25">
      <c r="A37" t="s">
        <v>55</v>
      </c>
      <c r="E37" s="39" t="s">
        <v>7178</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7270</v>
      </c>
    </row>
    <row r="41" spans="1:5" ht="102">
      <c r="A41" t="s">
        <v>55</v>
      </c>
      <c r="E41" s="39" t="s">
        <v>2346</v>
      </c>
    </row>
    <row r="42" spans="1:16" ht="12.75">
      <c r="A42" t="s">
        <v>48</v>
      </c>
      <c s="34" t="s">
        <v>76</v>
      </c>
      <c s="34" t="s">
        <v>3557</v>
      </c>
      <c s="35" t="s">
        <v>5</v>
      </c>
      <c s="6" t="s">
        <v>3558</v>
      </c>
      <c s="36" t="s">
        <v>51</v>
      </c>
      <c s="37">
        <v>2210</v>
      </c>
      <c s="36">
        <v>0</v>
      </c>
      <c s="36">
        <f>ROUND(G42*H42,6)</f>
      </c>
      <c r="L42" s="38">
        <v>0</v>
      </c>
      <c s="32">
        <f>ROUND(ROUND(L42,2)*ROUND(G42,3),2)</f>
      </c>
      <c s="36" t="s">
        <v>52</v>
      </c>
      <c>
        <f>(M42*21)/100</f>
      </c>
      <c t="s">
        <v>27</v>
      </c>
    </row>
    <row r="43" spans="1:5" ht="12.75">
      <c r="A43" s="35" t="s">
        <v>53</v>
      </c>
      <c r="E43" s="39" t="s">
        <v>79</v>
      </c>
    </row>
    <row r="44" spans="1:5" ht="38.25">
      <c r="A44" s="35" t="s">
        <v>54</v>
      </c>
      <c r="E44" s="40" t="s">
        <v>7316</v>
      </c>
    </row>
    <row r="45" spans="1:5" ht="76.5">
      <c r="A45" t="s">
        <v>55</v>
      </c>
      <c r="E45" s="39" t="s">
        <v>3559</v>
      </c>
    </row>
    <row r="46" spans="1:16" ht="12.75">
      <c r="A46" t="s">
        <v>48</v>
      </c>
      <c s="34" t="s">
        <v>82</v>
      </c>
      <c s="34" t="s">
        <v>7317</v>
      </c>
      <c s="35" t="s">
        <v>5</v>
      </c>
      <c s="6" t="s">
        <v>7318</v>
      </c>
      <c s="36" t="s">
        <v>190</v>
      </c>
      <c s="37">
        <v>11.2</v>
      </c>
      <c s="36">
        <v>0</v>
      </c>
      <c s="36">
        <f>ROUND(G46*H46,6)</f>
      </c>
      <c r="L46" s="38">
        <v>0</v>
      </c>
      <c s="32">
        <f>ROUND(ROUND(L46,2)*ROUND(G46,3),2)</f>
      </c>
      <c s="36" t="s">
        <v>52</v>
      </c>
      <c>
        <f>(M46*21)/100</f>
      </c>
      <c t="s">
        <v>27</v>
      </c>
    </row>
    <row r="47" spans="1:5" ht="12.75">
      <c r="A47" s="35" t="s">
        <v>53</v>
      </c>
      <c r="E47" s="39" t="s">
        <v>79</v>
      </c>
    </row>
    <row r="48" spans="1:5" ht="38.25">
      <c r="A48" s="35" t="s">
        <v>54</v>
      </c>
      <c r="E48" s="40" t="s">
        <v>7319</v>
      </c>
    </row>
    <row r="49" spans="1:5" ht="216.75">
      <c r="A49" t="s">
        <v>55</v>
      </c>
      <c r="E49" s="39" t="s">
        <v>7320</v>
      </c>
    </row>
    <row r="50" spans="1:13" ht="12.75">
      <c r="A50" t="s">
        <v>46</v>
      </c>
      <c r="C50" s="31" t="s">
        <v>102</v>
      </c>
      <c r="E50" s="33" t="s">
        <v>7321</v>
      </c>
      <c r="J50" s="32">
        <f>0</f>
      </c>
      <c s="32">
        <f>0</f>
      </c>
      <c s="32">
        <f>0+L51+L55</f>
      </c>
      <c s="32">
        <f>0+M51+M55</f>
      </c>
    </row>
    <row r="51" spans="1:16" ht="25.5">
      <c r="A51" t="s">
        <v>48</v>
      </c>
      <c s="34" t="s">
        <v>90</v>
      </c>
      <c s="34" t="s">
        <v>471</v>
      </c>
      <c s="35" t="s">
        <v>472</v>
      </c>
      <c s="6" t="s">
        <v>7322</v>
      </c>
      <c s="36" t="s">
        <v>450</v>
      </c>
      <c s="37">
        <v>10</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7323</v>
      </c>
    </row>
    <row r="55" spans="1:16" ht="25.5">
      <c r="A55" t="s">
        <v>48</v>
      </c>
      <c s="34" t="s">
        <v>94</v>
      </c>
      <c s="34" t="s">
        <v>2323</v>
      </c>
      <c s="35" t="s">
        <v>2324</v>
      </c>
      <c s="6" t="s">
        <v>7324</v>
      </c>
      <c s="36" t="s">
        <v>450</v>
      </c>
      <c s="37">
        <v>0.8</v>
      </c>
      <c s="36">
        <v>0</v>
      </c>
      <c s="36">
        <f>ROUND(G55*H55,6)</f>
      </c>
      <c r="L55" s="38">
        <v>0</v>
      </c>
      <c s="32">
        <f>ROUND(ROUND(L55,2)*ROUND(G55,3),2)</f>
      </c>
      <c s="36" t="s">
        <v>52</v>
      </c>
      <c>
        <f>(M55*21)/100</f>
      </c>
      <c t="s">
        <v>27</v>
      </c>
    </row>
    <row r="56" spans="1:5" ht="12.75">
      <c r="A56" s="35" t="s">
        <v>53</v>
      </c>
      <c r="E56" s="39" t="s">
        <v>452</v>
      </c>
    </row>
    <row r="57" spans="1:5" ht="12.75">
      <c r="A57" s="35" t="s">
        <v>54</v>
      </c>
      <c r="E57" s="40" t="s">
        <v>5</v>
      </c>
    </row>
    <row r="58" spans="1:5" ht="140.25">
      <c r="A58" t="s">
        <v>55</v>
      </c>
      <c r="E58" s="39" t="s">
        <v>7323</v>
      </c>
    </row>
    <row r="59" spans="1:13" ht="12.75">
      <c r="A59" t="s">
        <v>46</v>
      </c>
      <c r="C59" s="31" t="s">
        <v>7181</v>
      </c>
      <c r="E59" s="33" t="s">
        <v>7182</v>
      </c>
      <c r="J59" s="32">
        <f>0</f>
      </c>
      <c s="32">
        <f>0</f>
      </c>
      <c s="32">
        <f>0+L60+L64+L68+L72+L76+L80+L84+L88+L92+L96+L100+L104+L108+L112+L116+L120</f>
      </c>
      <c s="32">
        <f>0+M60+M64+M68+M72+M76+M80+M84+M88+M92+M96+M100+M104+M108+M112+M116+M120</f>
      </c>
    </row>
    <row r="60" spans="1:16" ht="12.75">
      <c r="A60" t="s">
        <v>48</v>
      </c>
      <c s="34" t="s">
        <v>98</v>
      </c>
      <c s="34" t="s">
        <v>214</v>
      </c>
      <c s="35" t="s">
        <v>5</v>
      </c>
      <c s="6" t="s">
        <v>215</v>
      </c>
      <c s="36" t="s">
        <v>62</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7183</v>
      </c>
    </row>
    <row r="63" spans="1:5" ht="102">
      <c r="A63" t="s">
        <v>55</v>
      </c>
      <c r="E63" s="39" t="s">
        <v>7184</v>
      </c>
    </row>
    <row r="64" spans="1:16" ht="12.75">
      <c r="A64" t="s">
        <v>48</v>
      </c>
      <c s="34" t="s">
        <v>102</v>
      </c>
      <c s="34" t="s">
        <v>292</v>
      </c>
      <c s="35" t="s">
        <v>5</v>
      </c>
      <c s="6" t="s">
        <v>7185</v>
      </c>
      <c s="36" t="s">
        <v>51</v>
      </c>
      <c s="37">
        <v>200</v>
      </c>
      <c s="36">
        <v>0</v>
      </c>
      <c s="36">
        <f>ROUND(G64*H64,6)</f>
      </c>
      <c r="L64" s="38">
        <v>0</v>
      </c>
      <c s="32">
        <f>ROUND(ROUND(L64,2)*ROUND(G64,3),2)</f>
      </c>
      <c s="36" t="s">
        <v>52</v>
      </c>
      <c>
        <f>(M64*21)/100</f>
      </c>
      <c t="s">
        <v>27</v>
      </c>
    </row>
    <row r="65" spans="1:5" ht="12.75">
      <c r="A65" s="35" t="s">
        <v>53</v>
      </c>
      <c r="E65" s="39" t="s">
        <v>79</v>
      </c>
    </row>
    <row r="66" spans="1:5" ht="38.25">
      <c r="A66" s="35" t="s">
        <v>54</v>
      </c>
      <c r="E66" s="40" t="s">
        <v>7325</v>
      </c>
    </row>
    <row r="67" spans="1:5" ht="140.25">
      <c r="A67" t="s">
        <v>55</v>
      </c>
      <c r="E67" s="39" t="s">
        <v>7187</v>
      </c>
    </row>
    <row r="68" spans="1:16" ht="12.75">
      <c r="A68" t="s">
        <v>48</v>
      </c>
      <c s="34" t="s">
        <v>107</v>
      </c>
      <c s="34" t="s">
        <v>7326</v>
      </c>
      <c s="35" t="s">
        <v>5</v>
      </c>
      <c s="6" t="s">
        <v>7327</v>
      </c>
      <c s="36" t="s">
        <v>62</v>
      </c>
      <c s="37">
        <v>13</v>
      </c>
      <c s="36">
        <v>0</v>
      </c>
      <c s="36">
        <f>ROUND(G68*H68,6)</f>
      </c>
      <c r="L68" s="38">
        <v>0</v>
      </c>
      <c s="32">
        <f>ROUND(ROUND(L68,2)*ROUND(G68,3),2)</f>
      </c>
      <c s="36" t="s">
        <v>52</v>
      </c>
      <c>
        <f>(M68*21)/100</f>
      </c>
      <c t="s">
        <v>27</v>
      </c>
    </row>
    <row r="69" spans="1:5" ht="12.75">
      <c r="A69" s="35" t="s">
        <v>53</v>
      </c>
      <c r="E69" s="39" t="s">
        <v>79</v>
      </c>
    </row>
    <row r="70" spans="1:5" ht="38.25">
      <c r="A70" s="35" t="s">
        <v>54</v>
      </c>
      <c r="E70" s="40" t="s">
        <v>7328</v>
      </c>
    </row>
    <row r="71" spans="1:5" ht="89.25">
      <c r="A71" t="s">
        <v>55</v>
      </c>
      <c r="E71" s="39" t="s">
        <v>7329</v>
      </c>
    </row>
    <row r="72" spans="1:16" ht="12.75">
      <c r="A72" t="s">
        <v>48</v>
      </c>
      <c s="34" t="s">
        <v>111</v>
      </c>
      <c s="34" t="s">
        <v>7188</v>
      </c>
      <c s="35" t="s">
        <v>5</v>
      </c>
      <c s="6" t="s">
        <v>7189</v>
      </c>
      <c s="36" t="s">
        <v>51</v>
      </c>
      <c s="37">
        <v>500</v>
      </c>
      <c s="36">
        <v>0</v>
      </c>
      <c s="36">
        <f>ROUND(G72*H72,6)</f>
      </c>
      <c r="L72" s="38">
        <v>0</v>
      </c>
      <c s="32">
        <f>ROUND(ROUND(L72,2)*ROUND(G72,3),2)</f>
      </c>
      <c s="36" t="s">
        <v>52</v>
      </c>
      <c>
        <f>(M72*21)/100</f>
      </c>
      <c t="s">
        <v>27</v>
      </c>
    </row>
    <row r="73" spans="1:5" ht="12.75">
      <c r="A73" s="35" t="s">
        <v>53</v>
      </c>
      <c r="E73" s="39" t="s">
        <v>79</v>
      </c>
    </row>
    <row r="74" spans="1:5" ht="38.25">
      <c r="A74" s="35" t="s">
        <v>54</v>
      </c>
      <c r="E74" s="40" t="s">
        <v>7330</v>
      </c>
    </row>
    <row r="75" spans="1:5" ht="89.25">
      <c r="A75" t="s">
        <v>55</v>
      </c>
      <c r="E75" s="39" t="s">
        <v>838</v>
      </c>
    </row>
    <row r="76" spans="1:16" ht="12.75">
      <c r="A76" t="s">
        <v>48</v>
      </c>
      <c s="34" t="s">
        <v>115</v>
      </c>
      <c s="34" t="s">
        <v>308</v>
      </c>
      <c s="35" t="s">
        <v>5</v>
      </c>
      <c s="6" t="s">
        <v>309</v>
      </c>
      <c s="36" t="s">
        <v>51</v>
      </c>
      <c s="37">
        <v>1500</v>
      </c>
      <c s="36">
        <v>0</v>
      </c>
      <c s="36">
        <f>ROUND(G76*H76,6)</f>
      </c>
      <c r="L76" s="38">
        <v>0</v>
      </c>
      <c s="32">
        <f>ROUND(ROUND(L76,2)*ROUND(G76,3),2)</f>
      </c>
      <c s="36" t="s">
        <v>52</v>
      </c>
      <c>
        <f>(M76*21)/100</f>
      </c>
      <c t="s">
        <v>27</v>
      </c>
    </row>
    <row r="77" spans="1:5" ht="12.75">
      <c r="A77" s="35" t="s">
        <v>53</v>
      </c>
      <c r="E77" s="39" t="s">
        <v>79</v>
      </c>
    </row>
    <row r="78" spans="1:5" ht="38.25">
      <c r="A78" s="35" t="s">
        <v>54</v>
      </c>
      <c r="E78" s="40" t="s">
        <v>7331</v>
      </c>
    </row>
    <row r="79" spans="1:5" ht="89.25">
      <c r="A79" t="s">
        <v>55</v>
      </c>
      <c r="E79" s="39" t="s">
        <v>838</v>
      </c>
    </row>
    <row r="80" spans="1:16" ht="12.75">
      <c r="A80" t="s">
        <v>48</v>
      </c>
      <c s="34" t="s">
        <v>119</v>
      </c>
      <c s="34" t="s">
        <v>7332</v>
      </c>
      <c s="35" t="s">
        <v>5</v>
      </c>
      <c s="6" t="s">
        <v>7333</v>
      </c>
      <c s="36" t="s">
        <v>51</v>
      </c>
      <c s="37">
        <v>210</v>
      </c>
      <c s="36">
        <v>0</v>
      </c>
      <c s="36">
        <f>ROUND(G80*H80,6)</f>
      </c>
      <c r="L80" s="38">
        <v>0</v>
      </c>
      <c s="32">
        <f>ROUND(ROUND(L80,2)*ROUND(G80,3),2)</f>
      </c>
      <c s="36" t="s">
        <v>52</v>
      </c>
      <c>
        <f>(M80*21)/100</f>
      </c>
      <c t="s">
        <v>27</v>
      </c>
    </row>
    <row r="81" spans="1:5" ht="12.75">
      <c r="A81" s="35" t="s">
        <v>53</v>
      </c>
      <c r="E81" s="39" t="s">
        <v>79</v>
      </c>
    </row>
    <row r="82" spans="1:5" ht="38.25">
      <c r="A82" s="35" t="s">
        <v>54</v>
      </c>
      <c r="E82" s="40" t="s">
        <v>7334</v>
      </c>
    </row>
    <row r="83" spans="1:5" ht="89.25">
      <c r="A83" t="s">
        <v>55</v>
      </c>
      <c r="E83" s="39" t="s">
        <v>838</v>
      </c>
    </row>
    <row r="84" spans="1:16" ht="12.75">
      <c r="A84" t="s">
        <v>48</v>
      </c>
      <c s="34" t="s">
        <v>125</v>
      </c>
      <c s="34" t="s">
        <v>848</v>
      </c>
      <c s="35" t="s">
        <v>5</v>
      </c>
      <c s="6" t="s">
        <v>849</v>
      </c>
      <c s="36" t="s">
        <v>51</v>
      </c>
      <c s="37">
        <v>210</v>
      </c>
      <c s="36">
        <v>0</v>
      </c>
      <c s="36">
        <f>ROUND(G84*H84,6)</f>
      </c>
      <c r="L84" s="38">
        <v>0</v>
      </c>
      <c s="32">
        <f>ROUND(ROUND(L84,2)*ROUND(G84,3),2)</f>
      </c>
      <c s="36" t="s">
        <v>52</v>
      </c>
      <c>
        <f>(M84*21)/100</f>
      </c>
      <c t="s">
        <v>27</v>
      </c>
    </row>
    <row r="85" spans="1:5" ht="12.75">
      <c r="A85" s="35" t="s">
        <v>53</v>
      </c>
      <c r="E85" s="39" t="s">
        <v>79</v>
      </c>
    </row>
    <row r="86" spans="1:5" ht="38.25">
      <c r="A86" s="35" t="s">
        <v>54</v>
      </c>
      <c r="E86" s="40" t="s">
        <v>7334</v>
      </c>
    </row>
    <row r="87" spans="1:5" ht="51">
      <c r="A87" t="s">
        <v>55</v>
      </c>
      <c r="E87" s="39" t="s">
        <v>851</v>
      </c>
    </row>
    <row r="88" spans="1:16" ht="12.75">
      <c r="A88" t="s">
        <v>48</v>
      </c>
      <c s="34" t="s">
        <v>129</v>
      </c>
      <c s="34" t="s">
        <v>7335</v>
      </c>
      <c s="35" t="s">
        <v>5</v>
      </c>
      <c s="6" t="s">
        <v>7336</v>
      </c>
      <c s="36" t="s">
        <v>62</v>
      </c>
      <c s="37">
        <v>12</v>
      </c>
      <c s="36">
        <v>0</v>
      </c>
      <c s="36">
        <f>ROUND(G88*H88,6)</f>
      </c>
      <c r="L88" s="38">
        <v>0</v>
      </c>
      <c s="32">
        <f>ROUND(ROUND(L88,2)*ROUND(G88,3),2)</f>
      </c>
      <c s="36" t="s">
        <v>52</v>
      </c>
      <c>
        <f>(M88*21)/100</f>
      </c>
      <c t="s">
        <v>27</v>
      </c>
    </row>
    <row r="89" spans="1:5" ht="12.75">
      <c r="A89" s="35" t="s">
        <v>53</v>
      </c>
      <c r="E89" s="39" t="s">
        <v>79</v>
      </c>
    </row>
    <row r="90" spans="1:5" ht="38.25">
      <c r="A90" s="35" t="s">
        <v>54</v>
      </c>
      <c r="E90" s="40" t="s">
        <v>7337</v>
      </c>
    </row>
    <row r="91" spans="1:5" ht="38.25">
      <c r="A91" t="s">
        <v>55</v>
      </c>
      <c r="E91" s="39" t="s">
        <v>7338</v>
      </c>
    </row>
    <row r="92" spans="1:16" ht="12.75">
      <c r="A92" t="s">
        <v>48</v>
      </c>
      <c s="34" t="s">
        <v>133</v>
      </c>
      <c s="34" t="s">
        <v>7339</v>
      </c>
      <c s="35" t="s">
        <v>5</v>
      </c>
      <c s="6" t="s">
        <v>7340</v>
      </c>
      <c s="36" t="s">
        <v>51</v>
      </c>
      <c s="37">
        <v>210</v>
      </c>
      <c s="36">
        <v>0</v>
      </c>
      <c s="36">
        <f>ROUND(G92*H92,6)</f>
      </c>
      <c r="L92" s="38">
        <v>0</v>
      </c>
      <c s="32">
        <f>ROUND(ROUND(L92,2)*ROUND(G92,3),2)</f>
      </c>
      <c s="36" t="s">
        <v>52</v>
      </c>
      <c>
        <f>(M92*21)/100</f>
      </c>
      <c t="s">
        <v>27</v>
      </c>
    </row>
    <row r="93" spans="1:5" ht="12.75">
      <c r="A93" s="35" t="s">
        <v>53</v>
      </c>
      <c r="E93" s="39" t="s">
        <v>79</v>
      </c>
    </row>
    <row r="94" spans="1:5" ht="38.25">
      <c r="A94" s="35" t="s">
        <v>54</v>
      </c>
      <c r="E94" s="40" t="s">
        <v>7334</v>
      </c>
    </row>
    <row r="95" spans="1:5" ht="63.75">
      <c r="A95" t="s">
        <v>55</v>
      </c>
      <c r="E95" s="39" t="s">
        <v>7341</v>
      </c>
    </row>
    <row r="96" spans="1:16" ht="25.5">
      <c r="A96" t="s">
        <v>48</v>
      </c>
      <c s="34" t="s">
        <v>138</v>
      </c>
      <c s="34" t="s">
        <v>857</v>
      </c>
      <c s="35" t="s">
        <v>5</v>
      </c>
      <c s="6" t="s">
        <v>858</v>
      </c>
      <c s="36" t="s">
        <v>62</v>
      </c>
      <c s="37">
        <v>14</v>
      </c>
      <c s="36">
        <v>0</v>
      </c>
      <c s="36">
        <f>ROUND(G96*H96,6)</f>
      </c>
      <c r="L96" s="38">
        <v>0</v>
      </c>
      <c s="32">
        <f>ROUND(ROUND(L96,2)*ROUND(G96,3),2)</f>
      </c>
      <c s="36" t="s">
        <v>52</v>
      </c>
      <c>
        <f>(M96*21)/100</f>
      </c>
      <c t="s">
        <v>27</v>
      </c>
    </row>
    <row r="97" spans="1:5" ht="12.75">
      <c r="A97" s="35" t="s">
        <v>53</v>
      </c>
      <c r="E97" s="39" t="s">
        <v>79</v>
      </c>
    </row>
    <row r="98" spans="1:5" ht="38.25">
      <c r="A98" s="35" t="s">
        <v>54</v>
      </c>
      <c r="E98" s="40" t="s">
        <v>7342</v>
      </c>
    </row>
    <row r="99" spans="1:5" ht="89.25">
      <c r="A99" t="s">
        <v>55</v>
      </c>
      <c r="E99" s="39" t="s">
        <v>7343</v>
      </c>
    </row>
    <row r="100" spans="1:16" ht="25.5">
      <c r="A100" t="s">
        <v>48</v>
      </c>
      <c s="34" t="s">
        <v>257</v>
      </c>
      <c s="34" t="s">
        <v>313</v>
      </c>
      <c s="35" t="s">
        <v>5</v>
      </c>
      <c s="6" t="s">
        <v>314</v>
      </c>
      <c s="36" t="s">
        <v>62</v>
      </c>
      <c s="37">
        <v>22</v>
      </c>
      <c s="36">
        <v>0</v>
      </c>
      <c s="36">
        <f>ROUND(G100*H100,6)</f>
      </c>
      <c r="L100" s="38">
        <v>0</v>
      </c>
      <c s="32">
        <f>ROUND(ROUND(L100,2)*ROUND(G100,3),2)</f>
      </c>
      <c s="36" t="s">
        <v>52</v>
      </c>
      <c>
        <f>(M100*21)/100</f>
      </c>
      <c t="s">
        <v>27</v>
      </c>
    </row>
    <row r="101" spans="1:5" ht="12.75">
      <c r="A101" s="35" t="s">
        <v>53</v>
      </c>
      <c r="E101" s="39" t="s">
        <v>79</v>
      </c>
    </row>
    <row r="102" spans="1:5" ht="38.25">
      <c r="A102" s="35" t="s">
        <v>54</v>
      </c>
      <c r="E102" s="40" t="s">
        <v>7344</v>
      </c>
    </row>
    <row r="103" spans="1:5" ht="89.25">
      <c r="A103" t="s">
        <v>55</v>
      </c>
      <c r="E103" s="39" t="s">
        <v>7343</v>
      </c>
    </row>
    <row r="104" spans="1:16" ht="25.5">
      <c r="A104" t="s">
        <v>48</v>
      </c>
      <c s="34" t="s">
        <v>261</v>
      </c>
      <c s="34" t="s">
        <v>2458</v>
      </c>
      <c s="35" t="s">
        <v>5</v>
      </c>
      <c s="6" t="s">
        <v>7345</v>
      </c>
      <c s="36" t="s">
        <v>62</v>
      </c>
      <c s="37">
        <v>2</v>
      </c>
      <c s="36">
        <v>0</v>
      </c>
      <c s="36">
        <f>ROUND(G104*H104,6)</f>
      </c>
      <c r="L104" s="38">
        <v>0</v>
      </c>
      <c s="32">
        <f>ROUND(ROUND(L104,2)*ROUND(G104,3),2)</f>
      </c>
      <c s="36" t="s">
        <v>52</v>
      </c>
      <c>
        <f>(M104*21)/100</f>
      </c>
      <c t="s">
        <v>27</v>
      </c>
    </row>
    <row r="105" spans="1:5" ht="12.75">
      <c r="A105" s="35" t="s">
        <v>53</v>
      </c>
      <c r="E105" s="39" t="s">
        <v>79</v>
      </c>
    </row>
    <row r="106" spans="1:5" ht="38.25">
      <c r="A106" s="35" t="s">
        <v>54</v>
      </c>
      <c r="E106" s="40" t="s">
        <v>7206</v>
      </c>
    </row>
    <row r="107" spans="1:5" ht="89.25">
      <c r="A107" t="s">
        <v>55</v>
      </c>
      <c r="E107" s="39" t="s">
        <v>7343</v>
      </c>
    </row>
    <row r="108" spans="1:16" ht="12.75">
      <c r="A108" t="s">
        <v>48</v>
      </c>
      <c s="34" t="s">
        <v>1030</v>
      </c>
      <c s="34" t="s">
        <v>7209</v>
      </c>
      <c s="35" t="s">
        <v>5</v>
      </c>
      <c s="6" t="s">
        <v>7210</v>
      </c>
      <c s="36" t="s">
        <v>62</v>
      </c>
      <c s="37">
        <v>40</v>
      </c>
      <c s="36">
        <v>0</v>
      </c>
      <c s="36">
        <f>ROUND(G108*H108,6)</f>
      </c>
      <c r="L108" s="38">
        <v>0</v>
      </c>
      <c s="32">
        <f>ROUND(ROUND(L108,2)*ROUND(G108,3),2)</f>
      </c>
      <c s="36" t="s">
        <v>52</v>
      </c>
      <c>
        <f>(M108*21)/100</f>
      </c>
      <c t="s">
        <v>27</v>
      </c>
    </row>
    <row r="109" spans="1:5" ht="12.75">
      <c r="A109" s="35" t="s">
        <v>53</v>
      </c>
      <c r="E109" s="39" t="s">
        <v>79</v>
      </c>
    </row>
    <row r="110" spans="1:5" ht="38.25">
      <c r="A110" s="35" t="s">
        <v>54</v>
      </c>
      <c r="E110" s="40" t="s">
        <v>7186</v>
      </c>
    </row>
    <row r="111" spans="1:5" ht="76.5">
      <c r="A111" t="s">
        <v>55</v>
      </c>
      <c r="E111" s="39" t="s">
        <v>7346</v>
      </c>
    </row>
    <row r="112" spans="1:16" ht="12.75">
      <c r="A112" t="s">
        <v>48</v>
      </c>
      <c s="34" t="s">
        <v>264</v>
      </c>
      <c s="34" t="s">
        <v>873</v>
      </c>
      <c s="35" t="s">
        <v>5</v>
      </c>
      <c s="6" t="s">
        <v>874</v>
      </c>
      <c s="36" t="s">
        <v>51</v>
      </c>
      <c s="37">
        <v>500</v>
      </c>
      <c s="36">
        <v>0</v>
      </c>
      <c s="36">
        <f>ROUND(G112*H112,6)</f>
      </c>
      <c r="L112" s="38">
        <v>0</v>
      </c>
      <c s="32">
        <f>ROUND(ROUND(L112,2)*ROUND(G112,3),2)</f>
      </c>
      <c s="36" t="s">
        <v>52</v>
      </c>
      <c>
        <f>(M112*21)/100</f>
      </c>
      <c t="s">
        <v>27</v>
      </c>
    </row>
    <row r="113" spans="1:5" ht="12.75">
      <c r="A113" s="35" t="s">
        <v>53</v>
      </c>
      <c r="E113" s="39" t="s">
        <v>79</v>
      </c>
    </row>
    <row r="114" spans="1:5" ht="38.25">
      <c r="A114" s="35" t="s">
        <v>54</v>
      </c>
      <c r="E114" s="40" t="s">
        <v>7347</v>
      </c>
    </row>
    <row r="115" spans="1:5" ht="114.75">
      <c r="A115" t="s">
        <v>55</v>
      </c>
      <c r="E115" s="39" t="s">
        <v>876</v>
      </c>
    </row>
    <row r="116" spans="1:16" ht="12.75">
      <c r="A116" t="s">
        <v>48</v>
      </c>
      <c s="34" t="s">
        <v>268</v>
      </c>
      <c s="34" t="s">
        <v>7348</v>
      </c>
      <c s="35" t="s">
        <v>5</v>
      </c>
      <c s="6" t="s">
        <v>7349</v>
      </c>
      <c s="36" t="s">
        <v>62</v>
      </c>
      <c s="37">
        <v>9</v>
      </c>
      <c s="36">
        <v>0</v>
      </c>
      <c s="36">
        <f>ROUND(G116*H116,6)</f>
      </c>
      <c r="L116" s="38">
        <v>0</v>
      </c>
      <c s="32">
        <f>ROUND(ROUND(L116,2)*ROUND(G116,3),2)</f>
      </c>
      <c s="36" t="s">
        <v>52</v>
      </c>
      <c>
        <f>(M116*21)/100</f>
      </c>
      <c t="s">
        <v>27</v>
      </c>
    </row>
    <row r="117" spans="1:5" ht="12.75">
      <c r="A117" s="35" t="s">
        <v>53</v>
      </c>
      <c r="E117" s="39" t="s">
        <v>79</v>
      </c>
    </row>
    <row r="118" spans="1:5" ht="38.25">
      <c r="A118" s="35" t="s">
        <v>54</v>
      </c>
      <c r="E118" s="40" t="s">
        <v>7350</v>
      </c>
    </row>
    <row r="119" spans="1:5" ht="114.75">
      <c r="A119" t="s">
        <v>55</v>
      </c>
      <c r="E119" s="39" t="s">
        <v>3571</v>
      </c>
    </row>
    <row r="120" spans="1:16" ht="12.75">
      <c r="A120" t="s">
        <v>48</v>
      </c>
      <c s="34" t="s">
        <v>272</v>
      </c>
      <c s="34" t="s">
        <v>7351</v>
      </c>
      <c s="35" t="s">
        <v>5</v>
      </c>
      <c s="6" t="s">
        <v>7352</v>
      </c>
      <c s="36" t="s">
        <v>62</v>
      </c>
      <c s="37">
        <v>4</v>
      </c>
      <c s="36">
        <v>0</v>
      </c>
      <c s="36">
        <f>ROUND(G120*H120,6)</f>
      </c>
      <c r="L120" s="38">
        <v>0</v>
      </c>
      <c s="32">
        <f>ROUND(ROUND(L120,2)*ROUND(G120,3),2)</f>
      </c>
      <c s="36" t="s">
        <v>52</v>
      </c>
      <c>
        <f>(M120*21)/100</f>
      </c>
      <c t="s">
        <v>27</v>
      </c>
    </row>
    <row r="121" spans="1:5" ht="12.75">
      <c r="A121" s="35" t="s">
        <v>53</v>
      </c>
      <c r="E121" s="39" t="s">
        <v>79</v>
      </c>
    </row>
    <row r="122" spans="1:5" ht="38.25">
      <c r="A122" s="35" t="s">
        <v>54</v>
      </c>
      <c r="E122" s="40" t="s">
        <v>7353</v>
      </c>
    </row>
    <row r="123" spans="1:5" ht="114.75">
      <c r="A123" t="s">
        <v>55</v>
      </c>
      <c r="E123" s="39" t="s">
        <v>3571</v>
      </c>
    </row>
    <row r="124" spans="1:13" ht="12.75">
      <c r="A124" t="s">
        <v>46</v>
      </c>
      <c r="C124" s="31" t="s">
        <v>7354</v>
      </c>
      <c r="E124" s="33" t="s">
        <v>7355</v>
      </c>
      <c r="J124" s="32">
        <f>0</f>
      </c>
      <c s="32">
        <f>0</f>
      </c>
      <c s="32">
        <f>0+L125+L129+L133+L137+L141+L145+L149+L153+L157+L161+L165</f>
      </c>
      <c s="32">
        <f>0+M125+M129+M133+M137+M141+M145+M149+M153+M157+M161+M165</f>
      </c>
    </row>
    <row r="125" spans="1:16" ht="25.5">
      <c r="A125" t="s">
        <v>48</v>
      </c>
      <c s="34" t="s">
        <v>291</v>
      </c>
      <c s="34" t="s">
        <v>7356</v>
      </c>
      <c s="35" t="s">
        <v>5</v>
      </c>
      <c s="6" t="s">
        <v>7357</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7257</v>
      </c>
    </row>
    <row r="128" spans="1:5" ht="114.75">
      <c r="A128" t="s">
        <v>55</v>
      </c>
      <c r="E128" s="39" t="s">
        <v>7358</v>
      </c>
    </row>
    <row r="129" spans="1:16" ht="12.75">
      <c r="A129" t="s">
        <v>48</v>
      </c>
      <c s="34" t="s">
        <v>295</v>
      </c>
      <c s="34" t="s">
        <v>7359</v>
      </c>
      <c s="35" t="s">
        <v>5</v>
      </c>
      <c s="6" t="s">
        <v>7360</v>
      </c>
      <c s="36" t="s">
        <v>62</v>
      </c>
      <c s="37">
        <v>1</v>
      </c>
      <c s="36">
        <v>0</v>
      </c>
      <c s="36">
        <f>ROUND(G129*H129,6)</f>
      </c>
      <c r="L129" s="38">
        <v>0</v>
      </c>
      <c s="32">
        <f>ROUND(ROUND(L129,2)*ROUND(G129,3),2)</f>
      </c>
      <c s="36" t="s">
        <v>52</v>
      </c>
      <c>
        <f>(M129*21)/100</f>
      </c>
      <c t="s">
        <v>27</v>
      </c>
    </row>
    <row r="130" spans="1:5" ht="12.75">
      <c r="A130" s="35" t="s">
        <v>53</v>
      </c>
      <c r="E130" s="39" t="s">
        <v>79</v>
      </c>
    </row>
    <row r="131" spans="1:5" ht="38.25">
      <c r="A131" s="35" t="s">
        <v>54</v>
      </c>
      <c r="E131" s="40" t="s">
        <v>7254</v>
      </c>
    </row>
    <row r="132" spans="1:5" ht="89.25">
      <c r="A132" t="s">
        <v>55</v>
      </c>
      <c r="E132" s="39" t="s">
        <v>7361</v>
      </c>
    </row>
    <row r="133" spans="1:16" ht="12.75">
      <c r="A133" t="s">
        <v>48</v>
      </c>
      <c s="34" t="s">
        <v>299</v>
      </c>
      <c s="34" t="s">
        <v>7362</v>
      </c>
      <c s="35" t="s">
        <v>5</v>
      </c>
      <c s="6" t="s">
        <v>7363</v>
      </c>
      <c s="36" t="s">
        <v>62</v>
      </c>
      <c s="37">
        <v>15</v>
      </c>
      <c s="36">
        <v>0</v>
      </c>
      <c s="36">
        <f>ROUND(G133*H133,6)</f>
      </c>
      <c r="L133" s="38">
        <v>0</v>
      </c>
      <c s="32">
        <f>ROUND(ROUND(L133,2)*ROUND(G133,3),2)</f>
      </c>
      <c s="36" t="s">
        <v>52</v>
      </c>
      <c>
        <f>(M133*21)/100</f>
      </c>
      <c t="s">
        <v>27</v>
      </c>
    </row>
    <row r="134" spans="1:5" ht="12.75">
      <c r="A134" s="35" t="s">
        <v>53</v>
      </c>
      <c r="E134" s="39" t="s">
        <v>79</v>
      </c>
    </row>
    <row r="135" spans="1:5" ht="38.25">
      <c r="A135" s="35" t="s">
        <v>54</v>
      </c>
      <c r="E135" s="40" t="s">
        <v>7249</v>
      </c>
    </row>
    <row r="136" spans="1:5" ht="89.25">
      <c r="A136" t="s">
        <v>55</v>
      </c>
      <c r="E136" s="39" t="s">
        <v>3568</v>
      </c>
    </row>
    <row r="137" spans="1:16" ht="25.5">
      <c r="A137" t="s">
        <v>48</v>
      </c>
      <c s="34" t="s">
        <v>303</v>
      </c>
      <c s="34" t="s">
        <v>7364</v>
      </c>
      <c s="35" t="s">
        <v>5</v>
      </c>
      <c s="6" t="s">
        <v>7365</v>
      </c>
      <c s="36" t="s">
        <v>62</v>
      </c>
      <c s="37">
        <v>1</v>
      </c>
      <c s="36">
        <v>0</v>
      </c>
      <c s="36">
        <f>ROUND(G137*H137,6)</f>
      </c>
      <c r="L137" s="38">
        <v>0</v>
      </c>
      <c s="32">
        <f>ROUND(ROUND(L137,2)*ROUND(G137,3),2)</f>
      </c>
      <c s="36" t="s">
        <v>52</v>
      </c>
      <c>
        <f>(M137*21)/100</f>
      </c>
      <c t="s">
        <v>27</v>
      </c>
    </row>
    <row r="138" spans="1:5" ht="12.75">
      <c r="A138" s="35" t="s">
        <v>53</v>
      </c>
      <c r="E138" s="39" t="s">
        <v>79</v>
      </c>
    </row>
    <row r="139" spans="1:5" ht="38.25">
      <c r="A139" s="35" t="s">
        <v>54</v>
      </c>
      <c r="E139" s="40" t="s">
        <v>7221</v>
      </c>
    </row>
    <row r="140" spans="1:5" ht="102">
      <c r="A140" t="s">
        <v>55</v>
      </c>
      <c r="E140" s="39" t="s">
        <v>7231</v>
      </c>
    </row>
    <row r="141" spans="1:16" ht="38.25">
      <c r="A141" t="s">
        <v>48</v>
      </c>
      <c s="34" t="s">
        <v>545</v>
      </c>
      <c s="34" t="s">
        <v>7247</v>
      </c>
      <c s="35" t="s">
        <v>5</v>
      </c>
      <c s="6" t="s">
        <v>7366</v>
      </c>
      <c s="36" t="s">
        <v>105</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7367</v>
      </c>
    </row>
    <row r="145" spans="1:16" ht="25.5">
      <c r="A145" t="s">
        <v>48</v>
      </c>
      <c s="34" t="s">
        <v>307</v>
      </c>
      <c s="34" t="s">
        <v>7251</v>
      </c>
      <c s="35" t="s">
        <v>5</v>
      </c>
      <c s="6" t="s">
        <v>7368</v>
      </c>
      <c s="36" t="s">
        <v>105</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7369</v>
      </c>
    </row>
    <row r="149" spans="1:16" ht="25.5">
      <c r="A149" t="s">
        <v>48</v>
      </c>
      <c s="34" t="s">
        <v>552</v>
      </c>
      <c s="34" t="s">
        <v>7370</v>
      </c>
      <c s="35" t="s">
        <v>5</v>
      </c>
      <c s="6" t="s">
        <v>7371</v>
      </c>
      <c s="36" t="s">
        <v>62</v>
      </c>
      <c s="37">
        <v>2</v>
      </c>
      <c s="36">
        <v>0</v>
      </c>
      <c s="36">
        <f>ROUND(G149*H149,6)</f>
      </c>
      <c r="L149" s="38">
        <v>0</v>
      </c>
      <c s="32">
        <f>ROUND(ROUND(L149,2)*ROUND(G149,3),2)</f>
      </c>
      <c s="36" t="s">
        <v>52</v>
      </c>
      <c>
        <f>(M149*21)/100</f>
      </c>
      <c t="s">
        <v>27</v>
      </c>
    </row>
    <row r="150" spans="1:5" ht="12.75">
      <c r="A150" s="35" t="s">
        <v>53</v>
      </c>
      <c r="E150" s="39" t="s">
        <v>7372</v>
      </c>
    </row>
    <row r="151" spans="1:5" ht="38.25">
      <c r="A151" s="35" t="s">
        <v>54</v>
      </c>
      <c r="E151" s="40" t="s">
        <v>7373</v>
      </c>
    </row>
    <row r="152" spans="1:5" ht="89.25">
      <c r="A152" t="s">
        <v>55</v>
      </c>
      <c r="E152" s="39" t="s">
        <v>7288</v>
      </c>
    </row>
    <row r="153" spans="1:16" ht="25.5">
      <c r="A153" t="s">
        <v>48</v>
      </c>
      <c s="34" t="s">
        <v>312</v>
      </c>
      <c s="34" t="s">
        <v>7374</v>
      </c>
      <c s="35" t="s">
        <v>5</v>
      </c>
      <c s="6" t="s">
        <v>7375</v>
      </c>
      <c s="36" t="s">
        <v>62</v>
      </c>
      <c s="37">
        <v>2</v>
      </c>
      <c s="36">
        <v>0</v>
      </c>
      <c s="36">
        <f>ROUND(G153*H153,6)</f>
      </c>
      <c r="L153" s="38">
        <v>0</v>
      </c>
      <c s="32">
        <f>ROUND(ROUND(L153,2)*ROUND(G153,3),2)</f>
      </c>
      <c s="36" t="s">
        <v>52</v>
      </c>
      <c>
        <f>(M153*21)/100</f>
      </c>
      <c t="s">
        <v>27</v>
      </c>
    </row>
    <row r="154" spans="1:5" ht="12.75">
      <c r="A154" s="35" t="s">
        <v>53</v>
      </c>
      <c r="E154" s="39" t="s">
        <v>7372</v>
      </c>
    </row>
    <row r="155" spans="1:5" ht="38.25">
      <c r="A155" s="35" t="s">
        <v>54</v>
      </c>
      <c r="E155" s="40" t="s">
        <v>7373</v>
      </c>
    </row>
    <row r="156" spans="1:5" ht="89.25">
      <c r="A156" t="s">
        <v>55</v>
      </c>
      <c r="E156" s="39" t="s">
        <v>7376</v>
      </c>
    </row>
    <row r="157" spans="1:16" ht="38.25">
      <c r="A157" t="s">
        <v>48</v>
      </c>
      <c s="34" t="s">
        <v>318</v>
      </c>
      <c s="34" t="s">
        <v>7377</v>
      </c>
      <c s="35" t="s">
        <v>5</v>
      </c>
      <c s="6" t="s">
        <v>7378</v>
      </c>
      <c s="36" t="s">
        <v>62</v>
      </c>
      <c s="37">
        <v>1</v>
      </c>
      <c s="36">
        <v>0</v>
      </c>
      <c s="36">
        <f>ROUND(G157*H157,6)</f>
      </c>
      <c r="L157" s="38">
        <v>0</v>
      </c>
      <c s="32">
        <f>ROUND(ROUND(L157,2)*ROUND(G157,3),2)</f>
      </c>
      <c s="36" t="s">
        <v>52</v>
      </c>
      <c>
        <f>(M157*21)/100</f>
      </c>
      <c t="s">
        <v>27</v>
      </c>
    </row>
    <row r="158" spans="1:5" ht="12.75">
      <c r="A158" s="35" t="s">
        <v>53</v>
      </c>
      <c r="E158" s="39" t="s">
        <v>7379</v>
      </c>
    </row>
    <row r="159" spans="1:5" ht="38.25">
      <c r="A159" s="35" t="s">
        <v>54</v>
      </c>
      <c r="E159" s="40" t="s">
        <v>7380</v>
      </c>
    </row>
    <row r="160" spans="1:5" ht="12.75">
      <c r="A160" t="s">
        <v>55</v>
      </c>
      <c r="E160" s="39" t="s">
        <v>5</v>
      </c>
    </row>
    <row r="161" spans="1:16" ht="12.75">
      <c r="A161" t="s">
        <v>48</v>
      </c>
      <c s="34" t="s">
        <v>319</v>
      </c>
      <c s="34" t="s">
        <v>7381</v>
      </c>
      <c s="35" t="s">
        <v>5</v>
      </c>
      <c s="6" t="s">
        <v>7382</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7383</v>
      </c>
    </row>
    <row r="165" spans="1:16" ht="12.75">
      <c r="A165" t="s">
        <v>48</v>
      </c>
      <c s="34" t="s">
        <v>321</v>
      </c>
      <c s="34" t="s">
        <v>7384</v>
      </c>
      <c s="35" t="s">
        <v>5</v>
      </c>
      <c s="6" t="s">
        <v>7385</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7386</v>
      </c>
    </row>
    <row r="169" spans="1:13" ht="12.75">
      <c r="A169" t="s">
        <v>46</v>
      </c>
      <c r="C169" s="31" t="s">
        <v>2373</v>
      </c>
      <c r="E169" s="33" t="s">
        <v>2374</v>
      </c>
      <c r="J169" s="32">
        <f>0</f>
      </c>
      <c s="32">
        <f>0</f>
      </c>
      <c s="32">
        <f>0+L170+L174+L178+L182+L186+L190+L194+L198+L202+L206</f>
      </c>
      <c s="32">
        <f>0+M170+M174+M178+M182+M186+M190+M194+M198+M202+M206</f>
      </c>
    </row>
    <row r="170" spans="1:16" ht="12.75">
      <c r="A170" t="s">
        <v>48</v>
      </c>
      <c s="34" t="s">
        <v>330</v>
      </c>
      <c s="34" t="s">
        <v>2375</v>
      </c>
      <c s="35" t="s">
        <v>5</v>
      </c>
      <c s="6" t="s">
        <v>2376</v>
      </c>
      <c s="36" t="s">
        <v>185</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2377</v>
      </c>
    </row>
    <row r="173" spans="1:5" ht="12.75">
      <c r="A173" t="s">
        <v>55</v>
      </c>
      <c r="E173" s="39" t="s">
        <v>1424</v>
      </c>
    </row>
    <row r="174" spans="1:16" ht="12.75">
      <c r="A174" t="s">
        <v>48</v>
      </c>
      <c s="34" t="s">
        <v>334</v>
      </c>
      <c s="34" t="s">
        <v>2378</v>
      </c>
      <c s="35" t="s">
        <v>5</v>
      </c>
      <c s="6" t="s">
        <v>2379</v>
      </c>
      <c s="36" t="s">
        <v>185</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2380</v>
      </c>
    </row>
    <row r="177" spans="1:5" ht="25.5">
      <c r="A177" t="s">
        <v>55</v>
      </c>
      <c r="E177" s="39" t="s">
        <v>2381</v>
      </c>
    </row>
    <row r="178" spans="1:16" ht="25.5">
      <c r="A178" t="s">
        <v>48</v>
      </c>
      <c s="34" t="s">
        <v>337</v>
      </c>
      <c s="34" t="s">
        <v>2382</v>
      </c>
      <c s="35" t="s">
        <v>5</v>
      </c>
      <c s="6" t="s">
        <v>2383</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2384</v>
      </c>
    </row>
    <row r="182" spans="1:16" ht="38.25">
      <c r="A182" t="s">
        <v>48</v>
      </c>
      <c s="34" t="s">
        <v>341</v>
      </c>
      <c s="34" t="s">
        <v>2474</v>
      </c>
      <c s="35" t="s">
        <v>5</v>
      </c>
      <c s="6" t="s">
        <v>7387</v>
      </c>
      <c s="36" t="s">
        <v>62</v>
      </c>
      <c s="37">
        <v>7</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7388</v>
      </c>
    </row>
    <row r="186" spans="1:16" ht="25.5">
      <c r="A186" t="s">
        <v>48</v>
      </c>
      <c s="34" t="s">
        <v>577</v>
      </c>
      <c s="34" t="s">
        <v>2385</v>
      </c>
      <c s="35" t="s">
        <v>5</v>
      </c>
      <c s="6" t="s">
        <v>2386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89.25">
      <c r="A189" t="s">
        <v>55</v>
      </c>
      <c r="E189" s="39" t="s">
        <v>2387</v>
      </c>
    </row>
    <row r="190" spans="1:16" ht="12.75">
      <c r="A190" t="s">
        <v>48</v>
      </c>
      <c s="34" t="s">
        <v>581</v>
      </c>
      <c s="34" t="s">
        <v>7389</v>
      </c>
      <c s="35" t="s">
        <v>5</v>
      </c>
      <c s="6" t="s">
        <v>7390</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76.5">
      <c r="A193" t="s">
        <v>55</v>
      </c>
      <c r="E193" s="39" t="s">
        <v>7391</v>
      </c>
    </row>
    <row r="194" spans="1:16" ht="12.75">
      <c r="A194" t="s">
        <v>48</v>
      </c>
      <c s="34" t="s">
        <v>345</v>
      </c>
      <c s="34" t="s">
        <v>2388</v>
      </c>
      <c s="35" t="s">
        <v>5</v>
      </c>
      <c s="6" t="s">
        <v>2389</v>
      </c>
      <c s="36" t="s">
        <v>105</v>
      </c>
      <c s="37">
        <v>30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89.25">
      <c r="A197" t="s">
        <v>55</v>
      </c>
      <c r="E197" s="39" t="s">
        <v>2390</v>
      </c>
    </row>
    <row r="198" spans="1:16" ht="12.75">
      <c r="A198" t="s">
        <v>48</v>
      </c>
      <c s="34" t="s">
        <v>349</v>
      </c>
      <c s="34" t="s">
        <v>2391</v>
      </c>
      <c s="35" t="s">
        <v>5</v>
      </c>
      <c s="6" t="s">
        <v>2392</v>
      </c>
      <c s="36" t="s">
        <v>105</v>
      </c>
      <c s="37">
        <v>15</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2393</v>
      </c>
    </row>
    <row r="202" spans="1:16" ht="12.75">
      <c r="A202" t="s">
        <v>48</v>
      </c>
      <c s="34" t="s">
        <v>592</v>
      </c>
      <c s="34" t="s">
        <v>936</v>
      </c>
      <c s="35" t="s">
        <v>5</v>
      </c>
      <c s="6" t="s">
        <v>937</v>
      </c>
      <c s="36" t="s">
        <v>105</v>
      </c>
      <c s="37">
        <v>10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2394</v>
      </c>
    </row>
    <row r="206" spans="1:16" ht="12.75">
      <c r="A206" t="s">
        <v>48</v>
      </c>
      <c s="34" t="s">
        <v>596</v>
      </c>
      <c s="34" t="s">
        <v>939</v>
      </c>
      <c s="35" t="s">
        <v>5</v>
      </c>
      <c s="6" t="s">
        <v>940</v>
      </c>
      <c s="36" t="s">
        <v>105</v>
      </c>
      <c s="37">
        <v>20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7394</v>
      </c>
      <c r="E8" s="30" t="s">
        <v>7393</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7395</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7395</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7396</v>
      </c>
    </row>
    <row r="21" spans="1:5" ht="38.25">
      <c r="A21" t="s">
        <v>55</v>
      </c>
      <c r="E21" s="39" t="s">
        <v>2448</v>
      </c>
    </row>
    <row r="22" spans="1:16" ht="12.75">
      <c r="A22" t="s">
        <v>48</v>
      </c>
      <c s="34" t="s">
        <v>63</v>
      </c>
      <c s="34" t="s">
        <v>1311</v>
      </c>
      <c s="35" t="s">
        <v>5</v>
      </c>
      <c s="6" t="s">
        <v>1312</v>
      </c>
      <c s="36" t="s">
        <v>51</v>
      </c>
      <c s="37">
        <v>200</v>
      </c>
      <c s="36">
        <v>0</v>
      </c>
      <c s="36">
        <f>ROUND(G22*H22,6)</f>
      </c>
      <c r="L22" s="38">
        <v>0</v>
      </c>
      <c s="32">
        <f>ROUND(ROUND(L22,2)*ROUND(G22,3),2)</f>
      </c>
      <c s="36" t="s">
        <v>52</v>
      </c>
      <c>
        <f>(M22*21)/100</f>
      </c>
      <c t="s">
        <v>27</v>
      </c>
    </row>
    <row r="23" spans="1:5" ht="12.75">
      <c r="A23" s="35" t="s">
        <v>53</v>
      </c>
      <c r="E23" s="39" t="s">
        <v>79</v>
      </c>
    </row>
    <row r="24" spans="1:5" ht="38.25">
      <c r="A24" s="35" t="s">
        <v>54</v>
      </c>
      <c r="E24" s="40" t="s">
        <v>7397</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7398</v>
      </c>
    </row>
    <row r="29" spans="1:5" ht="140.25">
      <c r="A29" t="s">
        <v>55</v>
      </c>
      <c r="E29" s="39" t="s">
        <v>2454</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7399</v>
      </c>
    </row>
    <row r="33" spans="1:5" ht="140.25">
      <c r="A33" t="s">
        <v>55</v>
      </c>
      <c r="E33" s="39" t="s">
        <v>7178</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7400</v>
      </c>
    </row>
    <row r="37" spans="1:5" ht="102">
      <c r="A37" t="s">
        <v>55</v>
      </c>
      <c r="E37" s="39" t="s">
        <v>2346</v>
      </c>
    </row>
    <row r="38" spans="1:16" ht="12.75">
      <c r="A38" t="s">
        <v>48</v>
      </c>
      <c s="34" t="s">
        <v>163</v>
      </c>
      <c s="34" t="s">
        <v>3557</v>
      </c>
      <c s="35" t="s">
        <v>5</v>
      </c>
      <c s="6" t="s">
        <v>3558</v>
      </c>
      <c s="36" t="s">
        <v>51</v>
      </c>
      <c s="37">
        <v>220</v>
      </c>
      <c s="36">
        <v>0</v>
      </c>
      <c s="36">
        <f>ROUND(G38*H38,6)</f>
      </c>
      <c r="L38" s="38">
        <v>0</v>
      </c>
      <c s="32">
        <f>ROUND(ROUND(L38,2)*ROUND(G38,3),2)</f>
      </c>
      <c s="36" t="s">
        <v>52</v>
      </c>
      <c>
        <f>(M38*21)/100</f>
      </c>
      <c t="s">
        <v>27</v>
      </c>
    </row>
    <row r="39" spans="1:5" ht="12.75">
      <c r="A39" s="35" t="s">
        <v>53</v>
      </c>
      <c r="E39" s="39" t="s">
        <v>79</v>
      </c>
    </row>
    <row r="40" spans="1:5" ht="38.25">
      <c r="A40" s="35" t="s">
        <v>54</v>
      </c>
      <c r="E40" s="40" t="s">
        <v>7401</v>
      </c>
    </row>
    <row r="41" spans="1:5" ht="76.5">
      <c r="A41" t="s">
        <v>55</v>
      </c>
      <c r="E41" s="39" t="s">
        <v>3559</v>
      </c>
    </row>
    <row r="42" spans="1:16" ht="12.75">
      <c r="A42" t="s">
        <v>48</v>
      </c>
      <c s="34" t="s">
        <v>76</v>
      </c>
      <c s="34" t="s">
        <v>7317</v>
      </c>
      <c s="35" t="s">
        <v>5</v>
      </c>
      <c s="6" t="s">
        <v>7318</v>
      </c>
      <c s="36" t="s">
        <v>190</v>
      </c>
      <c s="37">
        <v>2.1</v>
      </c>
      <c s="36">
        <v>0</v>
      </c>
      <c s="36">
        <f>ROUND(G42*H42,6)</f>
      </c>
      <c r="L42" s="38">
        <v>0</v>
      </c>
      <c s="32">
        <f>ROUND(ROUND(L42,2)*ROUND(G42,3),2)</f>
      </c>
      <c s="36" t="s">
        <v>52</v>
      </c>
      <c>
        <f>(M42*21)/100</f>
      </c>
      <c t="s">
        <v>27</v>
      </c>
    </row>
    <row r="43" spans="1:5" ht="12.75">
      <c r="A43" s="35" t="s">
        <v>53</v>
      </c>
      <c r="E43" s="39" t="s">
        <v>79</v>
      </c>
    </row>
    <row r="44" spans="1:5" ht="38.25">
      <c r="A44" s="35" t="s">
        <v>54</v>
      </c>
      <c r="E44" s="40" t="s">
        <v>7402</v>
      </c>
    </row>
    <row r="45" spans="1:5" ht="216.75">
      <c r="A45" t="s">
        <v>55</v>
      </c>
      <c r="E45" s="39" t="s">
        <v>7320</v>
      </c>
    </row>
    <row r="46" spans="1:13" ht="12.75">
      <c r="A46" t="s">
        <v>46</v>
      </c>
      <c r="C46" s="31" t="s">
        <v>102</v>
      </c>
      <c r="E46" s="33" t="s">
        <v>7321</v>
      </c>
      <c r="J46" s="32">
        <f>0</f>
      </c>
      <c s="32">
        <f>0</f>
      </c>
      <c s="32">
        <f>0+L47+L51</f>
      </c>
      <c s="32">
        <f>0+M47+M51</f>
      </c>
    </row>
    <row r="47" spans="1:16" ht="25.5">
      <c r="A47" t="s">
        <v>48</v>
      </c>
      <c s="34" t="s">
        <v>86</v>
      </c>
      <c s="34" t="s">
        <v>471</v>
      </c>
      <c s="35" t="s">
        <v>472</v>
      </c>
      <c s="6" t="s">
        <v>7322</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7323</v>
      </c>
    </row>
    <row r="51" spans="1:16" ht="25.5">
      <c r="A51" t="s">
        <v>48</v>
      </c>
      <c s="34" t="s">
        <v>90</v>
      </c>
      <c s="34" t="s">
        <v>2323</v>
      </c>
      <c s="35" t="s">
        <v>2324</v>
      </c>
      <c s="6" t="s">
        <v>7324</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7323</v>
      </c>
    </row>
    <row r="55" spans="1:13" ht="12.75">
      <c r="A55" t="s">
        <v>46</v>
      </c>
      <c r="C55" s="31" t="s">
        <v>7181</v>
      </c>
      <c r="E55" s="33" t="s">
        <v>7182</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7230</v>
      </c>
    </row>
    <row r="59" spans="1:5" ht="102">
      <c r="A59" t="s">
        <v>55</v>
      </c>
      <c r="E59" s="39" t="s">
        <v>7184</v>
      </c>
    </row>
    <row r="60" spans="1:16" ht="12.75">
      <c r="A60" t="s">
        <v>48</v>
      </c>
      <c s="34" t="s">
        <v>98</v>
      </c>
      <c s="34" t="s">
        <v>292</v>
      </c>
      <c s="35" t="s">
        <v>5</v>
      </c>
      <c s="6" t="s">
        <v>7185</v>
      </c>
      <c s="36" t="s">
        <v>51</v>
      </c>
      <c s="37">
        <v>85</v>
      </c>
      <c s="36">
        <v>0</v>
      </c>
      <c s="36">
        <f>ROUND(G60*H60,6)</f>
      </c>
      <c r="L60" s="38">
        <v>0</v>
      </c>
      <c s="32">
        <f>ROUND(ROUND(L60,2)*ROUND(G60,3),2)</f>
      </c>
      <c s="36" t="s">
        <v>52</v>
      </c>
      <c>
        <f>(M60*21)/100</f>
      </c>
      <c t="s">
        <v>27</v>
      </c>
    </row>
    <row r="61" spans="1:5" ht="12.75">
      <c r="A61" s="35" t="s">
        <v>53</v>
      </c>
      <c r="E61" s="39" t="s">
        <v>79</v>
      </c>
    </row>
    <row r="62" spans="1:5" ht="38.25">
      <c r="A62" s="35" t="s">
        <v>54</v>
      </c>
      <c r="E62" s="40" t="s">
        <v>7403</v>
      </c>
    </row>
    <row r="63" spans="1:5" ht="140.25">
      <c r="A63" t="s">
        <v>55</v>
      </c>
      <c r="E63" s="39" t="s">
        <v>7187</v>
      </c>
    </row>
    <row r="64" spans="1:16" ht="12.75">
      <c r="A64" t="s">
        <v>48</v>
      </c>
      <c s="34" t="s">
        <v>102</v>
      </c>
      <c s="34" t="s">
        <v>7326</v>
      </c>
      <c s="35" t="s">
        <v>5</v>
      </c>
      <c s="6" t="s">
        <v>7327</v>
      </c>
      <c s="36" t="s">
        <v>62</v>
      </c>
      <c s="37">
        <v>7</v>
      </c>
      <c s="36">
        <v>0</v>
      </c>
      <c s="36">
        <f>ROUND(G64*H64,6)</f>
      </c>
      <c r="L64" s="38">
        <v>0</v>
      </c>
      <c s="32">
        <f>ROUND(ROUND(L64,2)*ROUND(G64,3),2)</f>
      </c>
      <c s="36" t="s">
        <v>52</v>
      </c>
      <c>
        <f>(M64*21)/100</f>
      </c>
      <c t="s">
        <v>27</v>
      </c>
    </row>
    <row r="65" spans="1:5" ht="12.75">
      <c r="A65" s="35" t="s">
        <v>53</v>
      </c>
      <c r="E65" s="39" t="s">
        <v>79</v>
      </c>
    </row>
    <row r="66" spans="1:5" ht="38.25">
      <c r="A66" s="35" t="s">
        <v>54</v>
      </c>
      <c r="E66" s="40" t="s">
        <v>7404</v>
      </c>
    </row>
    <row r="67" spans="1:5" ht="89.25">
      <c r="A67" t="s">
        <v>55</v>
      </c>
      <c r="E67" s="39" t="s">
        <v>7329</v>
      </c>
    </row>
    <row r="68" spans="1:16" ht="12.75">
      <c r="A68" t="s">
        <v>48</v>
      </c>
      <c s="34" t="s">
        <v>107</v>
      </c>
      <c s="34" t="s">
        <v>7188</v>
      </c>
      <c s="35" t="s">
        <v>5</v>
      </c>
      <c s="6" t="s">
        <v>7189</v>
      </c>
      <c s="36" t="s">
        <v>51</v>
      </c>
      <c s="37">
        <v>100</v>
      </c>
      <c s="36">
        <v>0</v>
      </c>
      <c s="36">
        <f>ROUND(G68*H68,6)</f>
      </c>
      <c r="L68" s="38">
        <v>0</v>
      </c>
      <c s="32">
        <f>ROUND(ROUND(L68,2)*ROUND(G68,3),2)</f>
      </c>
      <c s="36" t="s">
        <v>52</v>
      </c>
      <c>
        <f>(M68*21)/100</f>
      </c>
      <c t="s">
        <v>27</v>
      </c>
    </row>
    <row r="69" spans="1:5" ht="12.75">
      <c r="A69" s="35" t="s">
        <v>53</v>
      </c>
      <c r="E69" s="39" t="s">
        <v>79</v>
      </c>
    </row>
    <row r="70" spans="1:5" ht="38.25">
      <c r="A70" s="35" t="s">
        <v>54</v>
      </c>
      <c r="E70" s="40" t="s">
        <v>7405</v>
      </c>
    </row>
    <row r="71" spans="1:5" ht="89.25">
      <c r="A71" t="s">
        <v>55</v>
      </c>
      <c r="E71" s="39" t="s">
        <v>838</v>
      </c>
    </row>
    <row r="72" spans="1:16" ht="12.75">
      <c r="A72" t="s">
        <v>48</v>
      </c>
      <c s="34" t="s">
        <v>111</v>
      </c>
      <c s="34" t="s">
        <v>308</v>
      </c>
      <c s="35" t="s">
        <v>5</v>
      </c>
      <c s="6" t="s">
        <v>309</v>
      </c>
      <c s="36" t="s">
        <v>51</v>
      </c>
      <c s="37">
        <v>220</v>
      </c>
      <c s="36">
        <v>0</v>
      </c>
      <c s="36">
        <f>ROUND(G72*H72,6)</f>
      </c>
      <c r="L72" s="38">
        <v>0</v>
      </c>
      <c s="32">
        <f>ROUND(ROUND(L72,2)*ROUND(G72,3),2)</f>
      </c>
      <c s="36" t="s">
        <v>52</v>
      </c>
      <c>
        <f>(M72*21)/100</f>
      </c>
      <c t="s">
        <v>27</v>
      </c>
    </row>
    <row r="73" spans="1:5" ht="12.75">
      <c r="A73" s="35" t="s">
        <v>53</v>
      </c>
      <c r="E73" s="39" t="s">
        <v>79</v>
      </c>
    </row>
    <row r="74" spans="1:5" ht="38.25">
      <c r="A74" s="35" t="s">
        <v>54</v>
      </c>
      <c r="E74" s="40" t="s">
        <v>7406</v>
      </c>
    </row>
    <row r="75" spans="1:5" ht="89.25">
      <c r="A75" t="s">
        <v>55</v>
      </c>
      <c r="E75" s="39" t="s">
        <v>838</v>
      </c>
    </row>
    <row r="76" spans="1:16" ht="25.5">
      <c r="A76" t="s">
        <v>48</v>
      </c>
      <c s="34" t="s">
        <v>115</v>
      </c>
      <c s="34" t="s">
        <v>857</v>
      </c>
      <c s="35" t="s">
        <v>5</v>
      </c>
      <c s="6" t="s">
        <v>858</v>
      </c>
      <c s="36" t="s">
        <v>62</v>
      </c>
      <c s="37">
        <v>14</v>
      </c>
      <c s="36">
        <v>0</v>
      </c>
      <c s="36">
        <f>ROUND(G76*H76,6)</f>
      </c>
      <c r="L76" s="38">
        <v>0</v>
      </c>
      <c s="32">
        <f>ROUND(ROUND(L76,2)*ROUND(G76,3),2)</f>
      </c>
      <c s="36" t="s">
        <v>52</v>
      </c>
      <c>
        <f>(M76*21)/100</f>
      </c>
      <c t="s">
        <v>27</v>
      </c>
    </row>
    <row r="77" spans="1:5" ht="12.75">
      <c r="A77" s="35" t="s">
        <v>53</v>
      </c>
      <c r="E77" s="39" t="s">
        <v>79</v>
      </c>
    </row>
    <row r="78" spans="1:5" ht="38.25">
      <c r="A78" s="35" t="s">
        <v>54</v>
      </c>
      <c r="E78" s="40" t="s">
        <v>7342</v>
      </c>
    </row>
    <row r="79" spans="1:5" ht="89.25">
      <c r="A79" t="s">
        <v>55</v>
      </c>
      <c r="E79" s="39" t="s">
        <v>7343</v>
      </c>
    </row>
    <row r="80" spans="1:16" ht="25.5">
      <c r="A80" t="s">
        <v>48</v>
      </c>
      <c s="34" t="s">
        <v>119</v>
      </c>
      <c s="34" t="s">
        <v>313</v>
      </c>
      <c s="35" t="s">
        <v>5</v>
      </c>
      <c s="6" t="s">
        <v>314</v>
      </c>
      <c s="36" t="s">
        <v>62</v>
      </c>
      <c s="37">
        <v>14</v>
      </c>
      <c s="36">
        <v>0</v>
      </c>
      <c s="36">
        <f>ROUND(G80*H80,6)</f>
      </c>
      <c r="L80" s="38">
        <v>0</v>
      </c>
      <c s="32">
        <f>ROUND(ROUND(L80,2)*ROUND(G80,3),2)</f>
      </c>
      <c s="36" t="s">
        <v>52</v>
      </c>
      <c>
        <f>(M80*21)/100</f>
      </c>
      <c t="s">
        <v>27</v>
      </c>
    </row>
    <row r="81" spans="1:5" ht="12.75">
      <c r="A81" s="35" t="s">
        <v>53</v>
      </c>
      <c r="E81" s="39" t="s">
        <v>79</v>
      </c>
    </row>
    <row r="82" spans="1:5" ht="38.25">
      <c r="A82" s="35" t="s">
        <v>54</v>
      </c>
      <c r="E82" s="40" t="s">
        <v>7342</v>
      </c>
    </row>
    <row r="83" spans="1:5" ht="89.25">
      <c r="A83" t="s">
        <v>55</v>
      </c>
      <c r="E83" s="39" t="s">
        <v>7343</v>
      </c>
    </row>
    <row r="84" spans="1:16" ht="12.75">
      <c r="A84" t="s">
        <v>48</v>
      </c>
      <c s="34" t="s">
        <v>125</v>
      </c>
      <c s="34" t="s">
        <v>7209</v>
      </c>
      <c s="35" t="s">
        <v>5</v>
      </c>
      <c s="6" t="s">
        <v>7210</v>
      </c>
      <c s="36" t="s">
        <v>62</v>
      </c>
      <c s="37">
        <v>14</v>
      </c>
      <c s="36">
        <v>0</v>
      </c>
      <c s="36">
        <f>ROUND(G84*H84,6)</f>
      </c>
      <c r="L84" s="38">
        <v>0</v>
      </c>
      <c s="32">
        <f>ROUND(ROUND(L84,2)*ROUND(G84,3),2)</f>
      </c>
      <c s="36" t="s">
        <v>52</v>
      </c>
      <c>
        <f>(M84*21)/100</f>
      </c>
      <c t="s">
        <v>27</v>
      </c>
    </row>
    <row r="85" spans="1:5" ht="12.75">
      <c r="A85" s="35" t="s">
        <v>53</v>
      </c>
      <c r="E85" s="39" t="s">
        <v>79</v>
      </c>
    </row>
    <row r="86" spans="1:5" ht="38.25">
      <c r="A86" s="35" t="s">
        <v>54</v>
      </c>
      <c r="E86" s="40" t="s">
        <v>7407</v>
      </c>
    </row>
    <row r="87" spans="1:5" ht="76.5">
      <c r="A87" t="s">
        <v>55</v>
      </c>
      <c r="E87" s="39" t="s">
        <v>7346</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7408</v>
      </c>
    </row>
    <row r="91" spans="1:5" ht="114.75">
      <c r="A91" t="s">
        <v>55</v>
      </c>
      <c r="E91" s="39" t="s">
        <v>876</v>
      </c>
    </row>
    <row r="92" spans="1:13" ht="12.75">
      <c r="A92" t="s">
        <v>46</v>
      </c>
      <c r="C92" s="31" t="s">
        <v>7354</v>
      </c>
      <c r="E92" s="33" t="s">
        <v>7355</v>
      </c>
      <c r="J92" s="32">
        <f>0</f>
      </c>
      <c s="32">
        <f>0</f>
      </c>
      <c s="32">
        <f>0+L93+L97+L101+L105+L109+L113+L117+L121+L125</f>
      </c>
      <c s="32">
        <f>0+M93+M97+M101+M105+M109+M113+M117+M121+M125</f>
      </c>
    </row>
    <row r="93" spans="1:16" ht="12.75">
      <c r="A93" t="s">
        <v>48</v>
      </c>
      <c s="34" t="s">
        <v>133</v>
      </c>
      <c s="34" t="s">
        <v>7409</v>
      </c>
      <c s="35" t="s">
        <v>5</v>
      </c>
      <c s="6" t="s">
        <v>7410</v>
      </c>
      <c s="36" t="s">
        <v>62</v>
      </c>
      <c s="37">
        <v>7</v>
      </c>
      <c s="36">
        <v>0</v>
      </c>
      <c s="36">
        <f>ROUND(G93*H93,6)</f>
      </c>
      <c r="L93" s="38">
        <v>0</v>
      </c>
      <c s="32">
        <f>ROUND(ROUND(L93,2)*ROUND(G93,3),2)</f>
      </c>
      <c s="36" t="s">
        <v>52</v>
      </c>
      <c>
        <f>(M93*21)/100</f>
      </c>
      <c t="s">
        <v>27</v>
      </c>
    </row>
    <row r="94" spans="1:5" ht="12.75">
      <c r="A94" s="35" t="s">
        <v>53</v>
      </c>
      <c r="E94" s="39" t="s">
        <v>79</v>
      </c>
    </row>
    <row r="95" spans="1:5" ht="38.25">
      <c r="A95" s="35" t="s">
        <v>54</v>
      </c>
      <c r="E95" s="40" t="s">
        <v>7411</v>
      </c>
    </row>
    <row r="96" spans="1:5" ht="114.75">
      <c r="A96" t="s">
        <v>55</v>
      </c>
      <c r="E96" s="39" t="s">
        <v>7412</v>
      </c>
    </row>
    <row r="97" spans="1:16" ht="25.5">
      <c r="A97" t="s">
        <v>48</v>
      </c>
      <c s="34" t="s">
        <v>138</v>
      </c>
      <c s="34" t="s">
        <v>7413</v>
      </c>
      <c s="35" t="s">
        <v>5</v>
      </c>
      <c s="6" t="s">
        <v>7414</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7415</v>
      </c>
    </row>
    <row r="100" spans="1:5" ht="12.75">
      <c r="A100" t="s">
        <v>55</v>
      </c>
      <c r="E100" s="39" t="s">
        <v>5</v>
      </c>
    </row>
    <row r="101" spans="1:16" ht="25.5">
      <c r="A101" t="s">
        <v>48</v>
      </c>
      <c s="34" t="s">
        <v>257</v>
      </c>
      <c s="34" t="s">
        <v>7416</v>
      </c>
      <c s="35" t="s">
        <v>5</v>
      </c>
      <c s="6" t="s">
        <v>7417</v>
      </c>
      <c s="36" t="s">
        <v>62</v>
      </c>
      <c s="37">
        <v>2</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7418</v>
      </c>
    </row>
    <row r="104" spans="1:5" ht="89.25">
      <c r="A104" t="s">
        <v>55</v>
      </c>
      <c r="E104" s="39" t="s">
        <v>3568</v>
      </c>
    </row>
    <row r="105" spans="1:16" ht="25.5">
      <c r="A105" t="s">
        <v>48</v>
      </c>
      <c s="34" t="s">
        <v>261</v>
      </c>
      <c s="34" t="s">
        <v>7419</v>
      </c>
      <c s="35" t="s">
        <v>5</v>
      </c>
      <c s="6" t="s">
        <v>7420</v>
      </c>
      <c s="36" t="s">
        <v>62</v>
      </c>
      <c s="37">
        <v>6</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7421</v>
      </c>
    </row>
    <row r="108" spans="1:5" ht="89.25">
      <c r="A108" t="s">
        <v>55</v>
      </c>
      <c r="E108" s="39" t="s">
        <v>3568</v>
      </c>
    </row>
    <row r="109" spans="1:16" ht="12.75">
      <c r="A109" t="s">
        <v>48</v>
      </c>
      <c s="34" t="s">
        <v>1030</v>
      </c>
      <c s="34" t="s">
        <v>7362</v>
      </c>
      <c s="35" t="s">
        <v>5</v>
      </c>
      <c s="6" t="s">
        <v>7363</v>
      </c>
      <c s="36" t="s">
        <v>62</v>
      </c>
      <c s="37">
        <v>3</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7422</v>
      </c>
    </row>
    <row r="112" spans="1:5" ht="89.25">
      <c r="A112" t="s">
        <v>55</v>
      </c>
      <c r="E112" s="39" t="s">
        <v>3568</v>
      </c>
    </row>
    <row r="113" spans="1:16" ht="38.25">
      <c r="A113" t="s">
        <v>48</v>
      </c>
      <c s="34" t="s">
        <v>264</v>
      </c>
      <c s="34" t="s">
        <v>7247</v>
      </c>
      <c s="35" t="s">
        <v>5</v>
      </c>
      <c s="6" t="s">
        <v>7366</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7367</v>
      </c>
    </row>
    <row r="117" spans="1:16" ht="25.5">
      <c r="A117" t="s">
        <v>48</v>
      </c>
      <c s="34" t="s">
        <v>268</v>
      </c>
      <c s="34" t="s">
        <v>7251</v>
      </c>
      <c s="35" t="s">
        <v>5</v>
      </c>
      <c s="6" t="s">
        <v>7368</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7369</v>
      </c>
    </row>
    <row r="121" spans="1:16" ht="12.75">
      <c r="A121" t="s">
        <v>48</v>
      </c>
      <c s="34" t="s">
        <v>272</v>
      </c>
      <c s="34" t="s">
        <v>7381</v>
      </c>
      <c s="35" t="s">
        <v>5</v>
      </c>
      <c s="6" t="s">
        <v>7382</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7383</v>
      </c>
    </row>
    <row r="125" spans="1:16" ht="12.75">
      <c r="A125" t="s">
        <v>48</v>
      </c>
      <c s="34" t="s">
        <v>291</v>
      </c>
      <c s="34" t="s">
        <v>7384</v>
      </c>
      <c s="35" t="s">
        <v>5</v>
      </c>
      <c s="6" t="s">
        <v>7385</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7386</v>
      </c>
    </row>
    <row r="129" spans="1:13" ht="12.75">
      <c r="A129" t="s">
        <v>46</v>
      </c>
      <c r="C129" s="31" t="s">
        <v>2373</v>
      </c>
      <c r="E129" s="33" t="s">
        <v>2374</v>
      </c>
      <c r="J129" s="32">
        <f>0</f>
      </c>
      <c s="32">
        <f>0</f>
      </c>
      <c s="32">
        <f>0+L130+L134+L138+L142+L146+L150+L154+L158+L162+L166</f>
      </c>
      <c s="32">
        <f>0+M130+M134+M138+M142+M146+M150+M154+M158+M162+M166</f>
      </c>
    </row>
    <row r="130" spans="1:16" ht="12.75">
      <c r="A130" t="s">
        <v>48</v>
      </c>
      <c s="34" t="s">
        <v>299</v>
      </c>
      <c s="34" t="s">
        <v>2375</v>
      </c>
      <c s="35" t="s">
        <v>5</v>
      </c>
      <c s="6" t="s">
        <v>2376</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2377</v>
      </c>
    </row>
    <row r="133" spans="1:5" ht="12.75">
      <c r="A133" t="s">
        <v>55</v>
      </c>
      <c r="E133" s="39" t="s">
        <v>1424</v>
      </c>
    </row>
    <row r="134" spans="1:16" ht="12.75">
      <c r="A134" t="s">
        <v>48</v>
      </c>
      <c s="34" t="s">
        <v>303</v>
      </c>
      <c s="34" t="s">
        <v>2378</v>
      </c>
      <c s="35" t="s">
        <v>5</v>
      </c>
      <c s="6" t="s">
        <v>2379</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2380</v>
      </c>
    </row>
    <row r="137" spans="1:5" ht="25.5">
      <c r="A137" t="s">
        <v>55</v>
      </c>
      <c r="E137" s="39" t="s">
        <v>2381</v>
      </c>
    </row>
    <row r="138" spans="1:16" ht="25.5">
      <c r="A138" t="s">
        <v>48</v>
      </c>
      <c s="34" t="s">
        <v>545</v>
      </c>
      <c s="34" t="s">
        <v>2382</v>
      </c>
      <c s="35" t="s">
        <v>5</v>
      </c>
      <c s="6" t="s">
        <v>2383</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2384</v>
      </c>
    </row>
    <row r="142" spans="1:16" ht="38.25">
      <c r="A142" t="s">
        <v>48</v>
      </c>
      <c s="34" t="s">
        <v>307</v>
      </c>
      <c s="34" t="s">
        <v>2474</v>
      </c>
      <c s="35" t="s">
        <v>5</v>
      </c>
      <c s="6" t="s">
        <v>7387</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7388</v>
      </c>
    </row>
    <row r="146" spans="1:16" ht="25.5">
      <c r="A146" t="s">
        <v>48</v>
      </c>
      <c s="34" t="s">
        <v>552</v>
      </c>
      <c s="34" t="s">
        <v>2385</v>
      </c>
      <c s="35" t="s">
        <v>5</v>
      </c>
      <c s="6" t="s">
        <v>2386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2387</v>
      </c>
    </row>
    <row r="150" spans="1:16" ht="12.75">
      <c r="A150" t="s">
        <v>48</v>
      </c>
      <c s="34" t="s">
        <v>312</v>
      </c>
      <c s="34" t="s">
        <v>7389</v>
      </c>
      <c s="35" t="s">
        <v>5</v>
      </c>
      <c s="6" t="s">
        <v>7390</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7391</v>
      </c>
    </row>
    <row r="154" spans="1:16" ht="12.75">
      <c r="A154" t="s">
        <v>48</v>
      </c>
      <c s="34" t="s">
        <v>318</v>
      </c>
      <c s="34" t="s">
        <v>2388</v>
      </c>
      <c s="35" t="s">
        <v>5</v>
      </c>
      <c s="6" t="s">
        <v>2389</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2390</v>
      </c>
    </row>
    <row r="158" spans="1:16" ht="12.75">
      <c r="A158" t="s">
        <v>48</v>
      </c>
      <c s="34" t="s">
        <v>319</v>
      </c>
      <c s="34" t="s">
        <v>2391</v>
      </c>
      <c s="35" t="s">
        <v>5</v>
      </c>
      <c s="6" t="s">
        <v>2392</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2393</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2394</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7425</v>
      </c>
      <c r="E8" s="30" t="s">
        <v>7424</v>
      </c>
      <c r="J8" s="29">
        <f>0+J9+J46+J55+J92+J141</f>
      </c>
      <c s="29">
        <f>0+K9+K46+K55+K92+K141</f>
      </c>
      <c s="29">
        <f>0+L9+L46+L55+L92+L141</f>
      </c>
      <c s="29">
        <f>0+M9+M46+M55+M92+M141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7395</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7395</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7396</v>
      </c>
    </row>
    <row r="21" spans="1:5" ht="38.25">
      <c r="A21" t="s">
        <v>55</v>
      </c>
      <c r="E21" s="39" t="s">
        <v>2448</v>
      </c>
    </row>
    <row r="22" spans="1:16" ht="12.75">
      <c r="A22" t="s">
        <v>48</v>
      </c>
      <c s="34" t="s">
        <v>63</v>
      </c>
      <c s="34" t="s">
        <v>1311</v>
      </c>
      <c s="35" t="s">
        <v>5</v>
      </c>
      <c s="6" t="s">
        <v>1312</v>
      </c>
      <c s="36" t="s">
        <v>51</v>
      </c>
      <c s="37">
        <v>300</v>
      </c>
      <c s="36">
        <v>0</v>
      </c>
      <c s="36">
        <f>ROUND(G22*H22,6)</f>
      </c>
      <c r="L22" s="38">
        <v>0</v>
      </c>
      <c s="32">
        <f>ROUND(ROUND(L22,2)*ROUND(G22,3),2)</f>
      </c>
      <c s="36" t="s">
        <v>52</v>
      </c>
      <c>
        <f>(M22*21)/100</f>
      </c>
      <c t="s">
        <v>27</v>
      </c>
    </row>
    <row r="23" spans="1:5" ht="12.75">
      <c r="A23" s="35" t="s">
        <v>53</v>
      </c>
      <c r="E23" s="39" t="s">
        <v>79</v>
      </c>
    </row>
    <row r="24" spans="1:5" ht="38.25">
      <c r="A24" s="35" t="s">
        <v>54</v>
      </c>
      <c r="E24" s="40" t="s">
        <v>7426</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7398</v>
      </c>
    </row>
    <row r="29" spans="1:5" ht="140.25">
      <c r="A29" t="s">
        <v>55</v>
      </c>
      <c r="E29" s="39" t="s">
        <v>2454</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7399</v>
      </c>
    </row>
    <row r="33" spans="1:5" ht="140.25">
      <c r="A33" t="s">
        <v>55</v>
      </c>
      <c r="E33" s="39" t="s">
        <v>7178</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7400</v>
      </c>
    </row>
    <row r="37" spans="1:5" ht="102">
      <c r="A37" t="s">
        <v>55</v>
      </c>
      <c r="E37" s="39" t="s">
        <v>2346</v>
      </c>
    </row>
    <row r="38" spans="1:16" ht="12.75">
      <c r="A38" t="s">
        <v>48</v>
      </c>
      <c s="34" t="s">
        <v>163</v>
      </c>
      <c s="34" t="s">
        <v>3557</v>
      </c>
      <c s="35" t="s">
        <v>5</v>
      </c>
      <c s="6" t="s">
        <v>3558</v>
      </c>
      <c s="36" t="s">
        <v>51</v>
      </c>
      <c s="37">
        <v>300</v>
      </c>
      <c s="36">
        <v>0</v>
      </c>
      <c s="36">
        <f>ROUND(G38*H38,6)</f>
      </c>
      <c r="L38" s="38">
        <v>0</v>
      </c>
      <c s="32">
        <f>ROUND(ROUND(L38,2)*ROUND(G38,3),2)</f>
      </c>
      <c s="36" t="s">
        <v>52</v>
      </c>
      <c>
        <f>(M38*21)/100</f>
      </c>
      <c t="s">
        <v>27</v>
      </c>
    </row>
    <row r="39" spans="1:5" ht="12.75">
      <c r="A39" s="35" t="s">
        <v>53</v>
      </c>
      <c r="E39" s="39" t="s">
        <v>79</v>
      </c>
    </row>
    <row r="40" spans="1:5" ht="38.25">
      <c r="A40" s="35" t="s">
        <v>54</v>
      </c>
      <c r="E40" s="40" t="s">
        <v>7426</v>
      </c>
    </row>
    <row r="41" spans="1:5" ht="76.5">
      <c r="A41" t="s">
        <v>55</v>
      </c>
      <c r="E41" s="39" t="s">
        <v>3559</v>
      </c>
    </row>
    <row r="42" spans="1:16" ht="12.75">
      <c r="A42" t="s">
        <v>48</v>
      </c>
      <c s="34" t="s">
        <v>76</v>
      </c>
      <c s="34" t="s">
        <v>7317</v>
      </c>
      <c s="35" t="s">
        <v>5</v>
      </c>
      <c s="6" t="s">
        <v>7318</v>
      </c>
      <c s="36" t="s">
        <v>190</v>
      </c>
      <c s="37">
        <v>1.2</v>
      </c>
      <c s="36">
        <v>0</v>
      </c>
      <c s="36">
        <f>ROUND(G42*H42,6)</f>
      </c>
      <c r="L42" s="38">
        <v>0</v>
      </c>
      <c s="32">
        <f>ROUND(ROUND(L42,2)*ROUND(G42,3),2)</f>
      </c>
      <c s="36" t="s">
        <v>52</v>
      </c>
      <c>
        <f>(M42*21)/100</f>
      </c>
      <c t="s">
        <v>27</v>
      </c>
    </row>
    <row r="43" spans="1:5" ht="12.75">
      <c r="A43" s="35" t="s">
        <v>53</v>
      </c>
      <c r="E43" s="39" t="s">
        <v>79</v>
      </c>
    </row>
    <row r="44" spans="1:5" ht="38.25">
      <c r="A44" s="35" t="s">
        <v>54</v>
      </c>
      <c r="E44" s="40" t="s">
        <v>7427</v>
      </c>
    </row>
    <row r="45" spans="1:5" ht="216.75">
      <c r="A45" t="s">
        <v>55</v>
      </c>
      <c r="E45" s="39" t="s">
        <v>7320</v>
      </c>
    </row>
    <row r="46" spans="1:13" ht="12.75">
      <c r="A46" t="s">
        <v>46</v>
      </c>
      <c r="C46" s="31" t="s">
        <v>102</v>
      </c>
      <c r="E46" s="33" t="s">
        <v>7321</v>
      </c>
      <c r="J46" s="32">
        <f>0</f>
      </c>
      <c s="32">
        <f>0</f>
      </c>
      <c s="32">
        <f>0+L47+L51</f>
      </c>
      <c s="32">
        <f>0+M47+M51</f>
      </c>
    </row>
    <row r="47" spans="1:16" ht="25.5">
      <c r="A47" t="s">
        <v>48</v>
      </c>
      <c s="34" t="s">
        <v>86</v>
      </c>
      <c s="34" t="s">
        <v>471</v>
      </c>
      <c s="35" t="s">
        <v>472</v>
      </c>
      <c s="6" t="s">
        <v>7322</v>
      </c>
      <c s="36" t="s">
        <v>450</v>
      </c>
      <c s="37">
        <v>2.5</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7323</v>
      </c>
    </row>
    <row r="51" spans="1:16" ht="25.5">
      <c r="A51" t="s">
        <v>48</v>
      </c>
      <c s="34" t="s">
        <v>90</v>
      </c>
      <c s="34" t="s">
        <v>2323</v>
      </c>
      <c s="35" t="s">
        <v>2324</v>
      </c>
      <c s="6" t="s">
        <v>7324</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7323</v>
      </c>
    </row>
    <row r="55" spans="1:13" ht="12.75">
      <c r="A55" t="s">
        <v>46</v>
      </c>
      <c r="C55" s="31" t="s">
        <v>7181</v>
      </c>
      <c r="E55" s="33" t="s">
        <v>7182</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7230</v>
      </c>
    </row>
    <row r="59" spans="1:5" ht="102">
      <c r="A59" t="s">
        <v>55</v>
      </c>
      <c r="E59" s="39" t="s">
        <v>7184</v>
      </c>
    </row>
    <row r="60" spans="1:16" ht="12.75">
      <c r="A60" t="s">
        <v>48</v>
      </c>
      <c s="34" t="s">
        <v>98</v>
      </c>
      <c s="34" t="s">
        <v>292</v>
      </c>
      <c s="35" t="s">
        <v>5</v>
      </c>
      <c s="6" t="s">
        <v>7185</v>
      </c>
      <c s="36" t="s">
        <v>51</v>
      </c>
      <c s="37">
        <v>50</v>
      </c>
      <c s="36">
        <v>0</v>
      </c>
      <c s="36">
        <f>ROUND(G60*H60,6)</f>
      </c>
      <c r="L60" s="38">
        <v>0</v>
      </c>
      <c s="32">
        <f>ROUND(ROUND(L60,2)*ROUND(G60,3),2)</f>
      </c>
      <c s="36" t="s">
        <v>52</v>
      </c>
      <c>
        <f>(M60*21)/100</f>
      </c>
      <c t="s">
        <v>27</v>
      </c>
    </row>
    <row r="61" spans="1:5" ht="12.75">
      <c r="A61" s="35" t="s">
        <v>53</v>
      </c>
      <c r="E61" s="39" t="s">
        <v>79</v>
      </c>
    </row>
    <row r="62" spans="1:5" ht="38.25">
      <c r="A62" s="35" t="s">
        <v>54</v>
      </c>
      <c r="E62" s="40" t="s">
        <v>7211</v>
      </c>
    </row>
    <row r="63" spans="1:5" ht="140.25">
      <c r="A63" t="s">
        <v>55</v>
      </c>
      <c r="E63" s="39" t="s">
        <v>7187</v>
      </c>
    </row>
    <row r="64" spans="1:16" ht="12.75">
      <c r="A64" t="s">
        <v>48</v>
      </c>
      <c s="34" t="s">
        <v>102</v>
      </c>
      <c s="34" t="s">
        <v>7326</v>
      </c>
      <c s="35" t="s">
        <v>5</v>
      </c>
      <c s="6" t="s">
        <v>7327</v>
      </c>
      <c s="36" t="s">
        <v>62</v>
      </c>
      <c s="37">
        <v>4</v>
      </c>
      <c s="36">
        <v>0</v>
      </c>
      <c s="36">
        <f>ROUND(G64*H64,6)</f>
      </c>
      <c r="L64" s="38">
        <v>0</v>
      </c>
      <c s="32">
        <f>ROUND(ROUND(L64,2)*ROUND(G64,3),2)</f>
      </c>
      <c s="36" t="s">
        <v>52</v>
      </c>
      <c>
        <f>(M64*21)/100</f>
      </c>
      <c t="s">
        <v>27</v>
      </c>
    </row>
    <row r="65" spans="1:5" ht="12.75">
      <c r="A65" s="35" t="s">
        <v>53</v>
      </c>
      <c r="E65" s="39" t="s">
        <v>79</v>
      </c>
    </row>
    <row r="66" spans="1:5" ht="38.25">
      <c r="A66" s="35" t="s">
        <v>54</v>
      </c>
      <c r="E66" s="40" t="s">
        <v>7428</v>
      </c>
    </row>
    <row r="67" spans="1:5" ht="89.25">
      <c r="A67" t="s">
        <v>55</v>
      </c>
      <c r="E67" s="39" t="s">
        <v>7329</v>
      </c>
    </row>
    <row r="68" spans="1:16" ht="12.75">
      <c r="A68" t="s">
        <v>48</v>
      </c>
      <c s="34" t="s">
        <v>107</v>
      </c>
      <c s="34" t="s">
        <v>7188</v>
      </c>
      <c s="35" t="s">
        <v>5</v>
      </c>
      <c s="6" t="s">
        <v>7189</v>
      </c>
      <c s="36" t="s">
        <v>51</v>
      </c>
      <c s="37">
        <v>700</v>
      </c>
      <c s="36">
        <v>0</v>
      </c>
      <c s="36">
        <f>ROUND(G68*H68,6)</f>
      </c>
      <c r="L68" s="38">
        <v>0</v>
      </c>
      <c s="32">
        <f>ROUND(ROUND(L68,2)*ROUND(G68,3),2)</f>
      </c>
      <c s="36" t="s">
        <v>52</v>
      </c>
      <c>
        <f>(M68*21)/100</f>
      </c>
      <c t="s">
        <v>27</v>
      </c>
    </row>
    <row r="69" spans="1:5" ht="12.75">
      <c r="A69" s="35" t="s">
        <v>53</v>
      </c>
      <c r="E69" s="39" t="s">
        <v>79</v>
      </c>
    </row>
    <row r="70" spans="1:5" ht="38.25">
      <c r="A70" s="35" t="s">
        <v>54</v>
      </c>
      <c r="E70" s="40" t="s">
        <v>7429</v>
      </c>
    </row>
    <row r="71" spans="1:5" ht="89.25">
      <c r="A71" t="s">
        <v>55</v>
      </c>
      <c r="E71" s="39" t="s">
        <v>838</v>
      </c>
    </row>
    <row r="72" spans="1:16" ht="12.75">
      <c r="A72" t="s">
        <v>48</v>
      </c>
      <c s="34" t="s">
        <v>111</v>
      </c>
      <c s="34" t="s">
        <v>308</v>
      </c>
      <c s="35" t="s">
        <v>5</v>
      </c>
      <c s="6" t="s">
        <v>309</v>
      </c>
      <c s="36" t="s">
        <v>51</v>
      </c>
      <c s="37">
        <v>250</v>
      </c>
      <c s="36">
        <v>0</v>
      </c>
      <c s="36">
        <f>ROUND(G72*H72,6)</f>
      </c>
      <c r="L72" s="38">
        <v>0</v>
      </c>
      <c s="32">
        <f>ROUND(ROUND(L72,2)*ROUND(G72,3),2)</f>
      </c>
      <c s="36" t="s">
        <v>52</v>
      </c>
      <c>
        <f>(M72*21)/100</f>
      </c>
      <c t="s">
        <v>27</v>
      </c>
    </row>
    <row r="73" spans="1:5" ht="12.75">
      <c r="A73" s="35" t="s">
        <v>53</v>
      </c>
      <c r="E73" s="39" t="s">
        <v>79</v>
      </c>
    </row>
    <row r="74" spans="1:5" ht="38.25">
      <c r="A74" s="35" t="s">
        <v>54</v>
      </c>
      <c r="E74" s="40" t="s">
        <v>7430</v>
      </c>
    </row>
    <row r="75" spans="1:5" ht="89.25">
      <c r="A75" t="s">
        <v>55</v>
      </c>
      <c r="E75" s="39" t="s">
        <v>838</v>
      </c>
    </row>
    <row r="76" spans="1:16" ht="25.5">
      <c r="A76" t="s">
        <v>48</v>
      </c>
      <c s="34" t="s">
        <v>115</v>
      </c>
      <c s="34" t="s">
        <v>857</v>
      </c>
      <c s="35" t="s">
        <v>5</v>
      </c>
      <c s="6" t="s">
        <v>858</v>
      </c>
      <c s="36" t="s">
        <v>62</v>
      </c>
      <c s="37">
        <v>8</v>
      </c>
      <c s="36">
        <v>0</v>
      </c>
      <c s="36">
        <f>ROUND(G76*H76,6)</f>
      </c>
      <c r="L76" s="38">
        <v>0</v>
      </c>
      <c s="32">
        <f>ROUND(ROUND(L76,2)*ROUND(G76,3),2)</f>
      </c>
      <c s="36" t="s">
        <v>52</v>
      </c>
      <c>
        <f>(M76*21)/100</f>
      </c>
      <c t="s">
        <v>27</v>
      </c>
    </row>
    <row r="77" spans="1:5" ht="12.75">
      <c r="A77" s="35" t="s">
        <v>53</v>
      </c>
      <c r="E77" s="39" t="s">
        <v>79</v>
      </c>
    </row>
    <row r="78" spans="1:5" ht="38.25">
      <c r="A78" s="35" t="s">
        <v>54</v>
      </c>
      <c r="E78" s="40" t="s">
        <v>7431</v>
      </c>
    </row>
    <row r="79" spans="1:5" ht="89.25">
      <c r="A79" t="s">
        <v>55</v>
      </c>
      <c r="E79" s="39" t="s">
        <v>7343</v>
      </c>
    </row>
    <row r="80" spans="1:16" ht="25.5">
      <c r="A80" t="s">
        <v>48</v>
      </c>
      <c s="34" t="s">
        <v>119</v>
      </c>
      <c s="34" t="s">
        <v>313</v>
      </c>
      <c s="35" t="s">
        <v>5</v>
      </c>
      <c s="6" t="s">
        <v>314</v>
      </c>
      <c s="36" t="s">
        <v>62</v>
      </c>
      <c s="37">
        <v>8</v>
      </c>
      <c s="36">
        <v>0</v>
      </c>
      <c s="36">
        <f>ROUND(G80*H80,6)</f>
      </c>
      <c r="L80" s="38">
        <v>0</v>
      </c>
      <c s="32">
        <f>ROUND(ROUND(L80,2)*ROUND(G80,3),2)</f>
      </c>
      <c s="36" t="s">
        <v>52</v>
      </c>
      <c>
        <f>(M80*21)/100</f>
      </c>
      <c t="s">
        <v>27</v>
      </c>
    </row>
    <row r="81" spans="1:5" ht="12.75">
      <c r="A81" s="35" t="s">
        <v>53</v>
      </c>
      <c r="E81" s="39" t="s">
        <v>79</v>
      </c>
    </row>
    <row r="82" spans="1:5" ht="38.25">
      <c r="A82" s="35" t="s">
        <v>54</v>
      </c>
      <c r="E82" s="40" t="s">
        <v>7431</v>
      </c>
    </row>
    <row r="83" spans="1:5" ht="89.25">
      <c r="A83" t="s">
        <v>55</v>
      </c>
      <c r="E83" s="39" t="s">
        <v>7343</v>
      </c>
    </row>
    <row r="84" spans="1:16" ht="12.75">
      <c r="A84" t="s">
        <v>48</v>
      </c>
      <c s="34" t="s">
        <v>125</v>
      </c>
      <c s="34" t="s">
        <v>7209</v>
      </c>
      <c s="35" t="s">
        <v>5</v>
      </c>
      <c s="6" t="s">
        <v>7210</v>
      </c>
      <c s="36" t="s">
        <v>62</v>
      </c>
      <c s="37">
        <v>18</v>
      </c>
      <c s="36">
        <v>0</v>
      </c>
      <c s="36">
        <f>ROUND(G84*H84,6)</f>
      </c>
      <c r="L84" s="38">
        <v>0</v>
      </c>
      <c s="32">
        <f>ROUND(ROUND(L84,2)*ROUND(G84,3),2)</f>
      </c>
      <c s="36" t="s">
        <v>52</v>
      </c>
      <c>
        <f>(M84*21)/100</f>
      </c>
      <c t="s">
        <v>27</v>
      </c>
    </row>
    <row r="85" spans="1:5" ht="12.75">
      <c r="A85" s="35" t="s">
        <v>53</v>
      </c>
      <c r="E85" s="39" t="s">
        <v>79</v>
      </c>
    </row>
    <row r="86" spans="1:5" ht="38.25">
      <c r="A86" s="35" t="s">
        <v>54</v>
      </c>
      <c r="E86" s="40" t="s">
        <v>7432</v>
      </c>
    </row>
    <row r="87" spans="1:5" ht="76.5">
      <c r="A87" t="s">
        <v>55</v>
      </c>
      <c r="E87" s="39" t="s">
        <v>7346</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7408</v>
      </c>
    </row>
    <row r="91" spans="1:5" ht="114.75">
      <c r="A91" t="s">
        <v>55</v>
      </c>
      <c r="E91" s="39" t="s">
        <v>876</v>
      </c>
    </row>
    <row r="92" spans="1:13" ht="12.75">
      <c r="A92" t="s">
        <v>46</v>
      </c>
      <c r="C92" s="31" t="s">
        <v>7354</v>
      </c>
      <c r="E92" s="33" t="s">
        <v>7355</v>
      </c>
      <c r="J92" s="32">
        <f>0</f>
      </c>
      <c s="32">
        <f>0</f>
      </c>
      <c s="32">
        <f>0+L93+L97+L101+L105+L109+L113+L117+L121+L125+L129+L133+L137</f>
      </c>
      <c s="32">
        <f>0+M93+M97+M101+M105+M109+M113+M117+M121+M125+M129+M133+M137</f>
      </c>
    </row>
    <row r="93" spans="1:16" ht="25.5">
      <c r="A93" t="s">
        <v>48</v>
      </c>
      <c s="34" t="s">
        <v>133</v>
      </c>
      <c s="34" t="s">
        <v>7433</v>
      </c>
      <c s="35" t="s">
        <v>5</v>
      </c>
      <c s="6" t="s">
        <v>7434</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7435</v>
      </c>
    </row>
    <row r="97" spans="1:16" ht="12.75">
      <c r="A97" t="s">
        <v>48</v>
      </c>
      <c s="34" t="s">
        <v>138</v>
      </c>
      <c s="34" t="s">
        <v>7409</v>
      </c>
      <c s="35" t="s">
        <v>5</v>
      </c>
      <c s="6" t="s">
        <v>7410</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7436</v>
      </c>
    </row>
    <row r="100" spans="1:5" ht="114.75">
      <c r="A100" t="s">
        <v>55</v>
      </c>
      <c r="E100" s="39" t="s">
        <v>7412</v>
      </c>
    </row>
    <row r="101" spans="1:16" ht="25.5">
      <c r="A101" t="s">
        <v>48</v>
      </c>
      <c s="34" t="s">
        <v>257</v>
      </c>
      <c s="34" t="s">
        <v>7413</v>
      </c>
      <c s="35" t="s">
        <v>5</v>
      </c>
      <c s="6" t="s">
        <v>7414</v>
      </c>
      <c s="36" t="s">
        <v>62</v>
      </c>
      <c s="37">
        <v>4</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7436</v>
      </c>
    </row>
    <row r="104" spans="1:5" ht="12.75">
      <c r="A104" t="s">
        <v>55</v>
      </c>
      <c r="E104" s="39" t="s">
        <v>5</v>
      </c>
    </row>
    <row r="105" spans="1:16" ht="25.5">
      <c r="A105" t="s">
        <v>48</v>
      </c>
      <c s="34" t="s">
        <v>261</v>
      </c>
      <c s="34" t="s">
        <v>7437</v>
      </c>
      <c s="35" t="s">
        <v>5</v>
      </c>
      <c s="6" t="s">
        <v>7438</v>
      </c>
      <c s="36" t="s">
        <v>62</v>
      </c>
      <c s="37">
        <v>19</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7439</v>
      </c>
    </row>
    <row r="108" spans="1:5" ht="89.25">
      <c r="A108" t="s">
        <v>55</v>
      </c>
      <c r="E108" s="39" t="s">
        <v>3568</v>
      </c>
    </row>
    <row r="109" spans="1:16" ht="25.5">
      <c r="A109" t="s">
        <v>48</v>
      </c>
      <c s="34" t="s">
        <v>1030</v>
      </c>
      <c s="34" t="s">
        <v>7440</v>
      </c>
      <c s="35" t="s">
        <v>5</v>
      </c>
      <c s="6" t="s">
        <v>7441</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7442</v>
      </c>
    </row>
    <row r="112" spans="1:5" ht="89.25">
      <c r="A112" t="s">
        <v>55</v>
      </c>
      <c r="E112" s="39" t="s">
        <v>3568</v>
      </c>
    </row>
    <row r="113" spans="1:16" ht="25.5">
      <c r="A113" t="s">
        <v>48</v>
      </c>
      <c s="34" t="s">
        <v>264</v>
      </c>
      <c s="34" t="s">
        <v>7443</v>
      </c>
      <c s="35" t="s">
        <v>5</v>
      </c>
      <c s="6" t="s">
        <v>7444</v>
      </c>
      <c s="36" t="s">
        <v>62</v>
      </c>
      <c s="37">
        <v>7</v>
      </c>
      <c s="36">
        <v>0</v>
      </c>
      <c s="36">
        <f>ROUND(G113*H113,6)</f>
      </c>
      <c r="L113" s="38">
        <v>0</v>
      </c>
      <c s="32">
        <f>ROUND(ROUND(L113,2)*ROUND(G113,3),2)</f>
      </c>
      <c s="36" t="s">
        <v>52</v>
      </c>
      <c>
        <f>(M113*21)/100</f>
      </c>
      <c t="s">
        <v>27</v>
      </c>
    </row>
    <row r="114" spans="1:5" ht="12.75">
      <c r="A114" s="35" t="s">
        <v>53</v>
      </c>
      <c r="E114" s="39" t="s">
        <v>79</v>
      </c>
    </row>
    <row r="115" spans="1:5" ht="38.25">
      <c r="A115" s="35" t="s">
        <v>54</v>
      </c>
      <c r="E115" s="40" t="s">
        <v>7411</v>
      </c>
    </row>
    <row r="116" spans="1:5" ht="89.25">
      <c r="A116" t="s">
        <v>55</v>
      </c>
      <c r="E116" s="39" t="s">
        <v>3568</v>
      </c>
    </row>
    <row r="117" spans="1:16" ht="25.5">
      <c r="A117" t="s">
        <v>48</v>
      </c>
      <c s="34" t="s">
        <v>268</v>
      </c>
      <c s="34" t="s">
        <v>7445</v>
      </c>
      <c s="35" t="s">
        <v>5</v>
      </c>
      <c s="6" t="s">
        <v>7446</v>
      </c>
      <c s="36" t="s">
        <v>62</v>
      </c>
      <c s="37">
        <v>11</v>
      </c>
      <c s="36">
        <v>0</v>
      </c>
      <c s="36">
        <f>ROUND(G117*H117,6)</f>
      </c>
      <c r="L117" s="38">
        <v>0</v>
      </c>
      <c s="32">
        <f>ROUND(ROUND(L117,2)*ROUND(G117,3),2)</f>
      </c>
      <c s="36" t="s">
        <v>52</v>
      </c>
      <c>
        <f>(M117*21)/100</f>
      </c>
      <c t="s">
        <v>27</v>
      </c>
    </row>
    <row r="118" spans="1:5" ht="12.75">
      <c r="A118" s="35" t="s">
        <v>53</v>
      </c>
      <c r="E118" s="39" t="s">
        <v>79</v>
      </c>
    </row>
    <row r="119" spans="1:5" ht="38.25">
      <c r="A119" s="35" t="s">
        <v>54</v>
      </c>
      <c r="E119" s="40" t="s">
        <v>7447</v>
      </c>
    </row>
    <row r="120" spans="1:5" ht="89.25">
      <c r="A120" t="s">
        <v>55</v>
      </c>
      <c r="E120" s="39" t="s">
        <v>3568</v>
      </c>
    </row>
    <row r="121" spans="1:16" ht="25.5">
      <c r="A121" t="s">
        <v>48</v>
      </c>
      <c s="34" t="s">
        <v>272</v>
      </c>
      <c s="34" t="s">
        <v>7448</v>
      </c>
      <c s="35" t="s">
        <v>5</v>
      </c>
      <c s="6" t="s">
        <v>7449</v>
      </c>
      <c s="36" t="s">
        <v>62</v>
      </c>
      <c s="37">
        <v>8</v>
      </c>
      <c s="36">
        <v>0</v>
      </c>
      <c s="36">
        <f>ROUND(G121*H121,6)</f>
      </c>
      <c r="L121" s="38">
        <v>0</v>
      </c>
      <c s="32">
        <f>ROUND(ROUND(L121,2)*ROUND(G121,3),2)</f>
      </c>
      <c s="36" t="s">
        <v>52</v>
      </c>
      <c>
        <f>(M121*21)/100</f>
      </c>
      <c t="s">
        <v>27</v>
      </c>
    </row>
    <row r="122" spans="1:5" ht="12.75">
      <c r="A122" s="35" t="s">
        <v>53</v>
      </c>
      <c r="E122" s="39" t="s">
        <v>79</v>
      </c>
    </row>
    <row r="123" spans="1:5" ht="38.25">
      <c r="A123" s="35" t="s">
        <v>54</v>
      </c>
      <c r="E123" s="40" t="s">
        <v>7450</v>
      </c>
    </row>
    <row r="124" spans="1:5" ht="89.25">
      <c r="A124" t="s">
        <v>55</v>
      </c>
      <c r="E124" s="39" t="s">
        <v>3568</v>
      </c>
    </row>
    <row r="125" spans="1:16" ht="38.25">
      <c r="A125" t="s">
        <v>48</v>
      </c>
      <c s="34" t="s">
        <v>291</v>
      </c>
      <c s="34" t="s">
        <v>7247</v>
      </c>
      <c s="35" t="s">
        <v>5</v>
      </c>
      <c s="6" t="s">
        <v>7366</v>
      </c>
      <c s="36" t="s">
        <v>105</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7367</v>
      </c>
    </row>
    <row r="129" spans="1:16" ht="25.5">
      <c r="A129" t="s">
        <v>48</v>
      </c>
      <c s="34" t="s">
        <v>295</v>
      </c>
      <c s="34" t="s">
        <v>7251</v>
      </c>
      <c s="35" t="s">
        <v>5</v>
      </c>
      <c s="6" t="s">
        <v>7368</v>
      </c>
      <c s="36" t="s">
        <v>105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7369</v>
      </c>
    </row>
    <row r="133" spans="1:16" ht="12.75">
      <c r="A133" t="s">
        <v>48</v>
      </c>
      <c s="34" t="s">
        <v>299</v>
      </c>
      <c s="34" t="s">
        <v>7381</v>
      </c>
      <c s="35" t="s">
        <v>5</v>
      </c>
      <c s="6" t="s">
        <v>7382</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7383</v>
      </c>
    </row>
    <row r="137" spans="1:16" ht="12.75">
      <c r="A137" t="s">
        <v>48</v>
      </c>
      <c s="34" t="s">
        <v>303</v>
      </c>
      <c s="34" t="s">
        <v>7384</v>
      </c>
      <c s="35" t="s">
        <v>5</v>
      </c>
      <c s="6" t="s">
        <v>7385</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7386</v>
      </c>
    </row>
    <row r="141" spans="1:13" ht="12.75">
      <c r="A141" t="s">
        <v>46</v>
      </c>
      <c r="C141" s="31" t="s">
        <v>2373</v>
      </c>
      <c r="E141" s="33" t="s">
        <v>2374</v>
      </c>
      <c r="J141" s="32">
        <f>0</f>
      </c>
      <c s="32">
        <f>0</f>
      </c>
      <c s="32">
        <f>0+L142+L146+L150+L154+L158+L162+L166+L170+L174+L178</f>
      </c>
      <c s="32">
        <f>0+M142+M146+M150+M154+M158+M162+M166+M170+M174+M178</f>
      </c>
    </row>
    <row r="142" spans="1:16" ht="12.75">
      <c r="A142" t="s">
        <v>48</v>
      </c>
      <c s="34" t="s">
        <v>307</v>
      </c>
      <c s="34" t="s">
        <v>2375</v>
      </c>
      <c s="35" t="s">
        <v>5</v>
      </c>
      <c s="6" t="s">
        <v>2376</v>
      </c>
      <c s="36" t="s">
        <v>185</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2377</v>
      </c>
    </row>
    <row r="145" spans="1:5" ht="12.75">
      <c r="A145" t="s">
        <v>55</v>
      </c>
      <c r="E145" s="39" t="s">
        <v>1424</v>
      </c>
    </row>
    <row r="146" spans="1:16" ht="12.75">
      <c r="A146" t="s">
        <v>48</v>
      </c>
      <c s="34" t="s">
        <v>552</v>
      </c>
      <c s="34" t="s">
        <v>2378</v>
      </c>
      <c s="35" t="s">
        <v>5</v>
      </c>
      <c s="6" t="s">
        <v>2379</v>
      </c>
      <c s="36" t="s">
        <v>185</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2380</v>
      </c>
    </row>
    <row r="149" spans="1:5" ht="25.5">
      <c r="A149" t="s">
        <v>55</v>
      </c>
      <c r="E149" s="39" t="s">
        <v>2381</v>
      </c>
    </row>
    <row r="150" spans="1:16" ht="25.5">
      <c r="A150" t="s">
        <v>48</v>
      </c>
      <c s="34" t="s">
        <v>312</v>
      </c>
      <c s="34" t="s">
        <v>2382</v>
      </c>
      <c s="35" t="s">
        <v>5</v>
      </c>
      <c s="6" t="s">
        <v>2383</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2384</v>
      </c>
    </row>
    <row r="154" spans="1:16" ht="38.25">
      <c r="A154" t="s">
        <v>48</v>
      </c>
      <c s="34" t="s">
        <v>318</v>
      </c>
      <c s="34" t="s">
        <v>2474</v>
      </c>
      <c s="35" t="s">
        <v>5</v>
      </c>
      <c s="6" t="s">
        <v>7387</v>
      </c>
      <c s="36" t="s">
        <v>62</v>
      </c>
      <c s="37">
        <v>4</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7388</v>
      </c>
    </row>
    <row r="158" spans="1:16" ht="25.5">
      <c r="A158" t="s">
        <v>48</v>
      </c>
      <c s="34" t="s">
        <v>319</v>
      </c>
      <c s="34" t="s">
        <v>2385</v>
      </c>
      <c s="35" t="s">
        <v>5</v>
      </c>
      <c s="6" t="s">
        <v>2386</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2387</v>
      </c>
    </row>
    <row r="162" spans="1:16" ht="12.75">
      <c r="A162" t="s">
        <v>48</v>
      </c>
      <c s="34" t="s">
        <v>321</v>
      </c>
      <c s="34" t="s">
        <v>7389</v>
      </c>
      <c s="35" t="s">
        <v>5</v>
      </c>
      <c s="6" t="s">
        <v>7390</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7391</v>
      </c>
    </row>
    <row r="166" spans="1:16" ht="12.75">
      <c r="A166" t="s">
        <v>48</v>
      </c>
      <c s="34" t="s">
        <v>326</v>
      </c>
      <c s="34" t="s">
        <v>2388</v>
      </c>
      <c s="35" t="s">
        <v>5</v>
      </c>
      <c s="6" t="s">
        <v>2389</v>
      </c>
      <c s="36" t="s">
        <v>105</v>
      </c>
      <c s="37">
        <v>20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2390</v>
      </c>
    </row>
    <row r="170" spans="1:16" ht="12.75">
      <c r="A170" t="s">
        <v>48</v>
      </c>
      <c s="34" t="s">
        <v>330</v>
      </c>
      <c s="34" t="s">
        <v>2391</v>
      </c>
      <c s="35" t="s">
        <v>5</v>
      </c>
      <c s="6" t="s">
        <v>2392</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2393</v>
      </c>
    </row>
    <row r="174" spans="1:16" ht="12.75">
      <c r="A174" t="s">
        <v>48</v>
      </c>
      <c s="34" t="s">
        <v>334</v>
      </c>
      <c s="34" t="s">
        <v>936</v>
      </c>
      <c s="35" t="s">
        <v>5</v>
      </c>
      <c s="6" t="s">
        <v>937</v>
      </c>
      <c s="36" t="s">
        <v>105</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2394</v>
      </c>
    </row>
    <row r="178" spans="1:16" ht="12.75">
      <c r="A178" t="s">
        <v>48</v>
      </c>
      <c s="34" t="s">
        <v>337</v>
      </c>
      <c s="34" t="s">
        <v>939</v>
      </c>
      <c s="35" t="s">
        <v>5</v>
      </c>
      <c s="6" t="s">
        <v>940</v>
      </c>
      <c s="36" t="s">
        <v>105</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7453</v>
      </c>
      <c r="E8" s="30" t="s">
        <v>7452</v>
      </c>
      <c r="J8" s="29">
        <f>0+J9+J18+J35+J68+J89</f>
      </c>
      <c s="29">
        <f>0+K9+K18+K35+K68+K89</f>
      </c>
      <c s="29">
        <f>0+L9+L18+L35+L68+L89</f>
      </c>
      <c s="29">
        <f>0+M9+M18+M35+M68+M89</f>
      </c>
    </row>
    <row r="9" spans="1:13" ht="12.75">
      <c r="A9" t="s">
        <v>46</v>
      </c>
      <c r="C9" s="31" t="s">
        <v>102</v>
      </c>
      <c r="E9" s="33" t="s">
        <v>7321</v>
      </c>
      <c r="J9" s="32">
        <f>0</f>
      </c>
      <c s="32">
        <f>0</f>
      </c>
      <c s="32">
        <f>0+L10+L14</f>
      </c>
      <c s="32">
        <f>0+M10+M14</f>
      </c>
    </row>
    <row r="10" spans="1:16" ht="25.5">
      <c r="A10" t="s">
        <v>48</v>
      </c>
      <c s="34" t="s">
        <v>27</v>
      </c>
      <c s="34" t="s">
        <v>471</v>
      </c>
      <c s="35" t="s">
        <v>472</v>
      </c>
      <c s="6" t="s">
        <v>7322</v>
      </c>
      <c s="36" t="s">
        <v>450</v>
      </c>
      <c s="37">
        <v>0.5</v>
      </c>
      <c s="36">
        <v>0</v>
      </c>
      <c s="36">
        <f>ROUND(G10*H10,6)</f>
      </c>
      <c r="L10" s="38">
        <v>0</v>
      </c>
      <c s="32">
        <f>ROUND(ROUND(L10,2)*ROUND(G10,3),2)</f>
      </c>
      <c s="36" t="s">
        <v>52</v>
      </c>
      <c>
        <f>(M10*21)/100</f>
      </c>
      <c t="s">
        <v>27</v>
      </c>
    </row>
    <row r="11" spans="1:5" ht="12.75">
      <c r="A11" s="35" t="s">
        <v>53</v>
      </c>
      <c r="E11" s="39" t="s">
        <v>452</v>
      </c>
    </row>
    <row r="12" spans="1:5" ht="12.75">
      <c r="A12" s="35" t="s">
        <v>54</v>
      </c>
      <c r="E12" s="40" t="s">
        <v>5</v>
      </c>
    </row>
    <row r="13" spans="1:5" ht="140.25">
      <c r="A13" t="s">
        <v>55</v>
      </c>
      <c r="E13" s="39" t="s">
        <v>7323</v>
      </c>
    </row>
    <row r="14" spans="1:16" ht="25.5">
      <c r="A14" t="s">
        <v>48</v>
      </c>
      <c s="34" t="s">
        <v>26</v>
      </c>
      <c s="34" t="s">
        <v>2323</v>
      </c>
      <c s="35" t="s">
        <v>2324</v>
      </c>
      <c s="6" t="s">
        <v>7324</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7323</v>
      </c>
    </row>
    <row r="18" spans="1:13" ht="12.75">
      <c r="A18" t="s">
        <v>46</v>
      </c>
      <c r="C18" s="31" t="s">
        <v>5873</v>
      </c>
      <c r="E18" s="33" t="s">
        <v>7454</v>
      </c>
      <c r="J18" s="32">
        <f>0</f>
      </c>
      <c s="32">
        <f>0</f>
      </c>
      <c s="32">
        <f>0+L19+L23+L27+L31</f>
      </c>
      <c s="32">
        <f>0+M19+M23+M27+M31</f>
      </c>
    </row>
    <row r="19" spans="1:16" ht="25.5">
      <c r="A19" t="s">
        <v>48</v>
      </c>
      <c s="34" t="s">
        <v>63</v>
      </c>
      <c s="34" t="s">
        <v>7455</v>
      </c>
      <c s="35" t="s">
        <v>5</v>
      </c>
      <c s="6" t="s">
        <v>7456</v>
      </c>
      <c s="36" t="s">
        <v>51</v>
      </c>
      <c s="37">
        <v>320</v>
      </c>
      <c s="36">
        <v>0</v>
      </c>
      <c s="36">
        <f>ROUND(G19*H19,6)</f>
      </c>
      <c r="L19" s="38">
        <v>0</v>
      </c>
      <c s="32">
        <f>ROUND(ROUND(L19,2)*ROUND(G19,3),2)</f>
      </c>
      <c s="36" t="s">
        <v>52</v>
      </c>
      <c>
        <f>(M19*21)/100</f>
      </c>
      <c t="s">
        <v>27</v>
      </c>
    </row>
    <row r="20" spans="1:5" ht="12.75">
      <c r="A20" s="35" t="s">
        <v>53</v>
      </c>
      <c r="E20" s="39" t="s">
        <v>7457</v>
      </c>
    </row>
    <row r="21" spans="1:5" ht="38.25">
      <c r="A21" s="35" t="s">
        <v>54</v>
      </c>
      <c r="E21" s="40" t="s">
        <v>7458</v>
      </c>
    </row>
    <row r="22" spans="1:5" ht="76.5">
      <c r="A22" t="s">
        <v>55</v>
      </c>
      <c r="E22" s="39" t="s">
        <v>2264</v>
      </c>
    </row>
    <row r="23" spans="1:16" ht="12.75">
      <c r="A23" t="s">
        <v>48</v>
      </c>
      <c s="34" t="s">
        <v>67</v>
      </c>
      <c s="34" t="s">
        <v>6707</v>
      </c>
      <c s="35" t="s">
        <v>5</v>
      </c>
      <c s="6" t="s">
        <v>6708</v>
      </c>
      <c s="36" t="s">
        <v>62</v>
      </c>
      <c s="37">
        <v>10</v>
      </c>
      <c s="36">
        <v>0</v>
      </c>
      <c s="36">
        <f>ROUND(G23*H23,6)</f>
      </c>
      <c r="L23" s="38">
        <v>0</v>
      </c>
      <c s="32">
        <f>ROUND(ROUND(L23,2)*ROUND(G23,3),2)</f>
      </c>
      <c s="36" t="s">
        <v>52</v>
      </c>
      <c>
        <f>(M23*21)/100</f>
      </c>
      <c t="s">
        <v>27</v>
      </c>
    </row>
    <row r="24" spans="1:5" ht="12.75">
      <c r="A24" s="35" t="s">
        <v>53</v>
      </c>
      <c r="E24" s="39" t="s">
        <v>79</v>
      </c>
    </row>
    <row r="25" spans="1:5" ht="38.25">
      <c r="A25" s="35" t="s">
        <v>54</v>
      </c>
      <c r="E25" s="40" t="s">
        <v>7459</v>
      </c>
    </row>
    <row r="26" spans="1:5" ht="89.25">
      <c r="A26" t="s">
        <v>55</v>
      </c>
      <c r="E26" s="39" t="s">
        <v>6709</v>
      </c>
    </row>
    <row r="27" spans="1:16" ht="12.75">
      <c r="A27" t="s">
        <v>48</v>
      </c>
      <c s="34" t="s">
        <v>72</v>
      </c>
      <c s="34" t="s">
        <v>7460</v>
      </c>
      <c s="35" t="s">
        <v>5</v>
      </c>
      <c s="6" t="s">
        <v>7461</v>
      </c>
      <c s="36" t="s">
        <v>62</v>
      </c>
      <c s="37">
        <v>25</v>
      </c>
      <c s="36">
        <v>0</v>
      </c>
      <c s="36">
        <f>ROUND(G27*H27,6)</f>
      </c>
      <c r="L27" s="38">
        <v>0</v>
      </c>
      <c s="32">
        <f>ROUND(ROUND(L27,2)*ROUND(G27,3),2)</f>
      </c>
      <c s="36" t="s">
        <v>52</v>
      </c>
      <c>
        <f>(M27*21)/100</f>
      </c>
      <c t="s">
        <v>27</v>
      </c>
    </row>
    <row r="28" spans="1:5" ht="12.75">
      <c r="A28" s="35" t="s">
        <v>53</v>
      </c>
      <c r="E28" s="39" t="s">
        <v>79</v>
      </c>
    </row>
    <row r="29" spans="1:5" ht="38.25">
      <c r="A29" s="35" t="s">
        <v>54</v>
      </c>
      <c r="E29" s="40" t="s">
        <v>7462</v>
      </c>
    </row>
    <row r="30" spans="1:5" ht="89.25">
      <c r="A30" t="s">
        <v>55</v>
      </c>
      <c r="E30" s="39" t="s">
        <v>6709</v>
      </c>
    </row>
    <row r="31" spans="1:16" ht="25.5">
      <c r="A31" t="s">
        <v>48</v>
      </c>
      <c s="34" t="s">
        <v>123</v>
      </c>
      <c s="34" t="s">
        <v>1086</v>
      </c>
      <c s="35" t="s">
        <v>5</v>
      </c>
      <c s="6" t="s">
        <v>1087</v>
      </c>
      <c s="36" t="s">
        <v>62</v>
      </c>
      <c s="37">
        <v>4</v>
      </c>
      <c s="36">
        <v>0</v>
      </c>
      <c s="36">
        <f>ROUND(G31*H31,6)</f>
      </c>
      <c r="L31" s="38">
        <v>0</v>
      </c>
      <c s="32">
        <f>ROUND(ROUND(L31,2)*ROUND(G31,3),2)</f>
      </c>
      <c s="36" t="s">
        <v>52</v>
      </c>
      <c>
        <f>(M31*21)/100</f>
      </c>
      <c t="s">
        <v>27</v>
      </c>
    </row>
    <row r="32" spans="1:5" ht="12.75">
      <c r="A32" s="35" t="s">
        <v>53</v>
      </c>
      <c r="E32" s="39" t="s">
        <v>79</v>
      </c>
    </row>
    <row r="33" spans="1:5" ht="38.25">
      <c r="A33" s="35" t="s">
        <v>54</v>
      </c>
      <c r="E33" s="40" t="s">
        <v>7463</v>
      </c>
    </row>
    <row r="34" spans="1:5" ht="76.5">
      <c r="A34" t="s">
        <v>55</v>
      </c>
      <c r="E34" s="39" t="s">
        <v>2406</v>
      </c>
    </row>
    <row r="35" spans="1:13" ht="12.75">
      <c r="A35" t="s">
        <v>46</v>
      </c>
      <c r="C35" s="31" t="s">
        <v>7181</v>
      </c>
      <c r="E35" s="33" t="s">
        <v>7182</v>
      </c>
      <c r="J35" s="32">
        <f>0</f>
      </c>
      <c s="32">
        <f>0</f>
      </c>
      <c s="32">
        <f>0+L36+L40+L44+L48+L52+L56+L60+L64</f>
      </c>
      <c s="32">
        <f>0+M36+M40+M44+M48+M52+M56+M60+M64</f>
      </c>
    </row>
    <row r="36" spans="1:16" ht="12.75">
      <c r="A36" t="s">
        <v>48</v>
      </c>
      <c s="34" t="s">
        <v>163</v>
      </c>
      <c s="34" t="s">
        <v>853</v>
      </c>
      <c s="35" t="s">
        <v>5</v>
      </c>
      <c s="6" t="s">
        <v>7464</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7465</v>
      </c>
    </row>
    <row r="40" spans="1:16" ht="12.75">
      <c r="A40" t="s">
        <v>48</v>
      </c>
      <c s="34" t="s">
        <v>76</v>
      </c>
      <c s="34" t="s">
        <v>835</v>
      </c>
      <c s="35" t="s">
        <v>5</v>
      </c>
      <c s="6" t="s">
        <v>7466</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7465</v>
      </c>
    </row>
    <row r="44" spans="1:16" ht="12.75">
      <c r="A44" t="s">
        <v>48</v>
      </c>
      <c s="34" t="s">
        <v>82</v>
      </c>
      <c s="34" t="s">
        <v>7188</v>
      </c>
      <c s="35" t="s">
        <v>5</v>
      </c>
      <c s="6" t="s">
        <v>7467</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7465</v>
      </c>
    </row>
    <row r="48" spans="1:16" ht="12.75">
      <c r="A48" t="s">
        <v>48</v>
      </c>
      <c s="34" t="s">
        <v>86</v>
      </c>
      <c s="34" t="s">
        <v>308</v>
      </c>
      <c s="35" t="s">
        <v>5</v>
      </c>
      <c s="6" t="s">
        <v>7468</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7465</v>
      </c>
    </row>
    <row r="52" spans="1:16" ht="25.5">
      <c r="A52" t="s">
        <v>48</v>
      </c>
      <c s="34" t="s">
        <v>90</v>
      </c>
      <c s="34" t="s">
        <v>857</v>
      </c>
      <c s="35" t="s">
        <v>5</v>
      </c>
      <c s="6" t="s">
        <v>7469</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7470</v>
      </c>
    </row>
    <row r="56" spans="1:16" ht="25.5">
      <c r="A56" t="s">
        <v>48</v>
      </c>
      <c s="34" t="s">
        <v>94</v>
      </c>
      <c s="34" t="s">
        <v>313</v>
      </c>
      <c s="35" t="s">
        <v>5</v>
      </c>
      <c s="6" t="s">
        <v>7471</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7470</v>
      </c>
    </row>
    <row r="60" spans="1:16" ht="12.75">
      <c r="A60" t="s">
        <v>48</v>
      </c>
      <c s="34" t="s">
        <v>98</v>
      </c>
      <c s="34" t="s">
        <v>3557</v>
      </c>
      <c s="35" t="s">
        <v>5</v>
      </c>
      <c s="6" t="s">
        <v>7472</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7473</v>
      </c>
    </row>
    <row r="64" spans="1:16" ht="12.75">
      <c r="A64" t="s">
        <v>48</v>
      </c>
      <c s="34" t="s">
        <v>102</v>
      </c>
      <c s="34" t="s">
        <v>7209</v>
      </c>
      <c s="35" t="s">
        <v>5</v>
      </c>
      <c s="6" t="s">
        <v>7474</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7475</v>
      </c>
    </row>
    <row r="68" spans="1:13" ht="12.75">
      <c r="A68" t="s">
        <v>46</v>
      </c>
      <c r="C68" s="31" t="s">
        <v>7354</v>
      </c>
      <c r="E68" s="33" t="s">
        <v>7476</v>
      </c>
      <c r="J68" s="32">
        <f>0</f>
      </c>
      <c s="32">
        <f>0</f>
      </c>
      <c s="32">
        <f>0+L69+L73+L77+L81+L85</f>
      </c>
      <c s="32">
        <f>0+M69+M73+M77+M81+M85</f>
      </c>
    </row>
    <row r="69" spans="1:16" ht="25.5">
      <c r="A69" t="s">
        <v>48</v>
      </c>
      <c s="34" t="s">
        <v>107</v>
      </c>
      <c s="34" t="s">
        <v>7443</v>
      </c>
      <c s="35" t="s">
        <v>5</v>
      </c>
      <c s="6" t="s">
        <v>7444</v>
      </c>
      <c s="36" t="s">
        <v>62</v>
      </c>
      <c s="37">
        <v>4</v>
      </c>
      <c s="36">
        <v>0</v>
      </c>
      <c s="36">
        <f>ROUND(G69*H69,6)</f>
      </c>
      <c r="L69" s="38">
        <v>0</v>
      </c>
      <c s="32">
        <f>ROUND(ROUND(L69,2)*ROUND(G69,3),2)</f>
      </c>
      <c s="36" t="s">
        <v>52</v>
      </c>
      <c>
        <f>(M69*21)/100</f>
      </c>
      <c t="s">
        <v>27</v>
      </c>
    </row>
    <row r="70" spans="1:5" ht="12.75">
      <c r="A70" s="35" t="s">
        <v>53</v>
      </c>
      <c r="E70" s="39" t="s">
        <v>79</v>
      </c>
    </row>
    <row r="71" spans="1:5" ht="38.25">
      <c r="A71" s="35" t="s">
        <v>54</v>
      </c>
      <c r="E71" s="40" t="s">
        <v>7477</v>
      </c>
    </row>
    <row r="72" spans="1:5" ht="89.25">
      <c r="A72" t="s">
        <v>55</v>
      </c>
      <c r="E72" s="39" t="s">
        <v>3568</v>
      </c>
    </row>
    <row r="73" spans="1:16" ht="25.5">
      <c r="A73" t="s">
        <v>48</v>
      </c>
      <c s="34" t="s">
        <v>111</v>
      </c>
      <c s="34" t="s">
        <v>7445</v>
      </c>
      <c s="35" t="s">
        <v>5</v>
      </c>
      <c s="6" t="s">
        <v>7446</v>
      </c>
      <c s="36" t="s">
        <v>62</v>
      </c>
      <c s="37">
        <v>17</v>
      </c>
      <c s="36">
        <v>0</v>
      </c>
      <c s="36">
        <f>ROUND(G73*H73,6)</f>
      </c>
      <c r="L73" s="38">
        <v>0</v>
      </c>
      <c s="32">
        <f>ROUND(ROUND(L73,2)*ROUND(G73,3),2)</f>
      </c>
      <c s="36" t="s">
        <v>52</v>
      </c>
      <c>
        <f>(M73*21)/100</f>
      </c>
      <c t="s">
        <v>27</v>
      </c>
    </row>
    <row r="74" spans="1:5" ht="12.75">
      <c r="A74" s="35" t="s">
        <v>53</v>
      </c>
      <c r="E74" s="39" t="s">
        <v>79</v>
      </c>
    </row>
    <row r="75" spans="1:5" ht="38.25">
      <c r="A75" s="35" t="s">
        <v>54</v>
      </c>
      <c r="E75" s="40" t="s">
        <v>7478</v>
      </c>
    </row>
    <row r="76" spans="1:5" ht="89.25">
      <c r="A76" t="s">
        <v>55</v>
      </c>
      <c r="E76" s="39" t="s">
        <v>3568</v>
      </c>
    </row>
    <row r="77" spans="1:16" ht="38.25">
      <c r="A77" t="s">
        <v>48</v>
      </c>
      <c s="34" t="s">
        <v>115</v>
      </c>
      <c s="34" t="s">
        <v>7247</v>
      </c>
      <c s="35" t="s">
        <v>5</v>
      </c>
      <c s="6" t="s">
        <v>7366</v>
      </c>
      <c s="36" t="s">
        <v>105</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7367</v>
      </c>
    </row>
    <row r="81" spans="1:16" ht="25.5">
      <c r="A81" t="s">
        <v>48</v>
      </c>
      <c s="34" t="s">
        <v>119</v>
      </c>
      <c s="34" t="s">
        <v>7251</v>
      </c>
      <c s="35" t="s">
        <v>5</v>
      </c>
      <c s="6" t="s">
        <v>7368</v>
      </c>
      <c s="36" t="s">
        <v>105</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7369</v>
      </c>
    </row>
    <row r="85" spans="1:16" ht="12.75">
      <c r="A85" t="s">
        <v>48</v>
      </c>
      <c s="34" t="s">
        <v>125</v>
      </c>
      <c s="34" t="s">
        <v>7381</v>
      </c>
      <c s="35" t="s">
        <v>5</v>
      </c>
      <c s="6" t="s">
        <v>7479</v>
      </c>
      <c s="36" t="s">
        <v>62</v>
      </c>
      <c s="37">
        <v>1</v>
      </c>
      <c s="36">
        <v>0</v>
      </c>
      <c s="36">
        <f>ROUND(G85*H85,6)</f>
      </c>
      <c r="L85" s="38">
        <v>0</v>
      </c>
      <c s="32">
        <f>ROUND(ROUND(L85,2)*ROUND(G85,3),2)</f>
      </c>
      <c s="36" t="s">
        <v>52</v>
      </c>
      <c>
        <f>(M85*21)/100</f>
      </c>
      <c t="s">
        <v>27</v>
      </c>
    </row>
    <row r="86" spans="1:5" ht="12.75">
      <c r="A86" s="35" t="s">
        <v>53</v>
      </c>
      <c r="E86" s="39" t="s">
        <v>79</v>
      </c>
    </row>
    <row r="87" spans="1:5" ht="38.25">
      <c r="A87" s="35" t="s">
        <v>54</v>
      </c>
      <c r="E87" s="40" t="s">
        <v>7221</v>
      </c>
    </row>
    <row r="88" spans="1:5" ht="12.75">
      <c r="A88" t="s">
        <v>55</v>
      </c>
      <c r="E88" s="39" t="s">
        <v>5</v>
      </c>
    </row>
    <row r="89" spans="1:13" ht="12.75">
      <c r="A89" t="s">
        <v>46</v>
      </c>
      <c r="C89" s="31" t="s">
        <v>2373</v>
      </c>
      <c r="E89" s="33" t="s">
        <v>2374</v>
      </c>
      <c r="J89" s="32">
        <f>0</f>
      </c>
      <c s="32">
        <f>0</f>
      </c>
      <c s="32">
        <f>0+L90+L94+L98+L102+L106+L110+L114+L118+L122+L126</f>
      </c>
      <c s="32">
        <f>0+M90+M94+M98+M102+M106+M110+M114+M118+M122+M126</f>
      </c>
    </row>
    <row r="90" spans="1:16" ht="12.75">
      <c r="A90" t="s">
        <v>48</v>
      </c>
      <c s="34" t="s">
        <v>133</v>
      </c>
      <c s="34" t="s">
        <v>2375</v>
      </c>
      <c s="35" t="s">
        <v>5</v>
      </c>
      <c s="6" t="s">
        <v>2376</v>
      </c>
      <c s="36" t="s">
        <v>185</v>
      </c>
      <c s="37">
        <v>1</v>
      </c>
      <c s="36">
        <v>0</v>
      </c>
      <c s="36">
        <f>ROUND(G90*H90,6)</f>
      </c>
      <c r="L90" s="38">
        <v>0</v>
      </c>
      <c s="32">
        <f>ROUND(ROUND(L90,2)*ROUND(G90,3),2)</f>
      </c>
      <c s="36" t="s">
        <v>52</v>
      </c>
      <c>
        <f>(M90*21)/100</f>
      </c>
      <c t="s">
        <v>27</v>
      </c>
    </row>
    <row r="91" spans="1:5" ht="12.75">
      <c r="A91" s="35" t="s">
        <v>53</v>
      </c>
      <c r="E91" s="39" t="s">
        <v>5</v>
      </c>
    </row>
    <row r="92" spans="1:5" ht="38.25">
      <c r="A92" s="35" t="s">
        <v>54</v>
      </c>
      <c r="E92" s="40" t="s">
        <v>2377</v>
      </c>
    </row>
    <row r="93" spans="1:5" ht="12.75">
      <c r="A93" t="s">
        <v>55</v>
      </c>
      <c r="E93" s="39" t="s">
        <v>1424</v>
      </c>
    </row>
    <row r="94" spans="1:16" ht="12.75">
      <c r="A94" t="s">
        <v>48</v>
      </c>
      <c s="34" t="s">
        <v>138</v>
      </c>
      <c s="34" t="s">
        <v>2378</v>
      </c>
      <c s="35" t="s">
        <v>5</v>
      </c>
      <c s="6" t="s">
        <v>2379</v>
      </c>
      <c s="36" t="s">
        <v>185</v>
      </c>
      <c s="37">
        <v>1</v>
      </c>
      <c s="36">
        <v>0</v>
      </c>
      <c s="36">
        <f>ROUND(G94*H94,6)</f>
      </c>
      <c r="L94" s="38">
        <v>0</v>
      </c>
      <c s="32">
        <f>ROUND(ROUND(L94,2)*ROUND(G94,3),2)</f>
      </c>
      <c s="36" t="s">
        <v>52</v>
      </c>
      <c>
        <f>(M94*21)/100</f>
      </c>
      <c t="s">
        <v>27</v>
      </c>
    </row>
    <row r="95" spans="1:5" ht="12.75">
      <c r="A95" s="35" t="s">
        <v>53</v>
      </c>
      <c r="E95" s="39" t="s">
        <v>5</v>
      </c>
    </row>
    <row r="96" spans="1:5" ht="38.25">
      <c r="A96" s="35" t="s">
        <v>54</v>
      </c>
      <c r="E96" s="40" t="s">
        <v>2380</v>
      </c>
    </row>
    <row r="97" spans="1:5" ht="25.5">
      <c r="A97" t="s">
        <v>55</v>
      </c>
      <c r="E97" s="39" t="s">
        <v>2381</v>
      </c>
    </row>
    <row r="98" spans="1:16" ht="25.5">
      <c r="A98" t="s">
        <v>48</v>
      </c>
      <c s="34" t="s">
        <v>257</v>
      </c>
      <c s="34" t="s">
        <v>2382</v>
      </c>
      <c s="35" t="s">
        <v>5</v>
      </c>
      <c s="6" t="s">
        <v>2383</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2384</v>
      </c>
    </row>
    <row r="102" spans="1:16" ht="38.25">
      <c r="A102" t="s">
        <v>48</v>
      </c>
      <c s="34" t="s">
        <v>261</v>
      </c>
      <c s="34" t="s">
        <v>2474</v>
      </c>
      <c s="35" t="s">
        <v>5</v>
      </c>
      <c s="6" t="s">
        <v>7387</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7388</v>
      </c>
    </row>
    <row r="106" spans="1:16" ht="25.5">
      <c r="A106" t="s">
        <v>48</v>
      </c>
      <c s="34" t="s">
        <v>1030</v>
      </c>
      <c s="34" t="s">
        <v>2385</v>
      </c>
      <c s="35" t="s">
        <v>5</v>
      </c>
      <c s="6" t="s">
        <v>2386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89.25">
      <c r="A109" t="s">
        <v>55</v>
      </c>
      <c r="E109" s="39" t="s">
        <v>2387</v>
      </c>
    </row>
    <row r="110" spans="1:16" ht="12.75">
      <c r="A110" t="s">
        <v>48</v>
      </c>
      <c s="34" t="s">
        <v>264</v>
      </c>
      <c s="34" t="s">
        <v>7389</v>
      </c>
      <c s="35" t="s">
        <v>5</v>
      </c>
      <c s="6" t="s">
        <v>7390</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76.5">
      <c r="A113" t="s">
        <v>55</v>
      </c>
      <c r="E113" s="39" t="s">
        <v>7391</v>
      </c>
    </row>
    <row r="114" spans="1:16" ht="12.75">
      <c r="A114" t="s">
        <v>48</v>
      </c>
      <c s="34" t="s">
        <v>268</v>
      </c>
      <c s="34" t="s">
        <v>2388</v>
      </c>
      <c s="35" t="s">
        <v>5</v>
      </c>
      <c s="6" t="s">
        <v>2389</v>
      </c>
      <c s="36" t="s">
        <v>105</v>
      </c>
      <c s="37">
        <v>16</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89.25">
      <c r="A117" t="s">
        <v>55</v>
      </c>
      <c r="E117" s="39" t="s">
        <v>2390</v>
      </c>
    </row>
    <row r="118" spans="1:16" ht="12.75">
      <c r="A118" t="s">
        <v>48</v>
      </c>
      <c s="34" t="s">
        <v>272</v>
      </c>
      <c s="34" t="s">
        <v>2391</v>
      </c>
      <c s="35" t="s">
        <v>5</v>
      </c>
      <c s="6" t="s">
        <v>2392</v>
      </c>
      <c s="36" t="s">
        <v>105</v>
      </c>
      <c s="37">
        <v>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2393</v>
      </c>
    </row>
    <row r="122" spans="1:16" ht="12.75">
      <c r="A122" t="s">
        <v>48</v>
      </c>
      <c s="34" t="s">
        <v>291</v>
      </c>
      <c s="34" t="s">
        <v>936</v>
      </c>
      <c s="35" t="s">
        <v>5</v>
      </c>
      <c s="6" t="s">
        <v>937</v>
      </c>
      <c s="36" t="s">
        <v>105</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2394</v>
      </c>
    </row>
    <row r="126" spans="1:16" ht="12.75">
      <c r="A126" t="s">
        <v>48</v>
      </c>
      <c s="34" t="s">
        <v>295</v>
      </c>
      <c s="34" t="s">
        <v>939</v>
      </c>
      <c s="35" t="s">
        <v>5</v>
      </c>
      <c s="6" t="s">
        <v>940</v>
      </c>
      <c s="36" t="s">
        <v>105</v>
      </c>
      <c s="37">
        <v>10</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968</v>
      </c>
      <c r="E8" s="30" t="s">
        <v>967</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853</v>
      </c>
      <c s="35" t="s">
        <v>5</v>
      </c>
      <c s="6" t="s">
        <v>854</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979</v>
      </c>
      <c s="35" t="s">
        <v>5</v>
      </c>
      <c s="6" t="s">
        <v>980</v>
      </c>
      <c s="36" t="s">
        <v>981</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982</v>
      </c>
    </row>
    <row r="30" spans="1:16" ht="12.75">
      <c r="A30" t="s">
        <v>48</v>
      </c>
      <c s="34" t="s">
        <v>72</v>
      </c>
      <c s="34" t="s">
        <v>983</v>
      </c>
      <c s="35" t="s">
        <v>5</v>
      </c>
      <c s="6" t="s">
        <v>984</v>
      </c>
      <c s="36" t="s">
        <v>981</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985</v>
      </c>
    </row>
    <row r="34" spans="1:16" ht="12.75">
      <c r="A34" t="s">
        <v>48</v>
      </c>
      <c s="34" t="s">
        <v>123</v>
      </c>
      <c s="34" t="s">
        <v>986</v>
      </c>
      <c s="35" t="s">
        <v>5</v>
      </c>
      <c s="6" t="s">
        <v>987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988</v>
      </c>
    </row>
    <row r="38" spans="1:16" ht="12.75">
      <c r="A38" t="s">
        <v>48</v>
      </c>
      <c s="34" t="s">
        <v>163</v>
      </c>
      <c s="34" t="s">
        <v>989</v>
      </c>
      <c s="35" t="s">
        <v>5</v>
      </c>
      <c s="6" t="s">
        <v>990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991</v>
      </c>
    </row>
    <row r="42" spans="1:16" ht="12.75">
      <c r="A42" t="s">
        <v>48</v>
      </c>
      <c s="34" t="s">
        <v>76</v>
      </c>
      <c s="34" t="s">
        <v>992</v>
      </c>
      <c s="35" t="s">
        <v>5</v>
      </c>
      <c s="6" t="s">
        <v>993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994</v>
      </c>
      <c s="35" t="s">
        <v>5</v>
      </c>
      <c s="6" t="s">
        <v>995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996</v>
      </c>
      <c s="35" t="s">
        <v>5</v>
      </c>
      <c s="6" t="s">
        <v>997</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998</v>
      </c>
    </row>
    <row r="54" spans="1:16" ht="12.75">
      <c r="A54" t="s">
        <v>48</v>
      </c>
      <c s="34" t="s">
        <v>90</v>
      </c>
      <c s="34" t="s">
        <v>999</v>
      </c>
      <c s="35" t="s">
        <v>5</v>
      </c>
      <c s="6" t="s">
        <v>1000</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1001</v>
      </c>
      <c s="35" t="s">
        <v>5</v>
      </c>
      <c s="6" t="s">
        <v>1002</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1003</v>
      </c>
    </row>
    <row r="62" spans="1:16" ht="12.75">
      <c r="A62" t="s">
        <v>48</v>
      </c>
      <c s="34" t="s">
        <v>98</v>
      </c>
      <c s="34" t="s">
        <v>1004</v>
      </c>
      <c s="35" t="s">
        <v>5</v>
      </c>
      <c s="6" t="s">
        <v>1005</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998</v>
      </c>
    </row>
    <row r="66" spans="1:16" ht="12.75">
      <c r="A66" t="s">
        <v>48</v>
      </c>
      <c s="34" t="s">
        <v>102</v>
      </c>
      <c s="34" t="s">
        <v>1006</v>
      </c>
      <c s="35" t="s">
        <v>5</v>
      </c>
      <c s="6" t="s">
        <v>1007</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1008</v>
      </c>
      <c s="35" t="s">
        <v>5</v>
      </c>
      <c s="6" t="s">
        <v>1009</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1003</v>
      </c>
    </row>
    <row r="74" spans="1:16" ht="12.75">
      <c r="A74" t="s">
        <v>48</v>
      </c>
      <c s="34" t="s">
        <v>111</v>
      </c>
      <c s="34" t="s">
        <v>1010</v>
      </c>
      <c s="35" t="s">
        <v>5</v>
      </c>
      <c s="6" t="s">
        <v>1011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998</v>
      </c>
    </row>
    <row r="78" spans="1:16" ht="12.75">
      <c r="A78" t="s">
        <v>48</v>
      </c>
      <c s="34" t="s">
        <v>115</v>
      </c>
      <c s="34" t="s">
        <v>1012</v>
      </c>
      <c s="35" t="s">
        <v>5</v>
      </c>
      <c s="6" t="s">
        <v>1013</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1014</v>
      </c>
      <c s="35" t="s">
        <v>5</v>
      </c>
      <c s="6" t="s">
        <v>1015</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1003</v>
      </c>
    </row>
    <row r="86" spans="1:16" ht="12.75">
      <c r="A86" t="s">
        <v>48</v>
      </c>
      <c s="34" t="s">
        <v>125</v>
      </c>
      <c s="34" t="s">
        <v>1016</v>
      </c>
      <c s="35" t="s">
        <v>5</v>
      </c>
      <c s="6" t="s">
        <v>1017</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1019</v>
      </c>
      <c s="35" t="s">
        <v>5</v>
      </c>
      <c s="6" t="s">
        <v>1020</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1021</v>
      </c>
      <c s="35" t="s">
        <v>5</v>
      </c>
      <c s="6" t="s">
        <v>1022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1023</v>
      </c>
      <c s="35" t="s">
        <v>5</v>
      </c>
      <c s="6" t="s">
        <v>1024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25.5">
      <c r="A102" t="s">
        <v>48</v>
      </c>
      <c s="34" t="s">
        <v>257</v>
      </c>
      <c s="34" t="s">
        <v>1025</v>
      </c>
      <c s="35" t="s">
        <v>5</v>
      </c>
      <c s="6" t="s">
        <v>1026</v>
      </c>
      <c s="36" t="s">
        <v>105</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1027</v>
      </c>
    </row>
    <row r="106" spans="1:16" ht="25.5">
      <c r="A106" t="s">
        <v>48</v>
      </c>
      <c s="34" t="s">
        <v>261</v>
      </c>
      <c s="34" t="s">
        <v>1028</v>
      </c>
      <c s="35" t="s">
        <v>5</v>
      </c>
      <c s="6" t="s">
        <v>1029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1031</v>
      </c>
      <c s="35" t="s">
        <v>5</v>
      </c>
      <c s="6" t="s">
        <v>1032</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1033</v>
      </c>
      <c s="35" t="s">
        <v>5</v>
      </c>
      <c s="6" t="s">
        <v>1034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1035</v>
      </c>
      <c s="35" t="s">
        <v>5</v>
      </c>
      <c s="6" t="s">
        <v>1036</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1037</v>
      </c>
    </row>
    <row r="122" spans="1:16" ht="12.75">
      <c r="A122" t="s">
        <v>48</v>
      </c>
      <c s="34" t="s">
        <v>272</v>
      </c>
      <c s="34" t="s">
        <v>1038</v>
      </c>
      <c s="35" t="s">
        <v>5</v>
      </c>
      <c s="6" t="s">
        <v>1039</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1040</v>
      </c>
      <c s="35" t="s">
        <v>5</v>
      </c>
      <c s="6" t="s">
        <v>1041</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988</v>
      </c>
    </row>
    <row r="130" spans="1:16" ht="25.5">
      <c r="A130" t="s">
        <v>48</v>
      </c>
      <c s="34" t="s">
        <v>295</v>
      </c>
      <c s="34" t="s">
        <v>1042</v>
      </c>
      <c s="35" t="s">
        <v>5</v>
      </c>
      <c s="6" t="s">
        <v>1043</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998</v>
      </c>
    </row>
    <row r="134" spans="1:16" ht="12.75">
      <c r="A134" t="s">
        <v>48</v>
      </c>
      <c s="34" t="s">
        <v>299</v>
      </c>
      <c s="34" t="s">
        <v>1044</v>
      </c>
      <c s="35" t="s">
        <v>5</v>
      </c>
      <c s="6" t="s">
        <v>1045</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1003</v>
      </c>
    </row>
    <row r="138" spans="1:16" ht="12.75">
      <c r="A138" t="s">
        <v>48</v>
      </c>
      <c s="34" t="s">
        <v>303</v>
      </c>
      <c s="34" t="s">
        <v>1046</v>
      </c>
      <c s="35" t="s">
        <v>5</v>
      </c>
      <c s="6" t="s">
        <v>1047</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998</v>
      </c>
    </row>
    <row r="142" spans="1:16" ht="12.75">
      <c r="A142" t="s">
        <v>48</v>
      </c>
      <c s="34" t="s">
        <v>545</v>
      </c>
      <c s="34" t="s">
        <v>1048</v>
      </c>
      <c s="35" t="s">
        <v>5</v>
      </c>
      <c s="6" t="s">
        <v>1049</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1003</v>
      </c>
    </row>
    <row r="146" spans="1:16" ht="12.75">
      <c r="A146" t="s">
        <v>48</v>
      </c>
      <c s="34" t="s">
        <v>307</v>
      </c>
      <c s="34" t="s">
        <v>1050</v>
      </c>
      <c s="35" t="s">
        <v>5</v>
      </c>
      <c s="6" t="s">
        <v>1051</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998</v>
      </c>
    </row>
    <row r="150" spans="1:16" ht="12.75">
      <c r="A150" t="s">
        <v>48</v>
      </c>
      <c s="34" t="s">
        <v>552</v>
      </c>
      <c s="34" t="s">
        <v>1052</v>
      </c>
      <c s="35" t="s">
        <v>5</v>
      </c>
      <c s="6" t="s">
        <v>1053</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row r="154" spans="1:16" ht="12.75">
      <c r="A154" t="s">
        <v>48</v>
      </c>
      <c s="34" t="s">
        <v>312</v>
      </c>
      <c s="34" t="s">
        <v>1054</v>
      </c>
      <c s="35" t="s">
        <v>5</v>
      </c>
      <c s="6" t="s">
        <v>1055</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998</v>
      </c>
    </row>
    <row r="158" spans="1:16" ht="12.75">
      <c r="A158" t="s">
        <v>48</v>
      </c>
      <c s="34" t="s">
        <v>318</v>
      </c>
      <c s="34" t="s">
        <v>1056</v>
      </c>
      <c s="35" t="s">
        <v>5</v>
      </c>
      <c s="6" t="s">
        <v>1057</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1003</v>
      </c>
    </row>
    <row r="162" spans="1:16" ht="12.75">
      <c r="A162" t="s">
        <v>48</v>
      </c>
      <c s="34" t="s">
        <v>319</v>
      </c>
      <c s="34" t="s">
        <v>1058</v>
      </c>
      <c s="35" t="s">
        <v>5</v>
      </c>
      <c s="6" t="s">
        <v>1059</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998</v>
      </c>
    </row>
    <row r="166" spans="1:16" ht="12.75">
      <c r="A166" t="s">
        <v>48</v>
      </c>
      <c s="34" t="s">
        <v>321</v>
      </c>
      <c s="34" t="s">
        <v>1060</v>
      </c>
      <c s="35" t="s">
        <v>5</v>
      </c>
      <c s="6" t="s">
        <v>1061</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1003</v>
      </c>
    </row>
    <row r="170" spans="1:16" ht="12.75">
      <c r="A170" t="s">
        <v>48</v>
      </c>
      <c s="34" t="s">
        <v>326</v>
      </c>
      <c s="34" t="s">
        <v>1062</v>
      </c>
      <c s="35" t="s">
        <v>5</v>
      </c>
      <c s="6" t="s">
        <v>1063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998</v>
      </c>
    </row>
    <row r="174" spans="1:16" ht="12.75">
      <c r="A174" t="s">
        <v>48</v>
      </c>
      <c s="34" t="s">
        <v>330</v>
      </c>
      <c s="34" t="s">
        <v>1064</v>
      </c>
      <c s="35" t="s">
        <v>5</v>
      </c>
      <c s="6" t="s">
        <v>1065</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1066</v>
      </c>
      <c s="35" t="s">
        <v>5</v>
      </c>
      <c s="6" t="s">
        <v>1067</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1068</v>
      </c>
      <c s="35" t="s">
        <v>5</v>
      </c>
      <c s="6" t="s">
        <v>1069</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1027</v>
      </c>
    </row>
    <row r="186" spans="1:16" ht="12.75">
      <c r="A186" t="s">
        <v>48</v>
      </c>
      <c s="34" t="s">
        <v>341</v>
      </c>
      <c s="34" t="s">
        <v>1070</v>
      </c>
      <c s="35" t="s">
        <v>5</v>
      </c>
      <c s="6" t="s">
        <v>1071</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991</v>
      </c>
    </row>
    <row r="190" spans="1:16" ht="12.75">
      <c r="A190" t="s">
        <v>48</v>
      </c>
      <c s="34" t="s">
        <v>577</v>
      </c>
      <c s="34" t="s">
        <v>1072</v>
      </c>
      <c s="35" t="s">
        <v>5</v>
      </c>
      <c s="6" t="s">
        <v>1073</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581</v>
      </c>
      <c s="34" t="s">
        <v>1074</v>
      </c>
      <c s="35" t="s">
        <v>5</v>
      </c>
      <c s="6" t="s">
        <v>1075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991</v>
      </c>
    </row>
    <row r="198" spans="1:16" ht="25.5">
      <c r="A198" t="s">
        <v>48</v>
      </c>
      <c s="34" t="s">
        <v>345</v>
      </c>
      <c s="34" t="s">
        <v>961</v>
      </c>
      <c s="35" t="s">
        <v>5</v>
      </c>
      <c s="6" t="s">
        <v>962</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7259</v>
      </c>
      <c s="41">
        <f>Rekapitulace!C97</f>
      </c>
      <c s="20" t="s">
        <v>0</v>
      </c>
      <c t="s">
        <v>23</v>
      </c>
      <c t="s">
        <v>27</v>
      </c>
    </row>
    <row r="4" spans="1:16" ht="32" customHeight="1">
      <c r="A4" s="24" t="s">
        <v>20</v>
      </c>
      <c s="25" t="s">
        <v>28</v>
      </c>
      <c s="27" t="s">
        <v>7259</v>
      </c>
      <c r="E4" s="26" t="s">
        <v>7260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7482</v>
      </c>
      <c r="E8" s="30" t="s">
        <v>7481</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7395</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7395</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7396</v>
      </c>
    </row>
    <row r="21" spans="1:5" ht="38.25">
      <c r="A21" t="s">
        <v>55</v>
      </c>
      <c r="E21" s="39" t="s">
        <v>2448</v>
      </c>
    </row>
    <row r="22" spans="1:16" ht="12.75">
      <c r="A22" t="s">
        <v>48</v>
      </c>
      <c s="34" t="s">
        <v>63</v>
      </c>
      <c s="34" t="s">
        <v>1311</v>
      </c>
      <c s="35" t="s">
        <v>5</v>
      </c>
      <c s="6" t="s">
        <v>1312</v>
      </c>
      <c s="36" t="s">
        <v>51</v>
      </c>
      <c s="37">
        <v>80</v>
      </c>
      <c s="36">
        <v>0</v>
      </c>
      <c s="36">
        <f>ROUND(G22*H22,6)</f>
      </c>
      <c r="L22" s="38">
        <v>0</v>
      </c>
      <c s="32">
        <f>ROUND(ROUND(L22,2)*ROUND(G22,3),2)</f>
      </c>
      <c s="36" t="s">
        <v>52</v>
      </c>
      <c>
        <f>(M22*21)/100</f>
      </c>
      <c t="s">
        <v>27</v>
      </c>
    </row>
    <row r="23" spans="1:5" ht="12.75">
      <c r="A23" s="35" t="s">
        <v>53</v>
      </c>
      <c r="E23" s="39" t="s">
        <v>79</v>
      </c>
    </row>
    <row r="24" spans="1:5" ht="38.25">
      <c r="A24" s="35" t="s">
        <v>54</v>
      </c>
      <c r="E24" s="40" t="s">
        <v>7483</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7398</v>
      </c>
    </row>
    <row r="29" spans="1:5" ht="140.25">
      <c r="A29" t="s">
        <v>55</v>
      </c>
      <c r="E29" s="39" t="s">
        <v>2454</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7399</v>
      </c>
    </row>
    <row r="33" spans="1:5" ht="140.25">
      <c r="A33" t="s">
        <v>55</v>
      </c>
      <c r="E33" s="39" t="s">
        <v>7178</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7400</v>
      </c>
    </row>
    <row r="37" spans="1:5" ht="102">
      <c r="A37" t="s">
        <v>55</v>
      </c>
      <c r="E37" s="39" t="s">
        <v>2346</v>
      </c>
    </row>
    <row r="38" spans="1:16" ht="12.75">
      <c r="A38" t="s">
        <v>48</v>
      </c>
      <c s="34" t="s">
        <v>163</v>
      </c>
      <c s="34" t="s">
        <v>3557</v>
      </c>
      <c s="35" t="s">
        <v>5</v>
      </c>
      <c s="6" t="s">
        <v>3558</v>
      </c>
      <c s="36" t="s">
        <v>51</v>
      </c>
      <c s="37">
        <v>250</v>
      </c>
      <c s="36">
        <v>0</v>
      </c>
      <c s="36">
        <f>ROUND(G38*H38,6)</f>
      </c>
      <c r="L38" s="38">
        <v>0</v>
      </c>
      <c s="32">
        <f>ROUND(ROUND(L38,2)*ROUND(G38,3),2)</f>
      </c>
      <c s="36" t="s">
        <v>52</v>
      </c>
      <c>
        <f>(M38*21)/100</f>
      </c>
      <c t="s">
        <v>27</v>
      </c>
    </row>
    <row r="39" spans="1:5" ht="12.75">
      <c r="A39" s="35" t="s">
        <v>53</v>
      </c>
      <c r="E39" s="39" t="s">
        <v>79</v>
      </c>
    </row>
    <row r="40" spans="1:5" ht="38.25">
      <c r="A40" s="35" t="s">
        <v>54</v>
      </c>
      <c r="E40" s="40" t="s">
        <v>7484</v>
      </c>
    </row>
    <row r="41" spans="1:5" ht="76.5">
      <c r="A41" t="s">
        <v>55</v>
      </c>
      <c r="E41" s="39" t="s">
        <v>3559</v>
      </c>
    </row>
    <row r="42" spans="1:16" ht="12.75">
      <c r="A42" t="s">
        <v>48</v>
      </c>
      <c s="34" t="s">
        <v>76</v>
      </c>
      <c s="34" t="s">
        <v>7317</v>
      </c>
      <c s="35" t="s">
        <v>5</v>
      </c>
      <c s="6" t="s">
        <v>7318</v>
      </c>
      <c s="36" t="s">
        <v>190</v>
      </c>
      <c s="37">
        <v>0.6</v>
      </c>
      <c s="36">
        <v>0</v>
      </c>
      <c s="36">
        <f>ROUND(G42*H42,6)</f>
      </c>
      <c r="L42" s="38">
        <v>0</v>
      </c>
      <c s="32">
        <f>ROUND(ROUND(L42,2)*ROUND(G42,3),2)</f>
      </c>
      <c s="36" t="s">
        <v>52</v>
      </c>
      <c>
        <f>(M42*21)/100</f>
      </c>
      <c t="s">
        <v>27</v>
      </c>
    </row>
    <row r="43" spans="1:5" ht="12.75">
      <c r="A43" s="35" t="s">
        <v>53</v>
      </c>
      <c r="E43" s="39" t="s">
        <v>79</v>
      </c>
    </row>
    <row r="44" spans="1:5" ht="38.25">
      <c r="A44" s="35" t="s">
        <v>54</v>
      </c>
      <c r="E44" s="40" t="s">
        <v>7485</v>
      </c>
    </row>
    <row r="45" spans="1:5" ht="216.75">
      <c r="A45" t="s">
        <v>55</v>
      </c>
      <c r="E45" s="39" t="s">
        <v>7320</v>
      </c>
    </row>
    <row r="46" spans="1:13" ht="12.75">
      <c r="A46" t="s">
        <v>46</v>
      </c>
      <c r="C46" s="31" t="s">
        <v>102</v>
      </c>
      <c r="E46" s="33" t="s">
        <v>7321</v>
      </c>
      <c r="J46" s="32">
        <f>0</f>
      </c>
      <c s="32">
        <f>0</f>
      </c>
      <c s="32">
        <f>0+L47+L51</f>
      </c>
      <c s="32">
        <f>0+M47+M51</f>
      </c>
    </row>
    <row r="47" spans="1:16" ht="25.5">
      <c r="A47" t="s">
        <v>48</v>
      </c>
      <c s="34" t="s">
        <v>86</v>
      </c>
      <c s="34" t="s">
        <v>471</v>
      </c>
      <c s="35" t="s">
        <v>472</v>
      </c>
      <c s="6" t="s">
        <v>7322</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7323</v>
      </c>
    </row>
    <row r="51" spans="1:16" ht="25.5">
      <c r="A51" t="s">
        <v>48</v>
      </c>
      <c s="34" t="s">
        <v>90</v>
      </c>
      <c s="34" t="s">
        <v>2323</v>
      </c>
      <c s="35" t="s">
        <v>2324</v>
      </c>
      <c s="6" t="s">
        <v>7324</v>
      </c>
      <c s="36" t="s">
        <v>450</v>
      </c>
      <c s="37">
        <v>0.5</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7323</v>
      </c>
    </row>
    <row r="55" spans="1:13" ht="12.75">
      <c r="A55" t="s">
        <v>46</v>
      </c>
      <c r="C55" s="31" t="s">
        <v>7181</v>
      </c>
      <c r="E55" s="33" t="s">
        <v>7182</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7486</v>
      </c>
    </row>
    <row r="59" spans="1:5" ht="102">
      <c r="A59" t="s">
        <v>55</v>
      </c>
      <c r="E59" s="39" t="s">
        <v>7184</v>
      </c>
    </row>
    <row r="60" spans="1:16" ht="12.75">
      <c r="A60" t="s">
        <v>48</v>
      </c>
      <c s="34" t="s">
        <v>98</v>
      </c>
      <c s="34" t="s">
        <v>292</v>
      </c>
      <c s="35" t="s">
        <v>5</v>
      </c>
      <c s="6" t="s">
        <v>7185</v>
      </c>
      <c s="36" t="s">
        <v>51</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7307</v>
      </c>
    </row>
    <row r="63" spans="1:5" ht="140.25">
      <c r="A63" t="s">
        <v>55</v>
      </c>
      <c r="E63" s="39" t="s">
        <v>7187</v>
      </c>
    </row>
    <row r="64" spans="1:16" ht="12.75">
      <c r="A64" t="s">
        <v>48</v>
      </c>
      <c s="34" t="s">
        <v>102</v>
      </c>
      <c s="34" t="s">
        <v>7326</v>
      </c>
      <c s="35" t="s">
        <v>5</v>
      </c>
      <c s="6" t="s">
        <v>7327</v>
      </c>
      <c s="36" t="s">
        <v>62</v>
      </c>
      <c s="37">
        <v>2</v>
      </c>
      <c s="36">
        <v>0</v>
      </c>
      <c s="36">
        <f>ROUND(G64*H64,6)</f>
      </c>
      <c r="L64" s="38">
        <v>0</v>
      </c>
      <c s="32">
        <f>ROUND(ROUND(L64,2)*ROUND(G64,3),2)</f>
      </c>
      <c s="36" t="s">
        <v>52</v>
      </c>
      <c>
        <f>(M64*21)/100</f>
      </c>
      <c t="s">
        <v>27</v>
      </c>
    </row>
    <row r="65" spans="1:5" ht="12.75">
      <c r="A65" s="35" t="s">
        <v>53</v>
      </c>
      <c r="E65" s="39" t="s">
        <v>79</v>
      </c>
    </row>
    <row r="66" spans="1:5" ht="38.25">
      <c r="A66" s="35" t="s">
        <v>54</v>
      </c>
      <c r="E66" s="40" t="s">
        <v>7486</v>
      </c>
    </row>
    <row r="67" spans="1:5" ht="89.25">
      <c r="A67" t="s">
        <v>55</v>
      </c>
      <c r="E67" s="39" t="s">
        <v>7329</v>
      </c>
    </row>
    <row r="68" spans="1:16" ht="12.75">
      <c r="A68" t="s">
        <v>48</v>
      </c>
      <c s="34" t="s">
        <v>107</v>
      </c>
      <c s="34" t="s">
        <v>7188</v>
      </c>
      <c s="35" t="s">
        <v>5</v>
      </c>
      <c s="6" t="s">
        <v>7189</v>
      </c>
      <c s="36" t="s">
        <v>51</v>
      </c>
      <c s="37">
        <v>500</v>
      </c>
      <c s="36">
        <v>0</v>
      </c>
      <c s="36">
        <f>ROUND(G68*H68,6)</f>
      </c>
      <c r="L68" s="38">
        <v>0</v>
      </c>
      <c s="32">
        <f>ROUND(ROUND(L68,2)*ROUND(G68,3),2)</f>
      </c>
      <c s="36" t="s">
        <v>52</v>
      </c>
      <c>
        <f>(M68*21)/100</f>
      </c>
      <c t="s">
        <v>27</v>
      </c>
    </row>
    <row r="69" spans="1:5" ht="12.75">
      <c r="A69" s="35" t="s">
        <v>53</v>
      </c>
      <c r="E69" s="39" t="s">
        <v>79</v>
      </c>
    </row>
    <row r="70" spans="1:5" ht="38.25">
      <c r="A70" s="35" t="s">
        <v>54</v>
      </c>
      <c r="E70" s="40" t="s">
        <v>7487</v>
      </c>
    </row>
    <row r="71" spans="1:5" ht="89.25">
      <c r="A71" t="s">
        <v>55</v>
      </c>
      <c r="E71" s="39" t="s">
        <v>838</v>
      </c>
    </row>
    <row r="72" spans="1:16" ht="12.75">
      <c r="A72" t="s">
        <v>48</v>
      </c>
      <c s="34" t="s">
        <v>111</v>
      </c>
      <c s="34" t="s">
        <v>308</v>
      </c>
      <c s="35" t="s">
        <v>5</v>
      </c>
      <c s="6" t="s">
        <v>309</v>
      </c>
      <c s="36" t="s">
        <v>51</v>
      </c>
      <c s="37">
        <v>55</v>
      </c>
      <c s="36">
        <v>0</v>
      </c>
      <c s="36">
        <f>ROUND(G72*H72,6)</f>
      </c>
      <c r="L72" s="38">
        <v>0</v>
      </c>
      <c s="32">
        <f>ROUND(ROUND(L72,2)*ROUND(G72,3),2)</f>
      </c>
      <c s="36" t="s">
        <v>52</v>
      </c>
      <c>
        <f>(M72*21)/100</f>
      </c>
      <c t="s">
        <v>27</v>
      </c>
    </row>
    <row r="73" spans="1:5" ht="12.75">
      <c r="A73" s="35" t="s">
        <v>53</v>
      </c>
      <c r="E73" s="39" t="s">
        <v>79</v>
      </c>
    </row>
    <row r="74" spans="1:5" ht="38.25">
      <c r="A74" s="35" t="s">
        <v>54</v>
      </c>
      <c r="E74" s="40" t="s">
        <v>7488</v>
      </c>
    </row>
    <row r="75" spans="1:5" ht="89.25">
      <c r="A75" t="s">
        <v>55</v>
      </c>
      <c r="E75" s="39" t="s">
        <v>838</v>
      </c>
    </row>
    <row r="76" spans="1:16" ht="25.5">
      <c r="A76" t="s">
        <v>48</v>
      </c>
      <c s="34" t="s">
        <v>115</v>
      </c>
      <c s="34" t="s">
        <v>857</v>
      </c>
      <c s="35" t="s">
        <v>5</v>
      </c>
      <c s="6" t="s">
        <v>858</v>
      </c>
      <c s="36" t="s">
        <v>62</v>
      </c>
      <c s="37">
        <v>23</v>
      </c>
      <c s="36">
        <v>0</v>
      </c>
      <c s="36">
        <f>ROUND(G76*H76,6)</f>
      </c>
      <c r="L76" s="38">
        <v>0</v>
      </c>
      <c s="32">
        <f>ROUND(ROUND(L76,2)*ROUND(G76,3),2)</f>
      </c>
      <c s="36" t="s">
        <v>52</v>
      </c>
      <c>
        <f>(M76*21)/100</f>
      </c>
      <c t="s">
        <v>27</v>
      </c>
    </row>
    <row r="77" spans="1:5" ht="12.75">
      <c r="A77" s="35" t="s">
        <v>53</v>
      </c>
      <c r="E77" s="39" t="s">
        <v>79</v>
      </c>
    </row>
    <row r="78" spans="1:5" ht="38.25">
      <c r="A78" s="35" t="s">
        <v>54</v>
      </c>
      <c r="E78" s="40" t="s">
        <v>7489</v>
      </c>
    </row>
    <row r="79" spans="1:5" ht="89.25">
      <c r="A79" t="s">
        <v>55</v>
      </c>
      <c r="E79" s="39" t="s">
        <v>7343</v>
      </c>
    </row>
    <row r="80" spans="1:16" ht="25.5">
      <c r="A80" t="s">
        <v>48</v>
      </c>
      <c s="34" t="s">
        <v>119</v>
      </c>
      <c s="34" t="s">
        <v>313</v>
      </c>
      <c s="35" t="s">
        <v>5</v>
      </c>
      <c s="6" t="s">
        <v>314</v>
      </c>
      <c s="36" t="s">
        <v>62</v>
      </c>
      <c s="37">
        <v>2</v>
      </c>
      <c s="36">
        <v>0</v>
      </c>
      <c s="36">
        <f>ROUND(G80*H80,6)</f>
      </c>
      <c r="L80" s="38">
        <v>0</v>
      </c>
      <c s="32">
        <f>ROUND(ROUND(L80,2)*ROUND(G80,3),2)</f>
      </c>
      <c s="36" t="s">
        <v>52</v>
      </c>
      <c>
        <f>(M80*21)/100</f>
      </c>
      <c t="s">
        <v>27</v>
      </c>
    </row>
    <row r="81" spans="1:5" ht="12.75">
      <c r="A81" s="35" t="s">
        <v>53</v>
      </c>
      <c r="E81" s="39" t="s">
        <v>79</v>
      </c>
    </row>
    <row r="82" spans="1:5" ht="38.25">
      <c r="A82" s="35" t="s">
        <v>54</v>
      </c>
      <c r="E82" s="40" t="s">
        <v>7206</v>
      </c>
    </row>
    <row r="83" spans="1:5" ht="89.25">
      <c r="A83" t="s">
        <v>55</v>
      </c>
      <c r="E83" s="39" t="s">
        <v>7343</v>
      </c>
    </row>
    <row r="84" spans="1:16" ht="12.75">
      <c r="A84" t="s">
        <v>48</v>
      </c>
      <c s="34" t="s">
        <v>125</v>
      </c>
      <c s="34" t="s">
        <v>7209</v>
      </c>
      <c s="35" t="s">
        <v>5</v>
      </c>
      <c s="6" t="s">
        <v>7210</v>
      </c>
      <c s="36" t="s">
        <v>62</v>
      </c>
      <c s="37">
        <v>10</v>
      </c>
      <c s="36">
        <v>0</v>
      </c>
      <c s="36">
        <f>ROUND(G84*H84,6)</f>
      </c>
      <c r="L84" s="38">
        <v>0</v>
      </c>
      <c s="32">
        <f>ROUND(ROUND(L84,2)*ROUND(G84,3),2)</f>
      </c>
      <c s="36" t="s">
        <v>52</v>
      </c>
      <c>
        <f>(M84*21)/100</f>
      </c>
      <c t="s">
        <v>27</v>
      </c>
    </row>
    <row r="85" spans="1:5" ht="12.75">
      <c r="A85" s="35" t="s">
        <v>53</v>
      </c>
      <c r="E85" s="39" t="s">
        <v>79</v>
      </c>
    </row>
    <row r="86" spans="1:5" ht="38.25">
      <c r="A86" s="35" t="s">
        <v>54</v>
      </c>
      <c r="E86" s="40" t="s">
        <v>7257</v>
      </c>
    </row>
    <row r="87" spans="1:5" ht="76.5">
      <c r="A87" t="s">
        <v>55</v>
      </c>
      <c r="E87" s="39" t="s">
        <v>7346</v>
      </c>
    </row>
    <row r="88" spans="1:16" ht="12.75">
      <c r="A88" t="s">
        <v>48</v>
      </c>
      <c s="34" t="s">
        <v>129</v>
      </c>
      <c s="34" t="s">
        <v>873</v>
      </c>
      <c s="35" t="s">
        <v>5</v>
      </c>
      <c s="6" t="s">
        <v>874</v>
      </c>
      <c s="36" t="s">
        <v>51</v>
      </c>
      <c s="37">
        <v>100</v>
      </c>
      <c s="36">
        <v>0</v>
      </c>
      <c s="36">
        <f>ROUND(G88*H88,6)</f>
      </c>
      <c r="L88" s="38">
        <v>0</v>
      </c>
      <c s="32">
        <f>ROUND(ROUND(L88,2)*ROUND(G88,3),2)</f>
      </c>
      <c s="36" t="s">
        <v>52</v>
      </c>
      <c>
        <f>(M88*21)/100</f>
      </c>
      <c t="s">
        <v>27</v>
      </c>
    </row>
    <row r="89" spans="1:5" ht="12.75">
      <c r="A89" s="35" t="s">
        <v>53</v>
      </c>
      <c r="E89" s="39" t="s">
        <v>79</v>
      </c>
    </row>
    <row r="90" spans="1:5" ht="38.25">
      <c r="A90" s="35" t="s">
        <v>54</v>
      </c>
      <c r="E90" s="40" t="s">
        <v>7490</v>
      </c>
    </row>
    <row r="91" spans="1:5" ht="114.75">
      <c r="A91" t="s">
        <v>55</v>
      </c>
      <c r="E91" s="39" t="s">
        <v>876</v>
      </c>
    </row>
    <row r="92" spans="1:13" ht="12.75">
      <c r="A92" t="s">
        <v>46</v>
      </c>
      <c r="C92" s="31" t="s">
        <v>7354</v>
      </c>
      <c r="E92" s="33" t="s">
        <v>7355</v>
      </c>
      <c r="J92" s="32">
        <f>0</f>
      </c>
      <c s="32">
        <f>0</f>
      </c>
      <c s="32">
        <f>0+L93+L97+L101+L105+L109+L113+L117+L121+L125</f>
      </c>
      <c s="32">
        <f>0+M93+M97+M101+M105+M109+M113+M117+M121+M125</f>
      </c>
    </row>
    <row r="93" spans="1:16" ht="25.5">
      <c r="A93" t="s">
        <v>48</v>
      </c>
      <c s="34" t="s">
        <v>133</v>
      </c>
      <c s="34" t="s">
        <v>7433</v>
      </c>
      <c s="35" t="s">
        <v>5</v>
      </c>
      <c s="6" t="s">
        <v>7491</v>
      </c>
      <c s="36" t="s">
        <v>51</v>
      </c>
      <c s="37">
        <v>50</v>
      </c>
      <c s="36">
        <v>0</v>
      </c>
      <c s="36">
        <f>ROUND(G93*H93,6)</f>
      </c>
      <c r="L93" s="38">
        <v>0</v>
      </c>
      <c s="32">
        <f>ROUND(ROUND(L93,2)*ROUND(G93,3),2)</f>
      </c>
      <c s="36" t="s">
        <v>52</v>
      </c>
      <c>
        <f>(M93*21)/100</f>
      </c>
      <c t="s">
        <v>27</v>
      </c>
    </row>
    <row r="94" spans="1:5" ht="12.75">
      <c r="A94" s="35" t="s">
        <v>53</v>
      </c>
      <c r="E94" s="39" t="s">
        <v>79</v>
      </c>
    </row>
    <row r="95" spans="1:5" ht="38.25">
      <c r="A95" s="35" t="s">
        <v>54</v>
      </c>
      <c r="E95" s="40" t="s">
        <v>7492</v>
      </c>
    </row>
    <row r="96" spans="1:5" ht="12.75">
      <c r="A96" t="s">
        <v>55</v>
      </c>
      <c r="E96" s="39" t="s">
        <v>5</v>
      </c>
    </row>
    <row r="97" spans="1:16" ht="12.75">
      <c r="A97" t="s">
        <v>48</v>
      </c>
      <c s="34" t="s">
        <v>138</v>
      </c>
      <c s="34" t="s">
        <v>7409</v>
      </c>
      <c s="35" t="s">
        <v>5</v>
      </c>
      <c s="6" t="s">
        <v>7410</v>
      </c>
      <c s="36" t="s">
        <v>62</v>
      </c>
      <c s="37">
        <v>2</v>
      </c>
      <c s="36">
        <v>0</v>
      </c>
      <c s="36">
        <f>ROUND(G97*H97,6)</f>
      </c>
      <c r="L97" s="38">
        <v>0</v>
      </c>
      <c s="32">
        <f>ROUND(ROUND(L97,2)*ROUND(G97,3),2)</f>
      </c>
      <c s="36" t="s">
        <v>52</v>
      </c>
      <c>
        <f>(M97*21)/100</f>
      </c>
      <c t="s">
        <v>27</v>
      </c>
    </row>
    <row r="98" spans="1:5" ht="12.75">
      <c r="A98" s="35" t="s">
        <v>53</v>
      </c>
      <c r="E98" s="39" t="s">
        <v>79</v>
      </c>
    </row>
    <row r="99" spans="1:5" ht="38.25">
      <c r="A99" s="35" t="s">
        <v>54</v>
      </c>
      <c r="E99" s="40" t="s">
        <v>7418</v>
      </c>
    </row>
    <row r="100" spans="1:5" ht="114.75">
      <c r="A100" t="s">
        <v>55</v>
      </c>
      <c r="E100" s="39" t="s">
        <v>7412</v>
      </c>
    </row>
    <row r="101" spans="1:16" ht="25.5">
      <c r="A101" t="s">
        <v>48</v>
      </c>
      <c s="34" t="s">
        <v>257</v>
      </c>
      <c s="34" t="s">
        <v>7437</v>
      </c>
      <c s="35" t="s">
        <v>5</v>
      </c>
      <c s="6" t="s">
        <v>7438</v>
      </c>
      <c s="36" t="s">
        <v>62</v>
      </c>
      <c s="37">
        <v>13</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7493</v>
      </c>
    </row>
    <row r="104" spans="1:5" ht="89.25">
      <c r="A104" t="s">
        <v>55</v>
      </c>
      <c r="E104" s="39" t="s">
        <v>3568</v>
      </c>
    </row>
    <row r="105" spans="1:16" ht="25.5">
      <c r="A105" t="s">
        <v>48</v>
      </c>
      <c s="34" t="s">
        <v>261</v>
      </c>
      <c s="34" t="s">
        <v>7494</v>
      </c>
      <c s="35" t="s">
        <v>5</v>
      </c>
      <c s="6" t="s">
        <v>7495</v>
      </c>
      <c s="36" t="s">
        <v>62</v>
      </c>
      <c s="37">
        <v>2</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7418</v>
      </c>
    </row>
    <row r="108" spans="1:5" ht="89.25">
      <c r="A108" t="s">
        <v>55</v>
      </c>
      <c r="E108" s="39" t="s">
        <v>3568</v>
      </c>
    </row>
    <row r="109" spans="1:16" ht="25.5">
      <c r="A109" t="s">
        <v>48</v>
      </c>
      <c s="34" t="s">
        <v>1030</v>
      </c>
      <c s="34" t="s">
        <v>7448</v>
      </c>
      <c s="35" t="s">
        <v>5</v>
      </c>
      <c s="6" t="s">
        <v>7449</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7450</v>
      </c>
    </row>
    <row r="112" spans="1:5" ht="89.25">
      <c r="A112" t="s">
        <v>55</v>
      </c>
      <c r="E112" s="39" t="s">
        <v>3568</v>
      </c>
    </row>
    <row r="113" spans="1:16" ht="38.25">
      <c r="A113" t="s">
        <v>48</v>
      </c>
      <c s="34" t="s">
        <v>264</v>
      </c>
      <c s="34" t="s">
        <v>7247</v>
      </c>
      <c s="35" t="s">
        <v>5</v>
      </c>
      <c s="6" t="s">
        <v>7366</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7367</v>
      </c>
    </row>
    <row r="117" spans="1:16" ht="25.5">
      <c r="A117" t="s">
        <v>48</v>
      </c>
      <c s="34" t="s">
        <v>268</v>
      </c>
      <c s="34" t="s">
        <v>7251</v>
      </c>
      <c s="35" t="s">
        <v>5</v>
      </c>
      <c s="6" t="s">
        <v>7368</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7369</v>
      </c>
    </row>
    <row r="121" spans="1:16" ht="12.75">
      <c r="A121" t="s">
        <v>48</v>
      </c>
      <c s="34" t="s">
        <v>272</v>
      </c>
      <c s="34" t="s">
        <v>7381</v>
      </c>
      <c s="35" t="s">
        <v>5</v>
      </c>
      <c s="6" t="s">
        <v>7382</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7383</v>
      </c>
    </row>
    <row r="125" spans="1:16" ht="12.75">
      <c r="A125" t="s">
        <v>48</v>
      </c>
      <c s="34" t="s">
        <v>291</v>
      </c>
      <c s="34" t="s">
        <v>7384</v>
      </c>
      <c s="35" t="s">
        <v>5</v>
      </c>
      <c s="6" t="s">
        <v>7385</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7386</v>
      </c>
    </row>
    <row r="129" spans="1:13" ht="12.75">
      <c r="A129" t="s">
        <v>46</v>
      </c>
      <c r="C129" s="31" t="s">
        <v>2373</v>
      </c>
      <c r="E129" s="33" t="s">
        <v>2374</v>
      </c>
      <c r="J129" s="32">
        <f>0</f>
      </c>
      <c s="32">
        <f>0</f>
      </c>
      <c s="32">
        <f>0+L130+L134+L138+L142+L146+L150+L154+L158+L162+L166</f>
      </c>
      <c s="32">
        <f>0+M130+M134+M138+M142+M146+M150+M154+M158+M162+M166</f>
      </c>
    </row>
    <row r="130" spans="1:16" ht="12.75">
      <c r="A130" t="s">
        <v>48</v>
      </c>
      <c s="34" t="s">
        <v>299</v>
      </c>
      <c s="34" t="s">
        <v>2375</v>
      </c>
      <c s="35" t="s">
        <v>5</v>
      </c>
      <c s="6" t="s">
        <v>2376</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2377</v>
      </c>
    </row>
    <row r="133" spans="1:5" ht="12.75">
      <c r="A133" t="s">
        <v>55</v>
      </c>
      <c r="E133" s="39" t="s">
        <v>1424</v>
      </c>
    </row>
    <row r="134" spans="1:16" ht="12.75">
      <c r="A134" t="s">
        <v>48</v>
      </c>
      <c s="34" t="s">
        <v>303</v>
      </c>
      <c s="34" t="s">
        <v>2378</v>
      </c>
      <c s="35" t="s">
        <v>5</v>
      </c>
      <c s="6" t="s">
        <v>2379</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2380</v>
      </c>
    </row>
    <row r="137" spans="1:5" ht="25.5">
      <c r="A137" t="s">
        <v>55</v>
      </c>
      <c r="E137" s="39" t="s">
        <v>2381</v>
      </c>
    </row>
    <row r="138" spans="1:16" ht="25.5">
      <c r="A138" t="s">
        <v>48</v>
      </c>
      <c s="34" t="s">
        <v>545</v>
      </c>
      <c s="34" t="s">
        <v>2382</v>
      </c>
      <c s="35" t="s">
        <v>5</v>
      </c>
      <c s="6" t="s">
        <v>2383</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2384</v>
      </c>
    </row>
    <row r="142" spans="1:16" ht="38.25">
      <c r="A142" t="s">
        <v>48</v>
      </c>
      <c s="34" t="s">
        <v>307</v>
      </c>
      <c s="34" t="s">
        <v>2474</v>
      </c>
      <c s="35" t="s">
        <v>5</v>
      </c>
      <c s="6" t="s">
        <v>7387</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7388</v>
      </c>
    </row>
    <row r="146" spans="1:16" ht="25.5">
      <c r="A146" t="s">
        <v>48</v>
      </c>
      <c s="34" t="s">
        <v>552</v>
      </c>
      <c s="34" t="s">
        <v>2385</v>
      </c>
      <c s="35" t="s">
        <v>5</v>
      </c>
      <c s="6" t="s">
        <v>2386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2387</v>
      </c>
    </row>
    <row r="150" spans="1:16" ht="12.75">
      <c r="A150" t="s">
        <v>48</v>
      </c>
      <c s="34" t="s">
        <v>312</v>
      </c>
      <c s="34" t="s">
        <v>7389</v>
      </c>
      <c s="35" t="s">
        <v>5</v>
      </c>
      <c s="6" t="s">
        <v>7390</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7391</v>
      </c>
    </row>
    <row r="154" spans="1:16" ht="12.75">
      <c r="A154" t="s">
        <v>48</v>
      </c>
      <c s="34" t="s">
        <v>318</v>
      </c>
      <c s="34" t="s">
        <v>2388</v>
      </c>
      <c s="35" t="s">
        <v>5</v>
      </c>
      <c s="6" t="s">
        <v>2389</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2390</v>
      </c>
    </row>
    <row r="158" spans="1:16" ht="12.75">
      <c r="A158" t="s">
        <v>48</v>
      </c>
      <c s="34" t="s">
        <v>319</v>
      </c>
      <c s="34" t="s">
        <v>2391</v>
      </c>
      <c s="35" t="s">
        <v>5</v>
      </c>
      <c s="6" t="s">
        <v>2392</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2393</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2394</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7496</v>
      </c>
      <c s="41">
        <f>Rekapitulace!C104</f>
      </c>
      <c s="20" t="s">
        <v>0</v>
      </c>
      <c t="s">
        <v>23</v>
      </c>
      <c t="s">
        <v>27</v>
      </c>
    </row>
    <row r="4" spans="1:16" ht="32" customHeight="1">
      <c r="A4" s="24" t="s">
        <v>20</v>
      </c>
      <c s="25" t="s">
        <v>28</v>
      </c>
      <c s="27" t="s">
        <v>7496</v>
      </c>
      <c r="E4" s="26" t="s">
        <v>7497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7500</v>
      </c>
      <c r="E8" s="30" t="s">
        <v>7499</v>
      </c>
      <c r="J8" s="29">
        <f>0+J9</f>
      </c>
      <c s="29">
        <f>0+K9</f>
      </c>
      <c s="29">
        <f>0+L9</f>
      </c>
      <c s="29">
        <f>0+M9</f>
      </c>
    </row>
    <row r="9" spans="1:13" ht="12.75">
      <c r="A9" t="s">
        <v>46</v>
      </c>
      <c r="C9" s="31" t="s">
        <v>4</v>
      </c>
      <c r="E9" s="33" t="s">
        <v>1303</v>
      </c>
      <c r="J9" s="32">
        <f>0</f>
      </c>
      <c s="32">
        <f>0</f>
      </c>
      <c s="32">
        <f>0+L10+L14+L18+L22</f>
      </c>
      <c s="32">
        <f>0+M10+M14+M18+M22</f>
      </c>
    </row>
    <row r="10" spans="1:16" ht="12.75">
      <c r="A10" t="s">
        <v>48</v>
      </c>
      <c s="34" t="s">
        <v>4</v>
      </c>
      <c s="34" t="s">
        <v>7501</v>
      </c>
      <c s="35" t="s">
        <v>4</v>
      </c>
      <c s="6" t="s">
        <v>7502</v>
      </c>
      <c s="36" t="s">
        <v>205</v>
      </c>
      <c s="37">
        <v>14285</v>
      </c>
      <c s="36">
        <v>0</v>
      </c>
      <c s="36">
        <f>ROUND(G10*H10,6)</f>
      </c>
      <c r="L10" s="38">
        <v>0</v>
      </c>
      <c s="32">
        <f>ROUND(ROUND(L10,2)*ROUND(G10,3),2)</f>
      </c>
      <c s="36" t="s">
        <v>52</v>
      </c>
      <c>
        <f>(M10*21)/100</f>
      </c>
      <c t="s">
        <v>27</v>
      </c>
    </row>
    <row r="11" spans="1:5" ht="38.25">
      <c r="A11" s="35" t="s">
        <v>53</v>
      </c>
      <c r="E11" s="39" t="s">
        <v>7503</v>
      </c>
    </row>
    <row r="12" spans="1:5" ht="25.5">
      <c r="A12" s="35" t="s">
        <v>54</v>
      </c>
      <c r="E12" s="40" t="s">
        <v>7504</v>
      </c>
    </row>
    <row r="13" spans="1:5" ht="12.75">
      <c r="A13" t="s">
        <v>55</v>
      </c>
      <c r="E13" s="39" t="s">
        <v>7505</v>
      </c>
    </row>
    <row r="14" spans="1:16" ht="25.5">
      <c r="A14" t="s">
        <v>48</v>
      </c>
      <c s="34" t="s">
        <v>27</v>
      </c>
      <c s="34" t="s">
        <v>7506</v>
      </c>
      <c s="35" t="s">
        <v>4</v>
      </c>
      <c s="6" t="s">
        <v>7507</v>
      </c>
      <c s="36" t="s">
        <v>62</v>
      </c>
      <c s="37">
        <v>118</v>
      </c>
      <c s="36">
        <v>0</v>
      </c>
      <c s="36">
        <f>ROUND(G14*H14,6)</f>
      </c>
      <c r="L14" s="38">
        <v>0</v>
      </c>
      <c s="32">
        <f>ROUND(ROUND(L14,2)*ROUND(G14,3),2)</f>
      </c>
      <c s="36" t="s">
        <v>52</v>
      </c>
      <c>
        <f>(M14*21)/100</f>
      </c>
      <c t="s">
        <v>27</v>
      </c>
    </row>
    <row r="15" spans="1:5" ht="178.5">
      <c r="A15" s="35" t="s">
        <v>53</v>
      </c>
      <c r="E15" s="39" t="s">
        <v>7508</v>
      </c>
    </row>
    <row r="16" spans="1:5" ht="25.5">
      <c r="A16" s="35" t="s">
        <v>54</v>
      </c>
      <c r="E16" s="40" t="s">
        <v>7509</v>
      </c>
    </row>
    <row r="17" spans="1:5" ht="12.75">
      <c r="A17" t="s">
        <v>55</v>
      </c>
      <c r="E17" s="39" t="s">
        <v>7505</v>
      </c>
    </row>
    <row r="18" spans="1:16" ht="25.5">
      <c r="A18" t="s">
        <v>48</v>
      </c>
      <c s="34" t="s">
        <v>26</v>
      </c>
      <c s="34" t="s">
        <v>7510</v>
      </c>
      <c s="35" t="s">
        <v>4</v>
      </c>
      <c s="6" t="s">
        <v>7511</v>
      </c>
      <c s="36" t="s">
        <v>62</v>
      </c>
      <c s="37">
        <v>4</v>
      </c>
      <c s="36">
        <v>0</v>
      </c>
      <c s="36">
        <f>ROUND(G18*H18,6)</f>
      </c>
      <c r="L18" s="38">
        <v>0</v>
      </c>
      <c s="32">
        <f>ROUND(ROUND(L18,2)*ROUND(G18,3),2)</f>
      </c>
      <c s="36" t="s">
        <v>52</v>
      </c>
      <c>
        <f>(M18*21)/100</f>
      </c>
      <c t="s">
        <v>27</v>
      </c>
    </row>
    <row r="19" spans="1:5" ht="178.5">
      <c r="A19" s="35" t="s">
        <v>53</v>
      </c>
      <c r="E19" s="39" t="s">
        <v>7508</v>
      </c>
    </row>
    <row r="20" spans="1:5" ht="25.5">
      <c r="A20" s="35" t="s">
        <v>54</v>
      </c>
      <c r="E20" s="40" t="s">
        <v>7512</v>
      </c>
    </row>
    <row r="21" spans="1:5" ht="12.75">
      <c r="A21" t="s">
        <v>55</v>
      </c>
      <c r="E21" s="39" t="s">
        <v>7505</v>
      </c>
    </row>
    <row r="22" spans="1:16" ht="25.5">
      <c r="A22" t="s">
        <v>48</v>
      </c>
      <c s="34" t="s">
        <v>63</v>
      </c>
      <c s="34" t="s">
        <v>7513</v>
      </c>
      <c s="35" t="s">
        <v>4</v>
      </c>
      <c s="6" t="s">
        <v>7514</v>
      </c>
      <c s="36" t="s">
        <v>62</v>
      </c>
      <c s="37">
        <v>1</v>
      </c>
      <c s="36">
        <v>0</v>
      </c>
      <c s="36">
        <f>ROUND(G22*H22,6)</f>
      </c>
      <c r="L22" s="38">
        <v>0</v>
      </c>
      <c s="32">
        <f>ROUND(ROUND(L22,2)*ROUND(G22,3),2)</f>
      </c>
      <c s="36" t="s">
        <v>52</v>
      </c>
      <c>
        <f>(M22*21)/100</f>
      </c>
      <c t="s">
        <v>27</v>
      </c>
    </row>
    <row r="23" spans="1:5" ht="178.5">
      <c r="A23" s="35" t="s">
        <v>53</v>
      </c>
      <c r="E23" s="39" t="s">
        <v>7508</v>
      </c>
    </row>
    <row r="24" spans="1:5" ht="25.5">
      <c r="A24" s="35" t="s">
        <v>54</v>
      </c>
      <c r="E24" s="40" t="s">
        <v>7515</v>
      </c>
    </row>
    <row r="25" spans="1:5" ht="12.75">
      <c r="A25" t="s">
        <v>55</v>
      </c>
      <c r="E25" s="39" t="s">
        <v>7505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7516</v>
      </c>
      <c s="41">
        <f>Rekapitulace!C106</f>
      </c>
      <c s="20" t="s">
        <v>0</v>
      </c>
      <c t="s">
        <v>23</v>
      </c>
      <c t="s">
        <v>27</v>
      </c>
    </row>
    <row r="4" spans="1:16" ht="32" customHeight="1">
      <c r="A4" s="24" t="s">
        <v>20</v>
      </c>
      <c s="25" t="s">
        <v>28</v>
      </c>
      <c s="27" t="s">
        <v>7516</v>
      </c>
      <c r="E4" s="26" t="s">
        <v>7517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7520</v>
      </c>
      <c r="E8" s="30" t="s">
        <v>7519</v>
      </c>
      <c r="J8" s="29">
        <f>0+J9+J14</f>
      </c>
      <c s="29">
        <f>0+K9+K14</f>
      </c>
      <c s="29">
        <f>0+L9+L14</f>
      </c>
      <c s="29">
        <f>0+M9+M14</f>
      </c>
    </row>
    <row r="9" spans="1:13" ht="12.75">
      <c r="A9" t="s">
        <v>46</v>
      </c>
      <c r="C9" s="31" t="s">
        <v>179</v>
      </c>
      <c r="E9" s="33" t="s">
        <v>180</v>
      </c>
      <c r="J9" s="32">
        <f>0</f>
      </c>
      <c s="32">
        <f>0</f>
      </c>
      <c s="32">
        <f>0+L10</f>
      </c>
      <c s="32">
        <f>0+M10</f>
      </c>
    </row>
    <row r="10" spans="1:16" ht="12.75">
      <c r="A10" t="s">
        <v>48</v>
      </c>
      <c s="34" t="s">
        <v>115</v>
      </c>
      <c s="34" t="s">
        <v>7521</v>
      </c>
      <c s="35" t="s">
        <v>5</v>
      </c>
      <c s="6" t="s">
        <v>7522</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51">
      <c r="A13" t="s">
        <v>55</v>
      </c>
      <c r="E13" s="39" t="s">
        <v>7523</v>
      </c>
    </row>
    <row r="14" spans="1:13" ht="12.75">
      <c r="A14" t="s">
        <v>46</v>
      </c>
      <c r="C14" s="31" t="s">
        <v>4</v>
      </c>
      <c r="E14" s="33" t="s">
        <v>1303</v>
      </c>
      <c r="J14" s="32">
        <f>0</f>
      </c>
      <c s="32">
        <f>0</f>
      </c>
      <c s="32">
        <f>0+L15+L19+L23+L27+L31+L35+L39+L43+L47+L51+L55+L59+L63+L67+L71+L75+L79</f>
      </c>
      <c s="32">
        <f>0+M15+M19+M23+M27+M31+M35+M39+M43+M47+M51+M55+M59+M63+M67+M71+M75+M79</f>
      </c>
    </row>
    <row r="15" spans="1:16" ht="12.75">
      <c r="A15" t="s">
        <v>48</v>
      </c>
      <c s="34" t="s">
        <v>4</v>
      </c>
      <c s="34" t="s">
        <v>3363</v>
      </c>
      <c s="35" t="s">
        <v>4</v>
      </c>
      <c s="6" t="s">
        <v>3364</v>
      </c>
      <c s="36" t="s">
        <v>205</v>
      </c>
      <c s="37">
        <v>400</v>
      </c>
      <c s="36">
        <v>0</v>
      </c>
      <c s="36">
        <f>ROUND(G15*H15,6)</f>
      </c>
      <c r="L15" s="38">
        <v>0</v>
      </c>
      <c s="32">
        <f>ROUND(ROUND(L15,2)*ROUND(G15,3),2)</f>
      </c>
      <c s="36" t="s">
        <v>52</v>
      </c>
      <c>
        <f>(M15*21)/100</f>
      </c>
      <c t="s">
        <v>27</v>
      </c>
    </row>
    <row r="16" spans="1:5" ht="25.5">
      <c r="A16" s="35" t="s">
        <v>53</v>
      </c>
      <c r="E16" s="39" t="s">
        <v>4019</v>
      </c>
    </row>
    <row r="17" spans="1:5" ht="25.5">
      <c r="A17" s="35" t="s">
        <v>54</v>
      </c>
      <c r="E17" s="40" t="s">
        <v>7524</v>
      </c>
    </row>
    <row r="18" spans="1:5" ht="12.75">
      <c r="A18" t="s">
        <v>55</v>
      </c>
      <c r="E18" s="39" t="s">
        <v>7525</v>
      </c>
    </row>
    <row r="19" spans="1:16" ht="12.75">
      <c r="A19" t="s">
        <v>48</v>
      </c>
      <c s="34" t="s">
        <v>27</v>
      </c>
      <c s="34" t="s">
        <v>2729</v>
      </c>
      <c s="35" t="s">
        <v>4</v>
      </c>
      <c s="6" t="s">
        <v>2730</v>
      </c>
      <c s="36" t="s">
        <v>205</v>
      </c>
      <c s="37">
        <v>10000</v>
      </c>
      <c s="36">
        <v>0</v>
      </c>
      <c s="36">
        <f>ROUND(G19*H19,6)</f>
      </c>
      <c r="L19" s="38">
        <v>0</v>
      </c>
      <c s="32">
        <f>ROUND(ROUND(L19,2)*ROUND(G19,3),2)</f>
      </c>
      <c s="36" t="s">
        <v>52</v>
      </c>
      <c>
        <f>(M19*21)/100</f>
      </c>
      <c t="s">
        <v>27</v>
      </c>
    </row>
    <row r="20" spans="1:5" ht="38.25">
      <c r="A20" s="35" t="s">
        <v>53</v>
      </c>
      <c r="E20" s="39" t="s">
        <v>7526</v>
      </c>
    </row>
    <row r="21" spans="1:5" ht="25.5">
      <c r="A21" s="35" t="s">
        <v>54</v>
      </c>
      <c r="E21" s="40" t="s">
        <v>7527</v>
      </c>
    </row>
    <row r="22" spans="1:5" ht="12.75">
      <c r="A22" t="s">
        <v>55</v>
      </c>
      <c r="E22" s="39" t="s">
        <v>7505</v>
      </c>
    </row>
    <row r="23" spans="1:16" ht="12.75">
      <c r="A23" t="s">
        <v>48</v>
      </c>
      <c s="34" t="s">
        <v>26</v>
      </c>
      <c s="34" t="s">
        <v>7528</v>
      </c>
      <c s="35" t="s">
        <v>4</v>
      </c>
      <c s="6" t="s">
        <v>7529</v>
      </c>
      <c s="36" t="s">
        <v>205</v>
      </c>
      <c s="37">
        <v>132</v>
      </c>
      <c s="36">
        <v>0</v>
      </c>
      <c s="36">
        <f>ROUND(G23*H23,6)</f>
      </c>
      <c r="L23" s="38">
        <v>0</v>
      </c>
      <c s="32">
        <f>ROUND(ROUND(L23,2)*ROUND(G23,3),2)</f>
      </c>
      <c s="36" t="s">
        <v>52</v>
      </c>
      <c>
        <f>(M23*21)/100</f>
      </c>
      <c t="s">
        <v>27</v>
      </c>
    </row>
    <row r="24" spans="1:5" ht="25.5">
      <c r="A24" s="35" t="s">
        <v>53</v>
      </c>
      <c r="E24" s="39" t="s">
        <v>7530</v>
      </c>
    </row>
    <row r="25" spans="1:5" ht="25.5">
      <c r="A25" s="35" t="s">
        <v>54</v>
      </c>
      <c r="E25" s="40" t="s">
        <v>7531</v>
      </c>
    </row>
    <row r="26" spans="1:5" ht="12.75">
      <c r="A26" t="s">
        <v>55</v>
      </c>
      <c r="E26" s="39" t="s">
        <v>7505</v>
      </c>
    </row>
    <row r="27" spans="1:16" ht="12.75">
      <c r="A27" t="s">
        <v>48</v>
      </c>
      <c s="34" t="s">
        <v>63</v>
      </c>
      <c s="34" t="s">
        <v>7532</v>
      </c>
      <c s="35" t="s">
        <v>4</v>
      </c>
      <c s="6" t="s">
        <v>7533</v>
      </c>
      <c s="36" t="s">
        <v>205</v>
      </c>
      <c s="37">
        <v>1611.165</v>
      </c>
      <c s="36">
        <v>0</v>
      </c>
      <c s="36">
        <f>ROUND(G27*H27,6)</f>
      </c>
      <c r="L27" s="38">
        <v>0</v>
      </c>
      <c s="32">
        <f>ROUND(ROUND(L27,2)*ROUND(G27,3),2)</f>
      </c>
      <c s="36" t="s">
        <v>52</v>
      </c>
      <c>
        <f>(M27*21)/100</f>
      </c>
      <c t="s">
        <v>27</v>
      </c>
    </row>
    <row r="28" spans="1:5" ht="51">
      <c r="A28" s="35" t="s">
        <v>53</v>
      </c>
      <c r="E28" s="39" t="s">
        <v>7534</v>
      </c>
    </row>
    <row r="29" spans="1:5" ht="25.5">
      <c r="A29" s="35" t="s">
        <v>54</v>
      </c>
      <c r="E29" s="40" t="s">
        <v>7535</v>
      </c>
    </row>
    <row r="30" spans="1:5" ht="12.75">
      <c r="A30" t="s">
        <v>55</v>
      </c>
      <c r="E30" s="39" t="s">
        <v>7505</v>
      </c>
    </row>
    <row r="31" spans="1:16" ht="12.75">
      <c r="A31" t="s">
        <v>48</v>
      </c>
      <c s="34" t="s">
        <v>67</v>
      </c>
      <c s="34" t="s">
        <v>4022</v>
      </c>
      <c s="35" t="s">
        <v>4</v>
      </c>
      <c s="6" t="s">
        <v>4023</v>
      </c>
      <c s="36" t="s">
        <v>205</v>
      </c>
      <c s="37">
        <v>2416.748</v>
      </c>
      <c s="36">
        <v>0</v>
      </c>
      <c s="36">
        <f>ROUND(G31*H31,6)</f>
      </c>
      <c r="L31" s="38">
        <v>0</v>
      </c>
      <c s="32">
        <f>ROUND(ROUND(L31,2)*ROUND(G31,3),2)</f>
      </c>
      <c s="36" t="s">
        <v>52</v>
      </c>
      <c>
        <f>(M31*21)/100</f>
      </c>
      <c t="s">
        <v>27</v>
      </c>
    </row>
    <row r="32" spans="1:5" ht="38.25">
      <c r="A32" s="35" t="s">
        <v>53</v>
      </c>
      <c r="E32" s="39" t="s">
        <v>7536</v>
      </c>
    </row>
    <row r="33" spans="1:5" ht="25.5">
      <c r="A33" s="35" t="s">
        <v>54</v>
      </c>
      <c r="E33" s="40" t="s">
        <v>7537</v>
      </c>
    </row>
    <row r="34" spans="1:5" ht="12.75">
      <c r="A34" t="s">
        <v>55</v>
      </c>
      <c r="E34" s="39" t="s">
        <v>7505</v>
      </c>
    </row>
    <row r="35" spans="1:16" ht="12.75">
      <c r="A35" t="s">
        <v>48</v>
      </c>
      <c s="34" t="s">
        <v>72</v>
      </c>
      <c s="34" t="s">
        <v>7538</v>
      </c>
      <c s="35" t="s">
        <v>4</v>
      </c>
      <c s="6" t="s">
        <v>7539</v>
      </c>
      <c s="36" t="s">
        <v>62</v>
      </c>
      <c s="37">
        <v>7</v>
      </c>
      <c s="36">
        <v>0</v>
      </c>
      <c s="36">
        <f>ROUND(G35*H35,6)</f>
      </c>
      <c r="L35" s="38">
        <v>0</v>
      </c>
      <c s="32">
        <f>ROUND(ROUND(L35,2)*ROUND(G35,3),2)</f>
      </c>
      <c s="36" t="s">
        <v>52</v>
      </c>
      <c>
        <f>(M35*21)/100</f>
      </c>
      <c t="s">
        <v>27</v>
      </c>
    </row>
    <row r="36" spans="1:5" ht="76.5">
      <c r="A36" s="35" t="s">
        <v>53</v>
      </c>
      <c r="E36" s="39" t="s">
        <v>7540</v>
      </c>
    </row>
    <row r="37" spans="1:5" ht="25.5">
      <c r="A37" s="35" t="s">
        <v>54</v>
      </c>
      <c r="E37" s="40" t="s">
        <v>7541</v>
      </c>
    </row>
    <row r="38" spans="1:5" ht="12.75">
      <c r="A38" t="s">
        <v>55</v>
      </c>
      <c r="E38" s="39" t="s">
        <v>7505</v>
      </c>
    </row>
    <row r="39" spans="1:16" ht="12.75">
      <c r="A39" t="s">
        <v>48</v>
      </c>
      <c s="34" t="s">
        <v>123</v>
      </c>
      <c s="34" t="s">
        <v>7542</v>
      </c>
      <c s="35" t="s">
        <v>4</v>
      </c>
      <c s="6" t="s">
        <v>7543</v>
      </c>
      <c s="36" t="s">
        <v>205</v>
      </c>
      <c s="37">
        <v>1079.165</v>
      </c>
      <c s="36">
        <v>0</v>
      </c>
      <c s="36">
        <f>ROUND(G39*H39,6)</f>
      </c>
      <c r="L39" s="38">
        <v>0</v>
      </c>
      <c s="32">
        <f>ROUND(ROUND(L39,2)*ROUND(G39,3),2)</f>
      </c>
      <c s="36" t="s">
        <v>52</v>
      </c>
      <c>
        <f>(M39*21)/100</f>
      </c>
      <c t="s">
        <v>27</v>
      </c>
    </row>
    <row r="40" spans="1:5" ht="38.25">
      <c r="A40" s="35" t="s">
        <v>53</v>
      </c>
      <c r="E40" s="39" t="s">
        <v>7544</v>
      </c>
    </row>
    <row r="41" spans="1:5" ht="25.5">
      <c r="A41" s="35" t="s">
        <v>54</v>
      </c>
      <c r="E41" s="40" t="s">
        <v>7545</v>
      </c>
    </row>
    <row r="42" spans="1:5" ht="12.75">
      <c r="A42" t="s">
        <v>55</v>
      </c>
      <c r="E42" s="39" t="s">
        <v>7505</v>
      </c>
    </row>
    <row r="43" spans="1:16" ht="12.75">
      <c r="A43" t="s">
        <v>48</v>
      </c>
      <c s="34" t="s">
        <v>163</v>
      </c>
      <c s="34" t="s">
        <v>7546</v>
      </c>
      <c s="35" t="s">
        <v>4</v>
      </c>
      <c s="6" t="s">
        <v>7547</v>
      </c>
      <c s="36" t="s">
        <v>205</v>
      </c>
      <c s="37">
        <v>3842.325</v>
      </c>
      <c s="36">
        <v>0</v>
      </c>
      <c s="36">
        <f>ROUND(G43*H43,6)</f>
      </c>
      <c r="L43" s="38">
        <v>0</v>
      </c>
      <c s="32">
        <f>ROUND(ROUND(L43,2)*ROUND(G43,3),2)</f>
      </c>
      <c s="36" t="s">
        <v>52</v>
      </c>
      <c>
        <f>(M43*21)/100</f>
      </c>
      <c t="s">
        <v>27</v>
      </c>
    </row>
    <row r="44" spans="1:5" ht="51">
      <c r="A44" s="35" t="s">
        <v>53</v>
      </c>
      <c r="E44" s="39" t="s">
        <v>7548</v>
      </c>
    </row>
    <row r="45" spans="1:5" ht="25.5">
      <c r="A45" s="35" t="s">
        <v>54</v>
      </c>
      <c r="E45" s="40" t="s">
        <v>7549</v>
      </c>
    </row>
    <row r="46" spans="1:5" ht="12.75">
      <c r="A46" t="s">
        <v>55</v>
      </c>
      <c r="E46" s="39" t="s">
        <v>7505</v>
      </c>
    </row>
    <row r="47" spans="1:16" ht="12.75">
      <c r="A47" t="s">
        <v>48</v>
      </c>
      <c s="34" t="s">
        <v>76</v>
      </c>
      <c s="34" t="s">
        <v>7550</v>
      </c>
      <c s="35" t="s">
        <v>4</v>
      </c>
      <c s="6" t="s">
        <v>7551</v>
      </c>
      <c s="36" t="s">
        <v>205</v>
      </c>
      <c s="37">
        <v>3650</v>
      </c>
      <c s="36">
        <v>0</v>
      </c>
      <c s="36">
        <f>ROUND(G47*H47,6)</f>
      </c>
      <c r="L47" s="38">
        <v>0</v>
      </c>
      <c s="32">
        <f>ROUND(ROUND(L47,2)*ROUND(G47,3),2)</f>
      </c>
      <c s="36" t="s">
        <v>52</v>
      </c>
      <c>
        <f>(M47*21)/100</f>
      </c>
      <c t="s">
        <v>27</v>
      </c>
    </row>
    <row r="48" spans="1:5" ht="51">
      <c r="A48" s="35" t="s">
        <v>53</v>
      </c>
      <c r="E48" s="39" t="s">
        <v>7552</v>
      </c>
    </row>
    <row r="49" spans="1:5" ht="25.5">
      <c r="A49" s="35" t="s">
        <v>54</v>
      </c>
      <c r="E49" s="40" t="s">
        <v>7553</v>
      </c>
    </row>
    <row r="50" spans="1:5" ht="12.75">
      <c r="A50" t="s">
        <v>55</v>
      </c>
      <c r="E50" s="39" t="s">
        <v>7505</v>
      </c>
    </row>
    <row r="51" spans="1:16" ht="12.75">
      <c r="A51" t="s">
        <v>48</v>
      </c>
      <c s="34" t="s">
        <v>82</v>
      </c>
      <c s="34" t="s">
        <v>7554</v>
      </c>
      <c s="35" t="s">
        <v>4</v>
      </c>
      <c s="6" t="s">
        <v>7555</v>
      </c>
      <c s="36" t="s">
        <v>62</v>
      </c>
      <c s="37">
        <v>245</v>
      </c>
      <c s="36">
        <v>0</v>
      </c>
      <c s="36">
        <f>ROUND(G51*H51,6)</f>
      </c>
      <c r="L51" s="38">
        <v>0</v>
      </c>
      <c s="32">
        <f>ROUND(ROUND(L51,2)*ROUND(G51,3),2)</f>
      </c>
      <c s="36" t="s">
        <v>52</v>
      </c>
      <c>
        <f>(M51*21)/100</f>
      </c>
      <c t="s">
        <v>27</v>
      </c>
    </row>
    <row r="52" spans="1:5" ht="51">
      <c r="A52" s="35" t="s">
        <v>53</v>
      </c>
      <c r="E52" s="39" t="s">
        <v>7556</v>
      </c>
    </row>
    <row r="53" spans="1:5" ht="25.5">
      <c r="A53" s="35" t="s">
        <v>54</v>
      </c>
      <c r="E53" s="40" t="s">
        <v>7557</v>
      </c>
    </row>
    <row r="54" spans="1:5" ht="12.75">
      <c r="A54" t="s">
        <v>55</v>
      </c>
      <c r="E54" s="39" t="s">
        <v>7505</v>
      </c>
    </row>
    <row r="55" spans="1:16" ht="12.75">
      <c r="A55" t="s">
        <v>48</v>
      </c>
      <c s="34" t="s">
        <v>86</v>
      </c>
      <c s="34" t="s">
        <v>7558</v>
      </c>
      <c s="35" t="s">
        <v>4</v>
      </c>
      <c s="6" t="s">
        <v>7559</v>
      </c>
      <c s="36" t="s">
        <v>62</v>
      </c>
      <c s="37">
        <v>1687</v>
      </c>
      <c s="36">
        <v>0</v>
      </c>
      <c s="36">
        <f>ROUND(G55*H55,6)</f>
      </c>
      <c r="L55" s="38">
        <v>0</v>
      </c>
      <c s="32">
        <f>ROUND(ROUND(L55,2)*ROUND(G55,3),2)</f>
      </c>
      <c s="36" t="s">
        <v>52</v>
      </c>
      <c>
        <f>(M55*21)/100</f>
      </c>
      <c t="s">
        <v>27</v>
      </c>
    </row>
    <row r="56" spans="1:5" ht="63.75">
      <c r="A56" s="35" t="s">
        <v>53</v>
      </c>
      <c r="E56" s="39" t="s">
        <v>7560</v>
      </c>
    </row>
    <row r="57" spans="1:5" ht="25.5">
      <c r="A57" s="35" t="s">
        <v>54</v>
      </c>
      <c r="E57" s="40" t="s">
        <v>7561</v>
      </c>
    </row>
    <row r="58" spans="1:5" ht="12.75">
      <c r="A58" t="s">
        <v>55</v>
      </c>
      <c r="E58" s="39" t="s">
        <v>7505</v>
      </c>
    </row>
    <row r="59" spans="1:16" ht="12.75">
      <c r="A59" t="s">
        <v>48</v>
      </c>
      <c s="34" t="s">
        <v>90</v>
      </c>
      <c s="34" t="s">
        <v>7562</v>
      </c>
      <c s="35" t="s">
        <v>4</v>
      </c>
      <c s="6" t="s">
        <v>7563</v>
      </c>
      <c s="36" t="s">
        <v>62</v>
      </c>
      <c s="37">
        <v>4752</v>
      </c>
      <c s="36">
        <v>0</v>
      </c>
      <c s="36">
        <f>ROUND(G59*H59,6)</f>
      </c>
      <c r="L59" s="38">
        <v>0</v>
      </c>
      <c s="32">
        <f>ROUND(ROUND(L59,2)*ROUND(G59,3),2)</f>
      </c>
      <c s="36" t="s">
        <v>52</v>
      </c>
      <c>
        <f>(M59*21)/100</f>
      </c>
      <c t="s">
        <v>27</v>
      </c>
    </row>
    <row r="60" spans="1:5" ht="63.75">
      <c r="A60" s="35" t="s">
        <v>53</v>
      </c>
      <c r="E60" s="39" t="s">
        <v>7564</v>
      </c>
    </row>
    <row r="61" spans="1:5" ht="25.5">
      <c r="A61" s="35" t="s">
        <v>54</v>
      </c>
      <c r="E61" s="40" t="s">
        <v>7565</v>
      </c>
    </row>
    <row r="62" spans="1:5" ht="12.75">
      <c r="A62" t="s">
        <v>55</v>
      </c>
      <c r="E62" s="39" t="s">
        <v>7505</v>
      </c>
    </row>
    <row r="63" spans="1:16" ht="25.5">
      <c r="A63" t="s">
        <v>48</v>
      </c>
      <c s="34" t="s">
        <v>94</v>
      </c>
      <c s="34" t="s">
        <v>7566</v>
      </c>
      <c s="35" t="s">
        <v>4</v>
      </c>
      <c s="6" t="s">
        <v>7567</v>
      </c>
      <c s="36" t="s">
        <v>62</v>
      </c>
      <c s="37">
        <v>67</v>
      </c>
      <c s="36">
        <v>0</v>
      </c>
      <c s="36">
        <f>ROUND(G63*H63,6)</f>
      </c>
      <c r="L63" s="38">
        <v>0</v>
      </c>
      <c s="32">
        <f>ROUND(ROUND(L63,2)*ROUND(G63,3),2)</f>
      </c>
      <c s="36" t="s">
        <v>52</v>
      </c>
      <c>
        <f>(M63*21)/100</f>
      </c>
      <c t="s">
        <v>27</v>
      </c>
    </row>
    <row r="64" spans="1:5" ht="89.25">
      <c r="A64" s="35" t="s">
        <v>53</v>
      </c>
      <c r="E64" s="39" t="s">
        <v>7568</v>
      </c>
    </row>
    <row r="65" spans="1:5" ht="25.5">
      <c r="A65" s="35" t="s">
        <v>54</v>
      </c>
      <c r="E65" s="40" t="s">
        <v>7569</v>
      </c>
    </row>
    <row r="66" spans="1:5" ht="12.75">
      <c r="A66" t="s">
        <v>55</v>
      </c>
      <c r="E66" s="39" t="s">
        <v>7505</v>
      </c>
    </row>
    <row r="67" spans="1:16" ht="12.75">
      <c r="A67" t="s">
        <v>48</v>
      </c>
      <c s="34" t="s">
        <v>98</v>
      </c>
      <c s="34" t="s">
        <v>7570</v>
      </c>
      <c s="35" t="s">
        <v>4</v>
      </c>
      <c s="6" t="s">
        <v>7571</v>
      </c>
      <c s="36" t="s">
        <v>62</v>
      </c>
      <c s="37">
        <v>2</v>
      </c>
      <c s="36">
        <v>0</v>
      </c>
      <c s="36">
        <f>ROUND(G67*H67,6)</f>
      </c>
      <c r="L67" s="38">
        <v>0</v>
      </c>
      <c s="32">
        <f>ROUND(ROUND(L67,2)*ROUND(G67,3),2)</f>
      </c>
      <c s="36" t="s">
        <v>52</v>
      </c>
      <c>
        <f>(M67*21)/100</f>
      </c>
      <c t="s">
        <v>27</v>
      </c>
    </row>
    <row r="68" spans="1:5" ht="89.25">
      <c r="A68" s="35" t="s">
        <v>53</v>
      </c>
      <c r="E68" s="39" t="s">
        <v>7572</v>
      </c>
    </row>
    <row r="69" spans="1:5" ht="25.5">
      <c r="A69" s="35" t="s">
        <v>54</v>
      </c>
      <c r="E69" s="40" t="s">
        <v>7573</v>
      </c>
    </row>
    <row r="70" spans="1:5" ht="12.75">
      <c r="A70" t="s">
        <v>55</v>
      </c>
      <c r="E70" s="39" t="s">
        <v>7505</v>
      </c>
    </row>
    <row r="71" spans="1:16" ht="12.75">
      <c r="A71" t="s">
        <v>48</v>
      </c>
      <c s="34" t="s">
        <v>102</v>
      </c>
      <c s="34" t="s">
        <v>7574</v>
      </c>
      <c s="35" t="s">
        <v>4</v>
      </c>
      <c s="6" t="s">
        <v>7575</v>
      </c>
      <c s="36" t="s">
        <v>62</v>
      </c>
      <c s="37">
        <v>1</v>
      </c>
      <c s="36">
        <v>0</v>
      </c>
      <c s="36">
        <f>ROUND(G71*H71,6)</f>
      </c>
      <c r="L71" s="38">
        <v>0</v>
      </c>
      <c s="32">
        <f>ROUND(ROUND(L71,2)*ROUND(G71,3),2)</f>
      </c>
      <c s="36" t="s">
        <v>52</v>
      </c>
      <c>
        <f>(M71*21)/100</f>
      </c>
      <c t="s">
        <v>27</v>
      </c>
    </row>
    <row r="72" spans="1:5" ht="89.25">
      <c r="A72" s="35" t="s">
        <v>53</v>
      </c>
      <c r="E72" s="39" t="s">
        <v>7576</v>
      </c>
    </row>
    <row r="73" spans="1:5" ht="25.5">
      <c r="A73" s="35" t="s">
        <v>54</v>
      </c>
      <c r="E73" s="40" t="s">
        <v>7577</v>
      </c>
    </row>
    <row r="74" spans="1:5" ht="12.75">
      <c r="A74" t="s">
        <v>55</v>
      </c>
      <c r="E74" s="39" t="s">
        <v>7505</v>
      </c>
    </row>
    <row r="75" spans="1:16" ht="12.75">
      <c r="A75" t="s">
        <v>48</v>
      </c>
      <c s="34" t="s">
        <v>107</v>
      </c>
      <c s="34" t="s">
        <v>7578</v>
      </c>
      <c s="35" t="s">
        <v>4</v>
      </c>
      <c s="6" t="s">
        <v>7579</v>
      </c>
      <c s="36" t="s">
        <v>190</v>
      </c>
      <c s="37">
        <v>306.96</v>
      </c>
      <c s="36">
        <v>0</v>
      </c>
      <c s="36">
        <f>ROUND(G75*H75,6)</f>
      </c>
      <c r="L75" s="38">
        <v>0</v>
      </c>
      <c s="32">
        <f>ROUND(ROUND(L75,2)*ROUND(G75,3),2)</f>
      </c>
      <c s="36" t="s">
        <v>52</v>
      </c>
      <c>
        <f>(M75*21)/100</f>
      </c>
      <c t="s">
        <v>27</v>
      </c>
    </row>
    <row r="76" spans="1:5" ht="76.5">
      <c r="A76" s="35" t="s">
        <v>53</v>
      </c>
      <c r="E76" s="39" t="s">
        <v>7580</v>
      </c>
    </row>
    <row r="77" spans="1:5" ht="25.5">
      <c r="A77" s="35" t="s">
        <v>54</v>
      </c>
      <c r="E77" s="40" t="s">
        <v>7581</v>
      </c>
    </row>
    <row r="78" spans="1:5" ht="12.75">
      <c r="A78" t="s">
        <v>55</v>
      </c>
      <c r="E78" s="39" t="s">
        <v>7505</v>
      </c>
    </row>
    <row r="79" spans="1:16" ht="12.75">
      <c r="A79" t="s">
        <v>48</v>
      </c>
      <c s="34" t="s">
        <v>111</v>
      </c>
      <c s="34" t="s">
        <v>7582</v>
      </c>
      <c s="35" t="s">
        <v>4</v>
      </c>
      <c s="6" t="s">
        <v>7583</v>
      </c>
      <c s="36" t="s">
        <v>62</v>
      </c>
      <c s="37">
        <v>26</v>
      </c>
      <c s="36">
        <v>0</v>
      </c>
      <c s="36">
        <f>ROUND(G79*H79,6)</f>
      </c>
      <c r="L79" s="38">
        <v>0</v>
      </c>
      <c s="32">
        <f>ROUND(ROUND(L79,2)*ROUND(G79,3),2)</f>
      </c>
      <c s="36" t="s">
        <v>52</v>
      </c>
      <c>
        <f>(M79*21)/100</f>
      </c>
      <c t="s">
        <v>27</v>
      </c>
    </row>
    <row r="80" spans="1:5" ht="38.25">
      <c r="A80" s="35" t="s">
        <v>53</v>
      </c>
      <c r="E80" s="39" t="s">
        <v>7584</v>
      </c>
    </row>
    <row r="81" spans="1:5" ht="25.5">
      <c r="A81" s="35" t="s">
        <v>54</v>
      </c>
      <c r="E81" s="40" t="s">
        <v>7585</v>
      </c>
    </row>
    <row r="82" spans="1:5" ht="12.75">
      <c r="A82" t="s">
        <v>55</v>
      </c>
      <c r="E82" s="39" t="s">
        <v>7505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7586</v>
      </c>
      <c s="41">
        <f>Rekapitulace!C108</f>
      </c>
      <c s="20" t="s">
        <v>0</v>
      </c>
      <c t="s">
        <v>23</v>
      </c>
      <c t="s">
        <v>27</v>
      </c>
    </row>
    <row r="4" spans="1:16" ht="32" customHeight="1">
      <c r="A4" s="24" t="s">
        <v>20</v>
      </c>
      <c s="25" t="s">
        <v>28</v>
      </c>
      <c s="27" t="s">
        <v>7586</v>
      </c>
      <c r="E4" s="26" t="s">
        <v>7587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7589</v>
      </c>
      <c r="E8" s="30" t="s">
        <v>7587</v>
      </c>
      <c r="J8" s="29">
        <f>0+J9+J22</f>
      </c>
      <c s="29">
        <f>0+K9+K22</f>
      </c>
      <c s="29">
        <f>0+L9+L22</f>
      </c>
      <c s="29">
        <f>0+M9+M22</f>
      </c>
    </row>
    <row r="9" spans="1:13" ht="12.75">
      <c r="A9" t="s">
        <v>46</v>
      </c>
      <c r="C9" s="31" t="s">
        <v>4</v>
      </c>
      <c r="E9" s="33" t="s">
        <v>7590</v>
      </c>
      <c r="J9" s="32">
        <f>0</f>
      </c>
      <c s="32">
        <f>0</f>
      </c>
      <c s="32">
        <f>0+L10+L14+L18</f>
      </c>
      <c s="32">
        <f>0+M10+M14+M18</f>
      </c>
    </row>
    <row r="10" spans="1:16" ht="12.75">
      <c r="A10" t="s">
        <v>48</v>
      </c>
      <c s="34" t="s">
        <v>4</v>
      </c>
      <c s="34" t="s">
        <v>7591</v>
      </c>
      <c s="35" t="s">
        <v>5</v>
      </c>
      <c s="6" t="s">
        <v>7592</v>
      </c>
      <c s="36" t="s">
        <v>185</v>
      </c>
      <c s="37">
        <v>1</v>
      </c>
      <c s="36">
        <v>0</v>
      </c>
      <c s="36">
        <f>ROUND(G10*H10,6)</f>
      </c>
      <c r="L10" s="38">
        <v>0</v>
      </c>
      <c s="32">
        <f>ROUND(ROUND(L10,2)*ROUND(G10,3),2)</f>
      </c>
      <c s="36" t="s">
        <v>3022</v>
      </c>
      <c>
        <f>(M10*21)/100</f>
      </c>
      <c t="s">
        <v>27</v>
      </c>
    </row>
    <row r="11" spans="1:5" ht="12.75">
      <c r="A11" s="35" t="s">
        <v>53</v>
      </c>
      <c r="E11" s="39" t="s">
        <v>7593</v>
      </c>
    </row>
    <row r="12" spans="1:5" ht="25.5">
      <c r="A12" s="35" t="s">
        <v>54</v>
      </c>
      <c r="E12" s="40" t="s">
        <v>7594</v>
      </c>
    </row>
    <row r="13" spans="1:5" ht="140.25">
      <c r="A13" t="s">
        <v>55</v>
      </c>
      <c r="E13" s="39" t="s">
        <v>7595</v>
      </c>
    </row>
    <row r="14" spans="1:16" ht="12.75">
      <c r="A14" t="s">
        <v>48</v>
      </c>
      <c s="34" t="s">
        <v>27</v>
      </c>
      <c s="34" t="s">
        <v>7596</v>
      </c>
      <c s="35" t="s">
        <v>5</v>
      </c>
      <c s="6" t="s">
        <v>7597</v>
      </c>
      <c s="36" t="s">
        <v>185</v>
      </c>
      <c s="37">
        <v>1</v>
      </c>
      <c s="36">
        <v>0</v>
      </c>
      <c s="36">
        <f>ROUND(G14*H14,6)</f>
      </c>
      <c r="L14" s="38">
        <v>0</v>
      </c>
      <c s="32">
        <f>ROUND(ROUND(L14,2)*ROUND(G14,3),2)</f>
      </c>
      <c s="36" t="s">
        <v>3022</v>
      </c>
      <c>
        <f>(M14*21)/100</f>
      </c>
      <c t="s">
        <v>27</v>
      </c>
    </row>
    <row r="15" spans="1:5" ht="12.75">
      <c r="A15" s="35" t="s">
        <v>53</v>
      </c>
      <c r="E15" s="39" t="s">
        <v>7593</v>
      </c>
    </row>
    <row r="16" spans="1:5" ht="25.5">
      <c r="A16" s="35" t="s">
        <v>54</v>
      </c>
      <c r="E16" s="40" t="s">
        <v>7594</v>
      </c>
    </row>
    <row r="17" spans="1:5" ht="89.25">
      <c r="A17" t="s">
        <v>55</v>
      </c>
      <c r="E17" s="39" t="s">
        <v>7598</v>
      </c>
    </row>
    <row r="18" spans="1:16" ht="12.75">
      <c r="A18" t="s">
        <v>48</v>
      </c>
      <c s="34" t="s">
        <v>26</v>
      </c>
      <c s="34" t="s">
        <v>7599</v>
      </c>
      <c s="35" t="s">
        <v>5</v>
      </c>
      <c s="6" t="s">
        <v>7600</v>
      </c>
      <c s="36" t="s">
        <v>185</v>
      </c>
      <c s="37">
        <v>1</v>
      </c>
      <c s="36">
        <v>0</v>
      </c>
      <c s="36">
        <f>ROUND(G18*H18,6)</f>
      </c>
      <c r="L18" s="38">
        <v>0</v>
      </c>
      <c s="32">
        <f>ROUND(ROUND(L18,2)*ROUND(G18,3),2)</f>
      </c>
      <c s="36" t="s">
        <v>3022</v>
      </c>
      <c>
        <f>(M18*21)/100</f>
      </c>
      <c t="s">
        <v>27</v>
      </c>
    </row>
    <row r="19" spans="1:5" ht="12.75">
      <c r="A19" s="35" t="s">
        <v>53</v>
      </c>
      <c r="E19" s="39" t="s">
        <v>7593</v>
      </c>
    </row>
    <row r="20" spans="1:5" ht="25.5">
      <c r="A20" s="35" t="s">
        <v>54</v>
      </c>
      <c r="E20" s="40" t="s">
        <v>7594</v>
      </c>
    </row>
    <row r="21" spans="1:5" ht="89.25">
      <c r="A21" t="s">
        <v>55</v>
      </c>
      <c r="E21" s="39" t="s">
        <v>7601</v>
      </c>
    </row>
    <row r="22" spans="1:13" ht="12.75">
      <c r="A22" t="s">
        <v>46</v>
      </c>
      <c r="C22" s="31" t="s">
        <v>27</v>
      </c>
      <c r="E22" s="33" t="s">
        <v>3914</v>
      </c>
      <c r="J22" s="32">
        <f>0</f>
      </c>
      <c s="32">
        <f>0</f>
      </c>
      <c s="32">
        <f>0+L23+L27+L31+L35+L39+L43</f>
      </c>
      <c s="32">
        <f>0+M23+M27+M31+M35+M39+M43</f>
      </c>
    </row>
    <row r="23" spans="1:16" ht="12.75">
      <c r="A23" t="s">
        <v>48</v>
      </c>
      <c s="34" t="s">
        <v>63</v>
      </c>
      <c s="34" t="s">
        <v>7602</v>
      </c>
      <c s="35" t="s">
        <v>5</v>
      </c>
      <c s="6" t="s">
        <v>7603</v>
      </c>
      <c s="36" t="s">
        <v>185</v>
      </c>
      <c s="37">
        <v>1</v>
      </c>
      <c s="36">
        <v>0</v>
      </c>
      <c s="36">
        <f>ROUND(G23*H23,6)</f>
      </c>
      <c r="L23" s="38">
        <v>0</v>
      </c>
      <c s="32">
        <f>ROUND(ROUND(L23,2)*ROUND(G23,3),2)</f>
      </c>
      <c s="36" t="s">
        <v>3022</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7604</v>
      </c>
      <c s="35" t="s">
        <v>5</v>
      </c>
      <c s="6" t="s">
        <v>7605</v>
      </c>
      <c s="36" t="s">
        <v>185</v>
      </c>
      <c s="37">
        <v>1</v>
      </c>
      <c s="36">
        <v>0</v>
      </c>
      <c s="36">
        <f>ROUND(G27*H27,6)</f>
      </c>
      <c r="L27" s="38">
        <v>0</v>
      </c>
      <c s="32">
        <f>ROUND(ROUND(L27,2)*ROUND(G27,3),2)</f>
      </c>
      <c s="36" t="s">
        <v>3022</v>
      </c>
      <c>
        <f>(M27*21)/100</f>
      </c>
      <c t="s">
        <v>27</v>
      </c>
    </row>
    <row r="28" spans="1:5" ht="12.75">
      <c r="A28" s="35" t="s">
        <v>53</v>
      </c>
      <c r="E28" s="39" t="s">
        <v>7606</v>
      </c>
    </row>
    <row r="29" spans="1:5" ht="25.5">
      <c r="A29" s="35" t="s">
        <v>54</v>
      </c>
      <c r="E29" s="40" t="s">
        <v>7594</v>
      </c>
    </row>
    <row r="30" spans="1:5" ht="76.5">
      <c r="A30" t="s">
        <v>55</v>
      </c>
      <c r="E30" s="39" t="s">
        <v>7607</v>
      </c>
    </row>
    <row r="31" spans="1:16" ht="12.75">
      <c r="A31" t="s">
        <v>48</v>
      </c>
      <c s="34" t="s">
        <v>72</v>
      </c>
      <c s="34" t="s">
        <v>7608</v>
      </c>
      <c s="35" t="s">
        <v>5</v>
      </c>
      <c s="6" t="s">
        <v>7609</v>
      </c>
      <c s="36" t="s">
        <v>185</v>
      </c>
      <c s="37">
        <v>1</v>
      </c>
      <c s="36">
        <v>0</v>
      </c>
      <c s="36">
        <f>ROUND(G31*H31,6)</f>
      </c>
      <c r="L31" s="38">
        <v>0</v>
      </c>
      <c s="32">
        <f>ROUND(ROUND(L31,2)*ROUND(G31,3),2)</f>
      </c>
      <c s="36" t="s">
        <v>3022</v>
      </c>
      <c>
        <f>(M31*21)/100</f>
      </c>
      <c t="s">
        <v>27</v>
      </c>
    </row>
    <row r="32" spans="1:5" ht="25.5">
      <c r="A32" s="35" t="s">
        <v>53</v>
      </c>
      <c r="E32" s="39" t="s">
        <v>7610</v>
      </c>
    </row>
    <row r="33" spans="1:5" ht="12.75">
      <c r="A33" s="35" t="s">
        <v>54</v>
      </c>
      <c r="E33" s="40" t="s">
        <v>5</v>
      </c>
    </row>
    <row r="34" spans="1:5" ht="12.75">
      <c r="A34" t="s">
        <v>55</v>
      </c>
      <c r="E34" s="39" t="s">
        <v>5</v>
      </c>
    </row>
    <row r="35" spans="1:16" ht="12.75">
      <c r="A35" t="s">
        <v>48</v>
      </c>
      <c s="34" t="s">
        <v>123</v>
      </c>
      <c s="34" t="s">
        <v>7611</v>
      </c>
      <c s="35" t="s">
        <v>5</v>
      </c>
      <c s="6" t="s">
        <v>7612</v>
      </c>
      <c s="36" t="s">
        <v>4635</v>
      </c>
      <c s="37">
        <v>1</v>
      </c>
      <c s="36">
        <v>0</v>
      </c>
      <c s="36">
        <f>ROUND(G35*H35,6)</f>
      </c>
      <c r="L35" s="38">
        <v>0</v>
      </c>
      <c s="32">
        <f>ROUND(ROUND(L35,2)*ROUND(G35,3),2)</f>
      </c>
      <c s="36" t="s">
        <v>3022</v>
      </c>
      <c>
        <f>(M35*21)/100</f>
      </c>
      <c t="s">
        <v>27</v>
      </c>
    </row>
    <row r="36" spans="1:5" ht="12.75">
      <c r="A36" s="35" t="s">
        <v>53</v>
      </c>
      <c r="E36" s="39" t="s">
        <v>79</v>
      </c>
    </row>
    <row r="37" spans="1:5" ht="25.5">
      <c r="A37" s="35" t="s">
        <v>54</v>
      </c>
      <c r="E37" s="40" t="s">
        <v>7594</v>
      </c>
    </row>
    <row r="38" spans="1:5" ht="63.75">
      <c r="A38" t="s">
        <v>55</v>
      </c>
      <c r="E38" s="39" t="s">
        <v>7613</v>
      </c>
    </row>
    <row r="39" spans="1:16" ht="12.75">
      <c r="A39" t="s">
        <v>48</v>
      </c>
      <c s="34" t="s">
        <v>163</v>
      </c>
      <c s="34" t="s">
        <v>7614</v>
      </c>
      <c s="35" t="s">
        <v>5</v>
      </c>
      <c s="6" t="s">
        <v>7615</v>
      </c>
      <c s="36" t="s">
        <v>185</v>
      </c>
      <c s="37">
        <v>1</v>
      </c>
      <c s="36">
        <v>0</v>
      </c>
      <c s="36">
        <f>ROUND(G39*H39,6)</f>
      </c>
      <c r="L39" s="38">
        <v>0</v>
      </c>
      <c s="32">
        <f>ROUND(ROUND(L39,2)*ROUND(G39,3),2)</f>
      </c>
      <c s="36" t="s">
        <v>3022</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337</v>
      </c>
      <c s="34" t="s">
        <v>7616</v>
      </c>
      <c s="35" t="s">
        <v>5</v>
      </c>
      <c s="6" t="s">
        <v>7617</v>
      </c>
      <c s="36" t="s">
        <v>185</v>
      </c>
      <c s="37">
        <v>1</v>
      </c>
      <c s="36">
        <v>0</v>
      </c>
      <c s="36">
        <f>ROUND(G43*H43,6)</f>
      </c>
      <c r="L43" s="38">
        <v>0</v>
      </c>
      <c s="32">
        <f>ROUND(ROUND(L43,2)*ROUND(G43,3),2)</f>
      </c>
      <c s="36" t="s">
        <v>3022</v>
      </c>
      <c>
        <f>(M43*21)/100</f>
      </c>
      <c t="s">
        <v>27</v>
      </c>
    </row>
    <row r="44" spans="1:5" ht="12.75">
      <c r="A44" s="35" t="s">
        <v>53</v>
      </c>
      <c r="E44" s="39" t="s">
        <v>7618</v>
      </c>
    </row>
    <row r="45" spans="1:5" ht="25.5">
      <c r="A45" s="35" t="s">
        <v>54</v>
      </c>
      <c r="E45" s="40" t="s">
        <v>7594</v>
      </c>
    </row>
    <row r="46" spans="1:5" ht="89.25">
      <c r="A46" t="s">
        <v>55</v>
      </c>
      <c r="E46" s="39" t="s">
        <v>7619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7620</v>
      </c>
      <c s="41">
        <f>Rekapitulace!C110</f>
      </c>
      <c s="20" t="s">
        <v>0</v>
      </c>
      <c t="s">
        <v>23</v>
      </c>
      <c t="s">
        <v>27</v>
      </c>
    </row>
    <row r="4" spans="1:16" ht="32" customHeight="1">
      <c r="A4" s="24" t="s">
        <v>20</v>
      </c>
      <c s="25" t="s">
        <v>28</v>
      </c>
      <c s="27" t="s">
        <v>7620</v>
      </c>
      <c r="E4" s="26" t="s">
        <v>7621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7623</v>
      </c>
      <c r="E8" s="30" t="s">
        <v>7621</v>
      </c>
      <c r="J8" s="29">
        <f>0+J9</f>
      </c>
      <c s="29">
        <f>0+K9</f>
      </c>
      <c s="29">
        <f>0+L9</f>
      </c>
      <c s="29">
        <f>0+M9</f>
      </c>
    </row>
    <row r="9" spans="1:13" ht="12.75">
      <c r="A9" t="s">
        <v>46</v>
      </c>
      <c r="C9" s="31" t="s">
        <v>4</v>
      </c>
      <c r="E9" s="33" t="s">
        <v>7624</v>
      </c>
      <c r="J9" s="32">
        <f>0</f>
      </c>
      <c s="32">
        <f>0</f>
      </c>
      <c s="32">
        <f>0+L10+L14+L18+L22+L26+L30+L34+L38+L42+L46+L50+L54+L58+L62+L66+L70+L74+L78+L82+L86+L90+L94+L98+L102+L106+L110</f>
      </c>
      <c s="32">
        <f>0+M10+M14+M18+M22+M26+M30+M34+M38+M42+M46+M50+M54+M58+M62+M66+M70+M74+M78+M82+M86+M90+M94+M98+M102+M106+M110</f>
      </c>
    </row>
    <row r="10" spans="1:16" ht="12.75">
      <c r="A10" t="s">
        <v>48</v>
      </c>
      <c s="34" t="s">
        <v>4</v>
      </c>
      <c s="34" t="s">
        <v>2313</v>
      </c>
      <c s="35" t="s">
        <v>2314</v>
      </c>
      <c s="6" t="s">
        <v>4313</v>
      </c>
      <c s="36" t="s">
        <v>450</v>
      </c>
      <c s="37">
        <v>1133.952</v>
      </c>
      <c s="36">
        <v>0</v>
      </c>
      <c s="36">
        <f>ROUND(G10*H10,6)</f>
      </c>
      <c r="L10" s="38">
        <v>0</v>
      </c>
      <c s="32">
        <f>ROUND(ROUND(L10,2)*ROUND(G10,3),2)</f>
      </c>
      <c s="36" t="s">
        <v>441</v>
      </c>
      <c>
        <f>(M10*21)/100</f>
      </c>
      <c t="s">
        <v>27</v>
      </c>
    </row>
    <row r="11" spans="1:5" ht="12.75">
      <c r="A11" s="35" t="s">
        <v>53</v>
      </c>
      <c r="E11" s="39" t="s">
        <v>5</v>
      </c>
    </row>
    <row r="12" spans="1:5" ht="12.75">
      <c r="A12" s="35" t="s">
        <v>54</v>
      </c>
      <c r="E12" s="40" t="s">
        <v>7625</v>
      </c>
    </row>
    <row r="13" spans="1:5" ht="25.5">
      <c r="A13" t="s">
        <v>55</v>
      </c>
      <c r="E13" s="39" t="s">
        <v>2932</v>
      </c>
    </row>
    <row r="14" spans="1:16" ht="25.5">
      <c r="A14" t="s">
        <v>48</v>
      </c>
      <c s="34" t="s">
        <v>27</v>
      </c>
      <c s="34" t="s">
        <v>863</v>
      </c>
      <c s="35" t="s">
        <v>864</v>
      </c>
      <c s="6" t="s">
        <v>3950</v>
      </c>
      <c s="36" t="s">
        <v>450</v>
      </c>
      <c s="37">
        <v>33433.494</v>
      </c>
      <c s="36">
        <v>0</v>
      </c>
      <c s="36">
        <f>ROUND(G14*H14,6)</f>
      </c>
      <c r="L14" s="38">
        <v>0</v>
      </c>
      <c s="32">
        <f>ROUND(ROUND(L14,2)*ROUND(G14,3),2)</f>
      </c>
      <c s="36" t="s">
        <v>441</v>
      </c>
      <c>
        <f>(M14*21)/100</f>
      </c>
      <c t="s">
        <v>27</v>
      </c>
    </row>
    <row r="15" spans="1:5" ht="12.75">
      <c r="A15" s="35" t="s">
        <v>53</v>
      </c>
      <c r="E15" s="39" t="s">
        <v>5</v>
      </c>
    </row>
    <row r="16" spans="1:5" ht="25.5">
      <c r="A16" s="35" t="s">
        <v>54</v>
      </c>
      <c r="E16" s="40" t="s">
        <v>7626</v>
      </c>
    </row>
    <row r="17" spans="1:5" ht="114.75">
      <c r="A17" t="s">
        <v>55</v>
      </c>
      <c r="E17" s="39" t="s">
        <v>7627</v>
      </c>
    </row>
    <row r="18" spans="1:16" ht="25.5">
      <c r="A18" t="s">
        <v>48</v>
      </c>
      <c s="34" t="s">
        <v>26</v>
      </c>
      <c s="34" t="s">
        <v>2669</v>
      </c>
      <c s="35" t="s">
        <v>2670</v>
      </c>
      <c s="6" t="s">
        <v>7628</v>
      </c>
      <c s="36" t="s">
        <v>450</v>
      </c>
      <c s="37">
        <v>750</v>
      </c>
      <c s="36">
        <v>0</v>
      </c>
      <c s="36">
        <f>ROUND(G18*H18,6)</f>
      </c>
      <c r="L18" s="38">
        <v>0</v>
      </c>
      <c s="32">
        <f>ROUND(ROUND(L18,2)*ROUND(G18,3),2)</f>
      </c>
      <c s="36" t="s">
        <v>52</v>
      </c>
      <c>
        <f>(M18*21)/100</f>
      </c>
      <c t="s">
        <v>27</v>
      </c>
    </row>
    <row r="19" spans="1:5" ht="12.75">
      <c r="A19" s="35" t="s">
        <v>53</v>
      </c>
      <c r="E19" s="39" t="s">
        <v>7629</v>
      </c>
    </row>
    <row r="20" spans="1:5" ht="25.5">
      <c r="A20" s="35" t="s">
        <v>54</v>
      </c>
      <c r="E20" s="40" t="s">
        <v>7630</v>
      </c>
    </row>
    <row r="21" spans="1:5" ht="114.75">
      <c r="A21" t="s">
        <v>55</v>
      </c>
      <c r="E21" s="39" t="s">
        <v>7631</v>
      </c>
    </row>
    <row r="22" spans="1:16" ht="25.5">
      <c r="A22" t="s">
        <v>48</v>
      </c>
      <c s="34" t="s">
        <v>63</v>
      </c>
      <c s="34" t="s">
        <v>447</v>
      </c>
      <c s="35" t="s">
        <v>448</v>
      </c>
      <c s="6" t="s">
        <v>449</v>
      </c>
      <c s="36" t="s">
        <v>450</v>
      </c>
      <c s="37">
        <v>83.924</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14.75">
      <c r="A25" t="s">
        <v>55</v>
      </c>
      <c r="E25" s="39" t="s">
        <v>7627</v>
      </c>
    </row>
    <row r="26" spans="1:16" ht="25.5">
      <c r="A26" t="s">
        <v>48</v>
      </c>
      <c s="34" t="s">
        <v>67</v>
      </c>
      <c s="34" t="s">
        <v>6219</v>
      </c>
      <c s="35" t="s">
        <v>6220</v>
      </c>
      <c s="6" t="s">
        <v>6221</v>
      </c>
      <c s="36" t="s">
        <v>450</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7627</v>
      </c>
    </row>
    <row r="30" spans="1:16" ht="25.5">
      <c r="A30" t="s">
        <v>48</v>
      </c>
      <c s="34" t="s">
        <v>72</v>
      </c>
      <c s="34" t="s">
        <v>3596</v>
      </c>
      <c s="35" t="s">
        <v>3597</v>
      </c>
      <c s="6" t="s">
        <v>3953</v>
      </c>
      <c s="36" t="s">
        <v>450</v>
      </c>
      <c s="37">
        <v>2063.492</v>
      </c>
      <c s="36">
        <v>0</v>
      </c>
      <c s="36">
        <f>ROUND(G30*H30,6)</f>
      </c>
      <c r="L30" s="38">
        <v>0</v>
      </c>
      <c s="32">
        <f>ROUND(ROUND(L30,2)*ROUND(G30,3),2)</f>
      </c>
      <c s="36" t="s">
        <v>52</v>
      </c>
      <c>
        <f>(M30*21)/100</f>
      </c>
      <c t="s">
        <v>27</v>
      </c>
    </row>
    <row r="31" spans="1:5" ht="12.75">
      <c r="A31" s="35" t="s">
        <v>53</v>
      </c>
      <c r="E31" s="39" t="s">
        <v>5</v>
      </c>
    </row>
    <row r="32" spans="1:5" ht="25.5">
      <c r="A32" s="35" t="s">
        <v>54</v>
      </c>
      <c r="E32" s="40" t="s">
        <v>7632</v>
      </c>
    </row>
    <row r="33" spans="1:5" ht="114.75">
      <c r="A33" t="s">
        <v>55</v>
      </c>
      <c r="E33" s="39" t="s">
        <v>7627</v>
      </c>
    </row>
    <row r="34" spans="1:16" ht="25.5">
      <c r="A34" t="s">
        <v>48</v>
      </c>
      <c s="34" t="s">
        <v>123</v>
      </c>
      <c s="34" t="s">
        <v>454</v>
      </c>
      <c s="35" t="s">
        <v>455</v>
      </c>
      <c s="6" t="s">
        <v>7633</v>
      </c>
      <c s="36" t="s">
        <v>450</v>
      </c>
      <c s="37">
        <v>1949.251</v>
      </c>
      <c s="36">
        <v>0</v>
      </c>
      <c s="36">
        <f>ROUND(G34*H34,6)</f>
      </c>
      <c r="L34" s="38">
        <v>0</v>
      </c>
      <c s="32">
        <f>ROUND(ROUND(L34,2)*ROUND(G34,3),2)</f>
      </c>
      <c s="36" t="s">
        <v>441</v>
      </c>
      <c>
        <f>(M34*21)/100</f>
      </c>
      <c t="s">
        <v>27</v>
      </c>
    </row>
    <row r="35" spans="1:5" ht="12.75">
      <c r="A35" s="35" t="s">
        <v>53</v>
      </c>
      <c r="E35" s="39" t="s">
        <v>5</v>
      </c>
    </row>
    <row r="36" spans="1:5" ht="25.5">
      <c r="A36" s="35" t="s">
        <v>54</v>
      </c>
      <c r="E36" s="40" t="s">
        <v>7634</v>
      </c>
    </row>
    <row r="37" spans="1:5" ht="178.5">
      <c r="A37" t="s">
        <v>55</v>
      </c>
      <c r="E37" s="39" t="s">
        <v>7635</v>
      </c>
    </row>
    <row r="38" spans="1:16" ht="25.5">
      <c r="A38" t="s">
        <v>48</v>
      </c>
      <c s="34" t="s">
        <v>163</v>
      </c>
      <c s="34" t="s">
        <v>2485</v>
      </c>
      <c s="35" t="s">
        <v>2486</v>
      </c>
      <c s="6" t="s">
        <v>7636</v>
      </c>
      <c s="36" t="s">
        <v>450</v>
      </c>
      <c s="37">
        <v>4783.51</v>
      </c>
      <c s="36">
        <v>0</v>
      </c>
      <c s="36">
        <f>ROUND(G38*H38,6)</f>
      </c>
      <c r="L38" s="38">
        <v>0</v>
      </c>
      <c s="32">
        <f>ROUND(ROUND(L38,2)*ROUND(G38,3),2)</f>
      </c>
      <c s="36" t="s">
        <v>52</v>
      </c>
      <c>
        <f>(M38*21)/100</f>
      </c>
      <c t="s">
        <v>27</v>
      </c>
    </row>
    <row r="39" spans="1:5" ht="12.75">
      <c r="A39" s="35" t="s">
        <v>53</v>
      </c>
      <c r="E39" s="39" t="s">
        <v>7637</v>
      </c>
    </row>
    <row r="40" spans="1:5" ht="25.5">
      <c r="A40" s="35" t="s">
        <v>54</v>
      </c>
      <c r="E40" s="40" t="s">
        <v>7638</v>
      </c>
    </row>
    <row r="41" spans="1:5" ht="178.5">
      <c r="A41" t="s">
        <v>55</v>
      </c>
      <c r="E41" s="39" t="s">
        <v>7635</v>
      </c>
    </row>
    <row r="42" spans="1:16" ht="25.5">
      <c r="A42" t="s">
        <v>48</v>
      </c>
      <c s="34" t="s">
        <v>76</v>
      </c>
      <c s="34" t="s">
        <v>2489</v>
      </c>
      <c s="35" t="s">
        <v>2490</v>
      </c>
      <c s="6" t="s">
        <v>7639</v>
      </c>
      <c s="36" t="s">
        <v>450</v>
      </c>
      <c s="37">
        <v>2.8</v>
      </c>
      <c s="36">
        <v>0</v>
      </c>
      <c s="36">
        <f>ROUND(G42*H42,6)</f>
      </c>
      <c r="L42" s="38">
        <v>0</v>
      </c>
      <c s="32">
        <f>ROUND(ROUND(L42,2)*ROUND(G42,3),2)</f>
      </c>
      <c s="36" t="s">
        <v>52</v>
      </c>
      <c>
        <f>(M42*21)/100</f>
      </c>
      <c t="s">
        <v>27</v>
      </c>
    </row>
    <row r="43" spans="1:5" ht="12.75">
      <c r="A43" s="35" t="s">
        <v>53</v>
      </c>
      <c r="E43" s="39" t="s">
        <v>5</v>
      </c>
    </row>
    <row r="44" spans="1:5" ht="25.5">
      <c r="A44" s="35" t="s">
        <v>54</v>
      </c>
      <c r="E44" s="40" t="s">
        <v>7640</v>
      </c>
    </row>
    <row r="45" spans="1:5" ht="153">
      <c r="A45" t="s">
        <v>55</v>
      </c>
      <c r="E45" s="39" t="s">
        <v>7641</v>
      </c>
    </row>
    <row r="46" spans="1:16" ht="25.5">
      <c r="A46" t="s">
        <v>48</v>
      </c>
      <c s="34" t="s">
        <v>82</v>
      </c>
      <c s="34" t="s">
        <v>2492</v>
      </c>
      <c s="35" t="s">
        <v>2493</v>
      </c>
      <c s="6" t="s">
        <v>7642</v>
      </c>
      <c s="36" t="s">
        <v>450</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7643</v>
      </c>
    </row>
    <row r="49" spans="1:5" ht="178.5">
      <c r="A49" t="s">
        <v>55</v>
      </c>
      <c r="E49" s="39" t="s">
        <v>7635</v>
      </c>
    </row>
    <row r="50" spans="1:16" ht="25.5">
      <c r="A50" t="s">
        <v>48</v>
      </c>
      <c s="34" t="s">
        <v>86</v>
      </c>
      <c s="34" t="s">
        <v>2495</v>
      </c>
      <c s="35" t="s">
        <v>2496</v>
      </c>
      <c s="6" t="s">
        <v>7644</v>
      </c>
      <c s="36" t="s">
        <v>450</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7645</v>
      </c>
    </row>
    <row r="53" spans="1:5" ht="178.5">
      <c r="A53" t="s">
        <v>55</v>
      </c>
      <c r="E53" s="39" t="s">
        <v>7635</v>
      </c>
    </row>
    <row r="54" spans="1:16" ht="25.5">
      <c r="A54" t="s">
        <v>48</v>
      </c>
      <c s="34" t="s">
        <v>90</v>
      </c>
      <c s="34" t="s">
        <v>2498</v>
      </c>
      <c s="35" t="s">
        <v>2499</v>
      </c>
      <c s="6" t="s">
        <v>7646</v>
      </c>
      <c s="36" t="s">
        <v>450</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7647</v>
      </c>
    </row>
    <row r="57" spans="1:5" ht="178.5">
      <c r="A57" t="s">
        <v>55</v>
      </c>
      <c r="E57" s="39" t="s">
        <v>7635</v>
      </c>
    </row>
    <row r="58" spans="1:16" ht="38.25">
      <c r="A58" t="s">
        <v>48</v>
      </c>
      <c s="34" t="s">
        <v>94</v>
      </c>
      <c s="34" t="s">
        <v>471</v>
      </c>
      <c s="35" t="s">
        <v>472</v>
      </c>
      <c s="6" t="s">
        <v>7648</v>
      </c>
      <c s="36" t="s">
        <v>450</v>
      </c>
      <c s="37">
        <v>24.75</v>
      </c>
      <c s="36">
        <v>0</v>
      </c>
      <c s="36">
        <f>ROUND(G58*H58,6)</f>
      </c>
      <c r="L58" s="38">
        <v>0</v>
      </c>
      <c s="32">
        <f>ROUND(ROUND(L58,2)*ROUND(G58,3),2)</f>
      </c>
      <c s="36" t="s">
        <v>52</v>
      </c>
      <c>
        <f>(M58*21)/100</f>
      </c>
      <c t="s">
        <v>27</v>
      </c>
    </row>
    <row r="59" spans="1:5" ht="12.75">
      <c r="A59" s="35" t="s">
        <v>53</v>
      </c>
      <c r="E59" s="39" t="s">
        <v>5</v>
      </c>
    </row>
    <row r="60" spans="1:5" ht="25.5">
      <c r="A60" s="35" t="s">
        <v>54</v>
      </c>
      <c r="E60" s="40" t="s">
        <v>7649</v>
      </c>
    </row>
    <row r="61" spans="1:5" ht="114.75">
      <c r="A61" t="s">
        <v>55</v>
      </c>
      <c r="E61" s="39" t="s">
        <v>7627</v>
      </c>
    </row>
    <row r="62" spans="1:16" ht="25.5">
      <c r="A62" t="s">
        <v>48</v>
      </c>
      <c s="34" t="s">
        <v>98</v>
      </c>
      <c s="34" t="s">
        <v>2845</v>
      </c>
      <c s="35" t="s">
        <v>2846</v>
      </c>
      <c s="6" t="s">
        <v>7650</v>
      </c>
      <c s="36" t="s">
        <v>450</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7651</v>
      </c>
    </row>
    <row r="65" spans="1:5" ht="114.75">
      <c r="A65" t="s">
        <v>55</v>
      </c>
      <c r="E65" s="39" t="s">
        <v>7627</v>
      </c>
    </row>
    <row r="66" spans="1:16" ht="25.5">
      <c r="A66" t="s">
        <v>48</v>
      </c>
      <c s="34" t="s">
        <v>102</v>
      </c>
      <c s="34" t="s">
        <v>2323</v>
      </c>
      <c s="35" t="s">
        <v>2324</v>
      </c>
      <c s="6" t="s">
        <v>7652</v>
      </c>
      <c s="36" t="s">
        <v>450</v>
      </c>
      <c s="37">
        <v>2</v>
      </c>
      <c s="36">
        <v>0</v>
      </c>
      <c s="36">
        <f>ROUND(G66*H66,6)</f>
      </c>
      <c r="L66" s="38">
        <v>0</v>
      </c>
      <c s="32">
        <f>ROUND(ROUND(L66,2)*ROUND(G66,3),2)</f>
      </c>
      <c s="36" t="s">
        <v>441</v>
      </c>
      <c>
        <f>(M66*21)/100</f>
      </c>
      <c t="s">
        <v>27</v>
      </c>
    </row>
    <row r="67" spans="1:5" ht="12.75">
      <c r="A67" s="35" t="s">
        <v>53</v>
      </c>
      <c r="E67" s="39" t="s">
        <v>5</v>
      </c>
    </row>
    <row r="68" spans="1:5" ht="12.75">
      <c r="A68" s="35" t="s">
        <v>54</v>
      </c>
      <c r="E68" s="40" t="s">
        <v>5</v>
      </c>
    </row>
    <row r="69" spans="1:5" ht="114.75">
      <c r="A69" t="s">
        <v>55</v>
      </c>
      <c r="E69" s="39" t="s">
        <v>7627</v>
      </c>
    </row>
    <row r="70" spans="1:16" ht="25.5">
      <c r="A70" t="s">
        <v>48</v>
      </c>
      <c s="34" t="s">
        <v>107</v>
      </c>
      <c s="34" t="s">
        <v>459</v>
      </c>
      <c s="35" t="s">
        <v>2674</v>
      </c>
      <c s="6" t="s">
        <v>7653</v>
      </c>
      <c s="36" t="s">
        <v>450</v>
      </c>
      <c s="37">
        <v>117.99</v>
      </c>
      <c s="36">
        <v>0</v>
      </c>
      <c s="36">
        <f>ROUND(G70*H70,6)</f>
      </c>
      <c r="L70" s="38">
        <v>0</v>
      </c>
      <c s="32">
        <f>ROUND(ROUND(L70,2)*ROUND(G70,3),2)</f>
      </c>
      <c s="36" t="s">
        <v>441</v>
      </c>
      <c>
        <f>(M70*21)/100</f>
      </c>
      <c t="s">
        <v>27</v>
      </c>
    </row>
    <row r="71" spans="1:5" ht="12.75">
      <c r="A71" s="35" t="s">
        <v>53</v>
      </c>
      <c r="E71" s="39" t="s">
        <v>5</v>
      </c>
    </row>
    <row r="72" spans="1:5" ht="25.5">
      <c r="A72" s="35" t="s">
        <v>54</v>
      </c>
      <c r="E72" s="40" t="s">
        <v>7654</v>
      </c>
    </row>
    <row r="73" spans="1:5" ht="178.5">
      <c r="A73" t="s">
        <v>55</v>
      </c>
      <c r="E73" s="39" t="s">
        <v>7635</v>
      </c>
    </row>
    <row r="74" spans="1:16" ht="25.5">
      <c r="A74" t="s">
        <v>48</v>
      </c>
      <c s="34" t="s">
        <v>111</v>
      </c>
      <c s="34" t="s">
        <v>459</v>
      </c>
      <c s="35" t="s">
        <v>460</v>
      </c>
      <c s="6" t="s">
        <v>7655</v>
      </c>
      <c s="36" t="s">
        <v>450</v>
      </c>
      <c s="37">
        <v>2144.08</v>
      </c>
      <c s="36">
        <v>0</v>
      </c>
      <c s="36">
        <f>ROUND(G74*H74,6)</f>
      </c>
      <c r="L74" s="38">
        <v>0</v>
      </c>
      <c s="32">
        <f>ROUND(ROUND(L74,2)*ROUND(G74,3),2)</f>
      </c>
      <c s="36" t="s">
        <v>441</v>
      </c>
      <c>
        <f>(M74*21)/100</f>
      </c>
      <c t="s">
        <v>27</v>
      </c>
    </row>
    <row r="75" spans="1:5" ht="12.75">
      <c r="A75" s="35" t="s">
        <v>53</v>
      </c>
      <c r="E75" s="39" t="s">
        <v>5</v>
      </c>
    </row>
    <row r="76" spans="1:5" ht="12.75">
      <c r="A76" s="35" t="s">
        <v>54</v>
      </c>
      <c r="E76" s="40" t="s">
        <v>5</v>
      </c>
    </row>
    <row r="77" spans="1:5" ht="178.5">
      <c r="A77" t="s">
        <v>55</v>
      </c>
      <c r="E77" s="39" t="s">
        <v>7635</v>
      </c>
    </row>
    <row r="78" spans="1:16" ht="25.5">
      <c r="A78" t="s">
        <v>48</v>
      </c>
      <c s="34" t="s">
        <v>115</v>
      </c>
      <c s="34" t="s">
        <v>2502</v>
      </c>
      <c s="35" t="s">
        <v>2503</v>
      </c>
      <c s="6" t="s">
        <v>7656</v>
      </c>
      <c s="36" t="s">
        <v>450</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7657</v>
      </c>
    </row>
    <row r="81" spans="1:5" ht="178.5">
      <c r="A81" t="s">
        <v>55</v>
      </c>
      <c r="E81" s="39" t="s">
        <v>7635</v>
      </c>
    </row>
    <row r="82" spans="1:16" ht="25.5">
      <c r="A82" t="s">
        <v>48</v>
      </c>
      <c s="34" t="s">
        <v>119</v>
      </c>
      <c s="34" t="s">
        <v>2505</v>
      </c>
      <c s="35" t="s">
        <v>2506</v>
      </c>
      <c s="6" t="s">
        <v>7658</v>
      </c>
      <c s="36" t="s">
        <v>450</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7659</v>
      </c>
    </row>
    <row r="85" spans="1:5" ht="178.5">
      <c r="A85" t="s">
        <v>55</v>
      </c>
      <c r="E85" s="39" t="s">
        <v>7635</v>
      </c>
    </row>
    <row r="86" spans="1:16" ht="25.5">
      <c r="A86" t="s">
        <v>48</v>
      </c>
      <c s="34" t="s">
        <v>125</v>
      </c>
      <c s="34" t="s">
        <v>5714</v>
      </c>
      <c s="35" t="s">
        <v>5715</v>
      </c>
      <c s="6" t="s">
        <v>5716</v>
      </c>
      <c s="36" t="s">
        <v>450</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7627</v>
      </c>
    </row>
    <row r="90" spans="1:16" ht="25.5">
      <c r="A90" t="s">
        <v>48</v>
      </c>
      <c s="34" t="s">
        <v>129</v>
      </c>
      <c s="34" t="s">
        <v>3344</v>
      </c>
      <c s="35" t="s">
        <v>3345</v>
      </c>
      <c s="6" t="s">
        <v>7660</v>
      </c>
      <c s="36" t="s">
        <v>450</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3347</v>
      </c>
    </row>
    <row r="93" spans="1:5" ht="114.75">
      <c r="A93" t="s">
        <v>55</v>
      </c>
      <c r="E93" s="39" t="s">
        <v>7627</v>
      </c>
    </row>
    <row r="94" spans="1:16" ht="25.5">
      <c r="A94" t="s">
        <v>48</v>
      </c>
      <c s="34" t="s">
        <v>133</v>
      </c>
      <c s="34" t="s">
        <v>5635</v>
      </c>
      <c s="35" t="s">
        <v>5636</v>
      </c>
      <c s="6" t="s">
        <v>5637</v>
      </c>
      <c s="36" t="s">
        <v>450</v>
      </c>
      <c s="37">
        <v>95.908</v>
      </c>
      <c s="36">
        <v>0</v>
      </c>
      <c s="36">
        <f>ROUND(G94*H94,6)</f>
      </c>
      <c r="L94" s="38">
        <v>0</v>
      </c>
      <c s="32">
        <f>ROUND(ROUND(L94,2)*ROUND(G94,3),2)</f>
      </c>
      <c s="36" t="s">
        <v>441</v>
      </c>
      <c>
        <f>(M94*21)/100</f>
      </c>
      <c t="s">
        <v>27</v>
      </c>
    </row>
    <row r="95" spans="1:5" ht="12.75">
      <c r="A95" s="35" t="s">
        <v>53</v>
      </c>
      <c r="E95" s="39" t="s">
        <v>5</v>
      </c>
    </row>
    <row r="96" spans="1:5" ht="76.5">
      <c r="A96" s="35" t="s">
        <v>54</v>
      </c>
      <c r="E96" s="40" t="s">
        <v>7661</v>
      </c>
    </row>
    <row r="97" spans="1:5" ht="114.75">
      <c r="A97" t="s">
        <v>55</v>
      </c>
      <c r="E97" s="39" t="s">
        <v>7627</v>
      </c>
    </row>
    <row r="98" spans="1:16" ht="25.5">
      <c r="A98" t="s">
        <v>48</v>
      </c>
      <c s="34" t="s">
        <v>138</v>
      </c>
      <c s="34" t="s">
        <v>7105</v>
      </c>
      <c s="35" t="s">
        <v>7106</v>
      </c>
      <c s="6" t="s">
        <v>7662</v>
      </c>
      <c s="36" t="s">
        <v>450</v>
      </c>
      <c s="37">
        <v>112.531</v>
      </c>
      <c s="36">
        <v>0</v>
      </c>
      <c s="36">
        <f>ROUND(G98*H98,6)</f>
      </c>
      <c r="L98" s="38">
        <v>0</v>
      </c>
      <c s="32">
        <f>ROUND(ROUND(L98,2)*ROUND(G98,3),2)</f>
      </c>
      <c s="36" t="s">
        <v>441</v>
      </c>
      <c>
        <f>(M98*21)/100</f>
      </c>
      <c t="s">
        <v>27</v>
      </c>
    </row>
    <row r="99" spans="1:5" ht="38.25">
      <c r="A99" s="35" t="s">
        <v>53</v>
      </c>
      <c r="E99" s="39" t="s">
        <v>7663</v>
      </c>
    </row>
    <row r="100" spans="1:5" ht="12.75">
      <c r="A100" s="35" t="s">
        <v>54</v>
      </c>
      <c r="E100" s="40" t="s">
        <v>5</v>
      </c>
    </row>
    <row r="101" spans="1:5" ht="114.75">
      <c r="A101" t="s">
        <v>55</v>
      </c>
      <c r="E101" s="39" t="s">
        <v>7627</v>
      </c>
    </row>
    <row r="102" spans="1:16" ht="25.5">
      <c r="A102" t="s">
        <v>48</v>
      </c>
      <c s="34" t="s">
        <v>257</v>
      </c>
      <c s="34" t="s">
        <v>3746</v>
      </c>
      <c s="35" t="s">
        <v>3747</v>
      </c>
      <c s="6" t="s">
        <v>7664</v>
      </c>
      <c s="36" t="s">
        <v>450</v>
      </c>
      <c s="37">
        <v>329.176</v>
      </c>
      <c s="36">
        <v>0</v>
      </c>
      <c s="36">
        <f>ROUND(G102*H102,6)</f>
      </c>
      <c r="L102" s="38">
        <v>0</v>
      </c>
      <c s="32">
        <f>ROUND(ROUND(L102,2)*ROUND(G102,3),2)</f>
      </c>
      <c s="36" t="s">
        <v>441</v>
      </c>
      <c>
        <f>(M102*21)/100</f>
      </c>
      <c t="s">
        <v>27</v>
      </c>
    </row>
    <row r="103" spans="1:5" ht="12.75">
      <c r="A103" s="35" t="s">
        <v>53</v>
      </c>
      <c r="E103" s="39" t="s">
        <v>5</v>
      </c>
    </row>
    <row r="104" spans="1:5" ht="51">
      <c r="A104" s="35" t="s">
        <v>54</v>
      </c>
      <c r="E104" s="40" t="s">
        <v>7665</v>
      </c>
    </row>
    <row r="105" spans="1:5" ht="114.75">
      <c r="A105" t="s">
        <v>55</v>
      </c>
      <c r="E105" s="39" t="s">
        <v>7627</v>
      </c>
    </row>
    <row r="106" spans="1:16" ht="25.5">
      <c r="A106" t="s">
        <v>48</v>
      </c>
      <c s="34" t="s">
        <v>604</v>
      </c>
      <c s="34" t="s">
        <v>2319</v>
      </c>
      <c s="35" t="s">
        <v>2320</v>
      </c>
      <c s="6" t="s">
        <v>2321</v>
      </c>
      <c s="36" t="s">
        <v>450</v>
      </c>
      <c s="37">
        <v>0.5</v>
      </c>
      <c s="36">
        <v>0</v>
      </c>
      <c s="36">
        <f>ROUND(G106*H106,6)</f>
      </c>
      <c r="L106" s="38">
        <v>0</v>
      </c>
      <c s="32">
        <f>ROUND(ROUND(L106,2)*ROUND(G106,3),2)</f>
      </c>
      <c s="36" t="s">
        <v>441</v>
      </c>
      <c>
        <f>(M106*21)/100</f>
      </c>
      <c t="s">
        <v>27</v>
      </c>
    </row>
    <row r="107" spans="1:5" ht="12.75">
      <c r="A107" s="35" t="s">
        <v>53</v>
      </c>
      <c r="E107" s="39" t="s">
        <v>5</v>
      </c>
    </row>
    <row r="108" spans="1:5" ht="12.75">
      <c r="A108" s="35" t="s">
        <v>54</v>
      </c>
      <c r="E108" s="40" t="s">
        <v>7666</v>
      </c>
    </row>
    <row r="109" spans="1:5" ht="114.75">
      <c r="A109" t="s">
        <v>55</v>
      </c>
      <c r="E109" s="39" t="s">
        <v>7627</v>
      </c>
    </row>
    <row r="110" spans="1:16" ht="25.5">
      <c r="A110" t="s">
        <v>48</v>
      </c>
      <c s="34" t="s">
        <v>362</v>
      </c>
      <c s="34" t="s">
        <v>476</v>
      </c>
      <c s="35" t="s">
        <v>477</v>
      </c>
      <c s="6" t="s">
        <v>478</v>
      </c>
      <c s="36" t="s">
        <v>450</v>
      </c>
      <c s="37">
        <v>3</v>
      </c>
      <c s="36">
        <v>0</v>
      </c>
      <c s="36">
        <f>ROUND(G110*H110,6)</f>
      </c>
      <c r="L110" s="38">
        <v>0</v>
      </c>
      <c s="32">
        <f>ROUND(ROUND(L110,2)*ROUND(G110,3),2)</f>
      </c>
      <c s="36" t="s">
        <v>441</v>
      </c>
      <c>
        <f>(M110*21)/100</f>
      </c>
      <c t="s">
        <v>27</v>
      </c>
    </row>
    <row r="111" spans="1:5" ht="12.75">
      <c r="A111" s="35" t="s">
        <v>53</v>
      </c>
      <c r="E111" s="39" t="s">
        <v>7667</v>
      </c>
    </row>
    <row r="112" spans="1:5" ht="25.5">
      <c r="A112" s="35" t="s">
        <v>54</v>
      </c>
      <c r="E112" s="40" t="s">
        <v>479</v>
      </c>
    </row>
    <row r="113" spans="1:5" ht="12.75">
      <c r="A113" t="s">
        <v>55</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1079</v>
      </c>
      <c r="E8" s="30" t="s">
        <v>1078</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1080</v>
      </c>
      <c s="35" t="s">
        <v>5</v>
      </c>
      <c s="6" t="s">
        <v>1081</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1086</v>
      </c>
      <c s="35" t="s">
        <v>5</v>
      </c>
      <c s="6" t="s">
        <v>1087</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12.75">
      <c r="A22" t="s">
        <v>48</v>
      </c>
      <c s="34" t="s">
        <v>63</v>
      </c>
      <c s="34" t="s">
        <v>1088</v>
      </c>
      <c s="35" t="s">
        <v>5</v>
      </c>
      <c s="6" t="s">
        <v>1089</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25.5">
      <c r="A26" t="s">
        <v>48</v>
      </c>
      <c s="34" t="s">
        <v>67</v>
      </c>
      <c s="34" t="s">
        <v>1090</v>
      </c>
      <c s="35" t="s">
        <v>5</v>
      </c>
      <c s="6" t="s">
        <v>1091</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853</v>
      </c>
      <c s="35" t="s">
        <v>5</v>
      </c>
      <c s="6" t="s">
        <v>854</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969</v>
      </c>
    </row>
    <row r="34" spans="1:16" ht="12.75">
      <c r="A34" t="s">
        <v>48</v>
      </c>
      <c s="34" t="s">
        <v>123</v>
      </c>
      <c s="34" t="s">
        <v>1092</v>
      </c>
      <c s="35" t="s">
        <v>5</v>
      </c>
      <c s="6" t="s">
        <v>1093</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1094</v>
      </c>
    </row>
    <row r="38" spans="1:16" ht="25.5">
      <c r="A38" t="s">
        <v>48</v>
      </c>
      <c s="34" t="s">
        <v>163</v>
      </c>
      <c s="34" t="s">
        <v>857</v>
      </c>
      <c s="35" t="s">
        <v>5</v>
      </c>
      <c s="6" t="s">
        <v>858</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1095</v>
      </c>
    </row>
    <row r="42" spans="1:16" ht="12.75">
      <c r="A42" t="s">
        <v>48</v>
      </c>
      <c s="34" t="s">
        <v>76</v>
      </c>
      <c s="34" t="s">
        <v>970</v>
      </c>
      <c s="35" t="s">
        <v>5</v>
      </c>
      <c s="6" t="s">
        <v>971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972</v>
      </c>
    </row>
    <row r="46" spans="1:16" ht="12.75">
      <c r="A46" t="s">
        <v>48</v>
      </c>
      <c s="34" t="s">
        <v>82</v>
      </c>
      <c s="34" t="s">
        <v>1096</v>
      </c>
      <c s="35" t="s">
        <v>5</v>
      </c>
      <c s="6" t="s">
        <v>1097</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972</v>
      </c>
    </row>
    <row r="50" spans="1:16" ht="12.75">
      <c r="A50" t="s">
        <v>48</v>
      </c>
      <c s="34" t="s">
        <v>86</v>
      </c>
      <c s="34" t="s">
        <v>1098</v>
      </c>
      <c s="35" t="s">
        <v>5</v>
      </c>
      <c s="6" t="s">
        <v>1099</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1100</v>
      </c>
    </row>
    <row r="54" spans="1:16" ht="12.75">
      <c r="A54" t="s">
        <v>48</v>
      </c>
      <c s="34" t="s">
        <v>90</v>
      </c>
      <c s="34" t="s">
        <v>1101</v>
      </c>
      <c s="35" t="s">
        <v>5</v>
      </c>
      <c s="6" t="s">
        <v>1102</v>
      </c>
      <c s="36" t="s">
        <v>245</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975</v>
      </c>
    </row>
    <row r="58" spans="1:16" ht="12.75">
      <c r="A58" t="s">
        <v>48</v>
      </c>
      <c s="34" t="s">
        <v>94</v>
      </c>
      <c s="34" t="s">
        <v>976</v>
      </c>
      <c s="35" t="s">
        <v>5</v>
      </c>
      <c s="6" t="s">
        <v>977</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978</v>
      </c>
    </row>
    <row r="62" spans="1:16" ht="12.75">
      <c r="A62" t="s">
        <v>48</v>
      </c>
      <c s="34" t="s">
        <v>98</v>
      </c>
      <c s="34" t="s">
        <v>1103</v>
      </c>
      <c s="35" t="s">
        <v>5</v>
      </c>
      <c s="6" t="s">
        <v>1104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1105</v>
      </c>
      <c s="35" t="s">
        <v>5</v>
      </c>
      <c s="6" t="s">
        <v>1106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1107</v>
      </c>
      <c s="35" t="s">
        <v>5</v>
      </c>
      <c s="6" t="s">
        <v>1108</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1109</v>
      </c>
      <c s="35" t="s">
        <v>5</v>
      </c>
      <c s="6" t="s">
        <v>1110</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179</v>
      </c>
    </row>
    <row r="78" spans="1:16" ht="12.75">
      <c r="A78" t="s">
        <v>48</v>
      </c>
      <c s="34" t="s">
        <v>115</v>
      </c>
      <c s="34" t="s">
        <v>1111</v>
      </c>
      <c s="35" t="s">
        <v>5</v>
      </c>
      <c s="6" t="s">
        <v>1112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1113</v>
      </c>
      <c s="35" t="s">
        <v>5</v>
      </c>
      <c s="6" t="s">
        <v>1114</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1115</v>
      </c>
      <c s="35" t="s">
        <v>5</v>
      </c>
      <c s="6" t="s">
        <v>1116</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129</v>
      </c>
      <c s="34" t="s">
        <v>1117</v>
      </c>
      <c s="35" t="s">
        <v>5</v>
      </c>
      <c s="6" t="s">
        <v>1118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row r="94" spans="1:16" ht="12.75">
      <c r="A94" t="s">
        <v>48</v>
      </c>
      <c s="34" t="s">
        <v>133</v>
      </c>
      <c s="34" t="s">
        <v>1119</v>
      </c>
      <c s="35" t="s">
        <v>5</v>
      </c>
      <c s="6" t="s">
        <v>1120</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1121</v>
      </c>
      <c s="35" t="s">
        <v>5</v>
      </c>
      <c s="6" t="s">
        <v>1122</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988</v>
      </c>
    </row>
    <row r="102" spans="1:16" ht="12.75">
      <c r="A102" t="s">
        <v>48</v>
      </c>
      <c s="34" t="s">
        <v>257</v>
      </c>
      <c s="34" t="s">
        <v>1123</v>
      </c>
      <c s="35" t="s">
        <v>5</v>
      </c>
      <c s="6" t="s">
        <v>1124</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1125</v>
      </c>
      <c s="35" t="s">
        <v>5</v>
      </c>
      <c s="6" t="s">
        <v>1126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988</v>
      </c>
    </row>
    <row r="110" spans="1:16" ht="12.75">
      <c r="A110" t="s">
        <v>48</v>
      </c>
      <c s="34" t="s">
        <v>1030</v>
      </c>
      <c s="34" t="s">
        <v>1127</v>
      </c>
      <c s="35" t="s">
        <v>5</v>
      </c>
      <c s="6" t="s">
        <v>1128</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1129</v>
      </c>
    </row>
    <row r="114" spans="1:16" ht="12.75">
      <c r="A114" t="s">
        <v>48</v>
      </c>
      <c s="34" t="s">
        <v>264</v>
      </c>
      <c s="34" t="s">
        <v>1130</v>
      </c>
      <c s="35" t="s">
        <v>5</v>
      </c>
      <c s="6" t="s">
        <v>1131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1132</v>
      </c>
      <c s="35" t="s">
        <v>5</v>
      </c>
      <c s="6" t="s">
        <v>1133</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1134</v>
      </c>
    </row>
    <row r="122" spans="1:16" ht="12.75">
      <c r="A122" t="s">
        <v>48</v>
      </c>
      <c s="34" t="s">
        <v>272</v>
      </c>
      <c s="34" t="s">
        <v>1135</v>
      </c>
      <c s="35" t="s">
        <v>5</v>
      </c>
      <c s="6" t="s">
        <v>1136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988</v>
      </c>
    </row>
    <row r="126" spans="1:16" ht="12.75">
      <c r="A126" t="s">
        <v>48</v>
      </c>
      <c s="34" t="s">
        <v>291</v>
      </c>
      <c s="34" t="s">
        <v>1137</v>
      </c>
      <c s="35" t="s">
        <v>5</v>
      </c>
      <c s="6" t="s">
        <v>1138</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1139</v>
      </c>
    </row>
    <row r="130" spans="1:16" ht="12.75">
      <c r="A130" t="s">
        <v>48</v>
      </c>
      <c s="34" t="s">
        <v>295</v>
      </c>
      <c s="34" t="s">
        <v>1140</v>
      </c>
      <c s="35" t="s">
        <v>5</v>
      </c>
      <c s="6" t="s">
        <v>1141</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1142</v>
      </c>
      <c s="35" t="s">
        <v>5</v>
      </c>
      <c s="6" t="s">
        <v>1143</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1144</v>
      </c>
      <c s="35" t="s">
        <v>5</v>
      </c>
      <c s="6" t="s">
        <v>1145</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1146</v>
      </c>
      <c s="35" t="s">
        <v>5</v>
      </c>
      <c s="6" t="s">
        <v>1147</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1153</v>
      </c>
      <c s="35" t="s">
        <v>5</v>
      </c>
      <c s="6" t="s">
        <v>1154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988</v>
      </c>
    </row>
    <row r="158" spans="1:16" ht="12.75">
      <c r="A158" t="s">
        <v>48</v>
      </c>
      <c s="34" t="s">
        <v>318</v>
      </c>
      <c s="34" t="s">
        <v>1155</v>
      </c>
      <c s="35" t="s">
        <v>451</v>
      </c>
      <c s="6" t="s">
        <v>1156</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319</v>
      </c>
      <c s="34" t="s">
        <v>1157</v>
      </c>
      <c s="35" t="s">
        <v>5</v>
      </c>
      <c s="6" t="s">
        <v>1158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988</v>
      </c>
    </row>
    <row r="166" spans="1:16" ht="12.75">
      <c r="A166" t="s">
        <v>48</v>
      </c>
      <c s="34" t="s">
        <v>321</v>
      </c>
      <c s="34" t="s">
        <v>1159</v>
      </c>
      <c s="35" t="s">
        <v>5</v>
      </c>
      <c s="6" t="s">
        <v>1160</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1161</v>
      </c>
    </row>
    <row r="170" spans="1:16" ht="12.75">
      <c r="A170" t="s">
        <v>48</v>
      </c>
      <c s="34" t="s">
        <v>326</v>
      </c>
      <c s="34" t="s">
        <v>1162</v>
      </c>
      <c s="35" t="s">
        <v>5</v>
      </c>
      <c s="6" t="s">
        <v>1163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991</v>
      </c>
    </row>
    <row r="174" spans="1:16" ht="25.5">
      <c r="A174" t="s">
        <v>48</v>
      </c>
      <c s="34" t="s">
        <v>330</v>
      </c>
      <c s="34" t="s">
        <v>1164</v>
      </c>
      <c s="35" t="s">
        <v>5</v>
      </c>
      <c s="6" t="s">
        <v>1165</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1166</v>
      </c>
    </row>
    <row r="178" spans="1:16" ht="12.75">
      <c r="A178" t="s">
        <v>48</v>
      </c>
      <c s="34" t="s">
        <v>334</v>
      </c>
      <c s="34" t="s">
        <v>1167</v>
      </c>
      <c s="35" t="s">
        <v>5</v>
      </c>
      <c s="6" t="s">
        <v>1168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1170</v>
      </c>
      <c s="35" t="s">
        <v>5</v>
      </c>
      <c s="6" t="s">
        <v>1171</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1172</v>
      </c>
    </row>
    <row r="186" spans="1:16" ht="12.75">
      <c r="A186" t="s">
        <v>48</v>
      </c>
      <c s="34" t="s">
        <v>341</v>
      </c>
      <c s="34" t="s">
        <v>1173</v>
      </c>
      <c s="35" t="s">
        <v>5</v>
      </c>
      <c s="6" t="s">
        <v>1174</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1172</v>
      </c>
    </row>
    <row r="190" spans="1:16" ht="12.75">
      <c r="A190" t="s">
        <v>48</v>
      </c>
      <c s="34" t="s">
        <v>577</v>
      </c>
      <c s="34" t="s">
        <v>1175</v>
      </c>
      <c s="35" t="s">
        <v>5</v>
      </c>
      <c s="6" t="s">
        <v>1176</v>
      </c>
      <c s="36" t="s">
        <v>205</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1177</v>
      </c>
    </row>
    <row r="194" spans="1:16" ht="12.75">
      <c r="A194" t="s">
        <v>48</v>
      </c>
      <c s="34" t="s">
        <v>581</v>
      </c>
      <c s="34" t="s">
        <v>1178</v>
      </c>
      <c s="35" t="s">
        <v>5</v>
      </c>
      <c s="6" t="s">
        <v>1179</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1181</v>
      </c>
      <c s="35" t="s">
        <v>5</v>
      </c>
      <c s="6" t="s">
        <v>1182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1183</v>
      </c>
      <c s="35" t="s">
        <v>5</v>
      </c>
      <c s="6" t="s">
        <v>1184</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1185</v>
      </c>
      <c s="35" t="s">
        <v>5</v>
      </c>
      <c s="6" t="s">
        <v>1186</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1180</v>
      </c>
    </row>
    <row r="210" spans="1:16" ht="12.75">
      <c r="A210" t="s">
        <v>48</v>
      </c>
      <c s="34" t="s">
        <v>596</v>
      </c>
      <c s="34" t="s">
        <v>1187</v>
      </c>
      <c s="35" t="s">
        <v>5</v>
      </c>
      <c s="6" t="s">
        <v>1188</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1189</v>
      </c>
      <c s="35" t="s">
        <v>5</v>
      </c>
      <c s="6" t="s">
        <v>1190</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1191</v>
      </c>
    </row>
    <row r="218" spans="1:16" ht="12.75">
      <c r="A218" t="s">
        <v>48</v>
      </c>
      <c s="34" t="s">
        <v>357</v>
      </c>
      <c s="34" t="s">
        <v>1192</v>
      </c>
      <c s="35" t="s">
        <v>5</v>
      </c>
      <c s="6" t="s">
        <v>1193</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1194</v>
      </c>
    </row>
    <row r="222" spans="1:16" ht="12.75">
      <c r="A222" t="s">
        <v>48</v>
      </c>
      <c s="34" t="s">
        <v>600</v>
      </c>
      <c s="34" t="s">
        <v>1195</v>
      </c>
      <c s="35" t="s">
        <v>5</v>
      </c>
      <c s="6" t="s">
        <v>1196</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1003</v>
      </c>
    </row>
    <row r="226" spans="1:16" ht="12.75">
      <c r="A226" t="s">
        <v>48</v>
      </c>
      <c s="34" t="s">
        <v>604</v>
      </c>
      <c s="34" t="s">
        <v>1197</v>
      </c>
      <c s="35" t="s">
        <v>5</v>
      </c>
      <c s="6" t="s">
        <v>1198</v>
      </c>
      <c s="36" t="s">
        <v>1199</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1200</v>
      </c>
    </row>
    <row r="230" spans="1:16" ht="12.75">
      <c r="A230" t="s">
        <v>48</v>
      </c>
      <c s="34" t="s">
        <v>362</v>
      </c>
      <c s="34" t="s">
        <v>1201</v>
      </c>
      <c s="35" t="s">
        <v>5</v>
      </c>
      <c s="6" t="s">
        <v>1202</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1203</v>
      </c>
    </row>
    <row r="234" spans="1:16" ht="12.75">
      <c r="A234" t="s">
        <v>48</v>
      </c>
      <c s="34" t="s">
        <v>366</v>
      </c>
      <c s="34" t="s">
        <v>1204</v>
      </c>
      <c s="35" t="s">
        <v>5</v>
      </c>
      <c s="6" t="s">
        <v>1205</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1206</v>
      </c>
    </row>
    <row r="238" spans="1:16" ht="12.75">
      <c r="A238" t="s">
        <v>48</v>
      </c>
      <c s="34" t="s">
        <v>370</v>
      </c>
      <c s="34" t="s">
        <v>1207</v>
      </c>
      <c s="35" t="s">
        <v>5</v>
      </c>
      <c s="6" t="s">
        <v>1208</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1169</v>
      </c>
    </row>
    <row r="242" spans="1:16" ht="12.75">
      <c r="A242" t="s">
        <v>48</v>
      </c>
      <c s="34" t="s">
        <v>375</v>
      </c>
      <c s="34" t="s">
        <v>1209</v>
      </c>
      <c s="35" t="s">
        <v>5</v>
      </c>
      <c s="6" t="s">
        <v>1210</v>
      </c>
      <c s="36" t="s">
        <v>105</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1211</v>
      </c>
    </row>
    <row r="246" spans="1:16" ht="12.75">
      <c r="A246" t="s">
        <v>48</v>
      </c>
      <c s="34" t="s">
        <v>379</v>
      </c>
      <c s="34" t="s">
        <v>1212</v>
      </c>
      <c s="35" t="s">
        <v>5</v>
      </c>
      <c s="6" t="s">
        <v>1213</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988</v>
      </c>
    </row>
    <row r="250" spans="1:16" ht="12.75">
      <c r="A250" t="s">
        <v>48</v>
      </c>
      <c s="34" t="s">
        <v>383</v>
      </c>
      <c s="34" t="s">
        <v>1214</v>
      </c>
      <c s="35" t="s">
        <v>5</v>
      </c>
      <c s="6" t="s">
        <v>1215</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