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<sst xmlns="http://schemas.openxmlformats.org/spreadsheetml/2006/main" count="3676" uniqueCount="693">
  <si>
    <t>Aspe</t>
  </si>
  <si>
    <t>Rekapitulace ceny</t>
  </si>
  <si>
    <t>S632100105-zm02</t>
  </si>
  <si>
    <t>Výstavba PZS se závorami P1649 v km 71,795 na trati České Budějovice – Černý Kříž</t>
  </si>
  <si>
    <t>ZŘ</t>
  </si>
  <si>
    <t>20240521VZ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</si>
  <si>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</si>
  <si>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</si>
  <si>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</si>
  <si>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</si>
  <si>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</si>
  <si>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</si>
  <si>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</si>
  <si>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</si>
  <si>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</si>
  <si>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</si>
  <si>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</si>
  <si>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PZZ přejezdu P1649 v km 71,795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</si>
  <si>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</si>
  <si>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</si>
  <si>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</si>
  <si>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</si>
  <si>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</si>
  <si>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</si>
  <si>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</si>
  <si>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</si>
  <si>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</si>
  <si>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</si>
  <si>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</si>
  <si>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</si>
  <si>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</si>
  <si>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</si>
  <si>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</si>
  <si>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</si>
  <si>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</si>
  <si>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</si>
  <si>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</si>
  <si>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</si>
  <si>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</si>
  <si>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</si>
  <si>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</si>
  <si>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</si>
  <si>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</si>
  <si>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</si>
  <si>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</si>
  <si>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</si>
  <si>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</si>
  <si>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</si>
  <si>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</si>
  <si>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</si>
  <si>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</si>
  <si>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</si>
  <si>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</si>
  <si>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</si>
  <si>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</si>
  <si>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</si>
  <si>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</si>
  <si>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</si>
  <si>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</si>
  <si>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</si>
  <si>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</si>
  <si>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</si>
  <si>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</si>
  <si>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</si>
  <si>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</si>
  <si>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</si>
  <si>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</si>
  <si>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</si>
  <si>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</si>
  <si>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</si>
  <si>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</si>
  <si>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</si>
  <si>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</si>
  <si>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OTSKP22</t>
  </si>
  <si>
    <t>10*8+4*1,4+14*0,1+2+1</t>
  </si>
  <si>
    <t>Technická specifikace položky odpovídá příslušné cenové soustavě</t>
  </si>
  <si>
    <t>5</t>
  </si>
  <si>
    <t>13283</t>
  </si>
  <si>
    <t>HLOUBENÍ RÝH ŠÍŘ DO 2M PAŽ I NEPAŽ TŘ. II</t>
  </si>
  <si>
    <t>0,35*0,8*8+0,5*0,8*20</t>
  </si>
  <si>
    <t>6</t>
  </si>
  <si>
    <t>R13273</t>
  </si>
  <si>
    <t>HLOUBENÍ RÝH ŠÍŘ DO 2M PAŽ I NEPAŽ TŘ. iI - PŘÍPLATEK ZA KOPÁNÍ V OBSAZENÉ TRASE</t>
  </si>
  <si>
    <t>0,5*0,8*454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</si>
  <si>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</si>
  <si>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</si>
  <si>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</si>
  <si>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</si>
  <si>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</si>
  <si>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0102, 0215 a TZ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</si>
  <si>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</si>
  <si>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</si>
  <si>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</si>
  <si>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</si>
  <si>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</si>
  <si>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</si>
  <si>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</si>
  <si>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</si>
  <si>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</si>
  <si>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</si>
  <si>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11</t>
  </si>
  <si>
    <t>18214</t>
  </si>
  <si>
    <t>ÚPRAVA POVRCHŮ SROVNÁNÍM ÚZEMÍ V TL DO 0,25M</t>
  </si>
  <si>
    <t>M2</t>
  </si>
  <si>
    <t>0,35*8+0,5*474+10*2*2</t>
  </si>
  <si>
    <t>12</t>
  </si>
  <si>
    <t>702211</t>
  </si>
  <si>
    <t>KABELOVÁ CHRÁNIČKA ZEMNÍ DN DO 100 MM</t>
  </si>
  <si>
    <t>z výkresů č. 0102, 1001 a TZ</t>
  </si>
  <si>
    <t>13</t>
  </si>
  <si>
    <t>701004</t>
  </si>
  <si>
    <t>VYHLEDÁVACÍ MARKER ZEMNÍ</t>
  </si>
  <si>
    <t>14</t>
  </si>
  <si>
    <t>742P17</t>
  </si>
  <si>
    <t>VYHLEDÁNÍ STÁVAJÍCÍHO KABELU (MĚŘENÍ, SONDA)</t>
  </si>
  <si>
    <t>z výkresu č. 0101 a TZ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</si>
  <si>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</si>
  <si>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</si>
  <si>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</si>
  <si>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</si>
  <si>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</si>
  <si>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</si>
  <si>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</si>
  <si>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</si>
  <si>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</si>
  <si>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</si>
  <si>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</si>
  <si>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</si>
  <si>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</si>
  <si>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</si>
  <si>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</si>
  <si>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3*0,507+7*0,010+12*0,175</t>
  </si>
  <si>
    <t>18</t>
  </si>
  <si>
    <t>75A141</t>
  </si>
  <si>
    <t>KABEL METALICKÝ DVOUPLÁŠŤOVÝ PŘES 12 PÁRŮ - DODÁVKA</t>
  </si>
  <si>
    <t>24*0,55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</si>
  <si>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</si>
  <si>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</si>
  <si>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</si>
  <si>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</si>
  <si>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</si>
  <si>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</si>
  <si>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</si>
  <si>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</si>
  <si>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</si>
  <si>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výkresů č. 0102, 1000 a TZ</t>
  </si>
  <si>
    <t>22</t>
  </si>
  <si>
    <t>75A312</t>
  </si>
  <si>
    <t>KABELOVÁ FORMA (UKONČENÍ KABELŮ) PRO KABELY ZABEZPEČOVACÍ PŘES 12 PÁRŮ</t>
  </si>
  <si>
    <t>23</t>
  </si>
  <si>
    <t>75A321</t>
  </si>
  <si>
    <t>SPOJKA ROVNÁ PRO PLASTOVÉ KABELY S JÁDRY O PRŮMĚRU 1 MM2 DO 12 PÁRŮ</t>
  </si>
  <si>
    <t>z výkresů č. 0101, 1000 a TZ</t>
  </si>
  <si>
    <t>24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</si>
  <si>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</si>
  <si>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</si>
  <si>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</si>
  <si>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</si>
  <si>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25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</si>
  <si>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</si>
  <si>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</si>
  <si>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</si>
  <si>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</si>
  <si>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</si>
  <si>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</si>
  <si>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</si>
  <si>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</si>
  <si>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</si>
  <si>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28</t>
  </si>
  <si>
    <t>742L11</t>
  </si>
  <si>
    <t>UKONČENÍ DVOU AŽ PĚTIŽÍLOVÉHO KABELU V ROZVADĚČI NEBO NA PŘÍSTROJI DO 2,5 MM2</t>
  </si>
  <si>
    <t>29</t>
  </si>
  <si>
    <t>742L12</t>
  </si>
  <si>
    <t>UKONČENÍ DVOU AŽ PĚTIŽÍLOVÉHO KABELU V ROZVADĚČI NEBO NA PŘÍSTROJI OD 4 DO 16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</si>
  <si>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</si>
  <si>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</si>
  <si>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</si>
  <si>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</si>
  <si>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</si>
  <si>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</si>
  <si>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</si>
  <si>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</si>
  <si>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</si>
  <si>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</si>
  <si>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</si>
  <si>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</si>
  <si>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</si>
  <si>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741911</t>
  </si>
  <si>
    <t>UZEMŇOVACÍ VODIČ V ZEMI FEZN DO 120 MM2</t>
  </si>
  <si>
    <t>z výkresu č. 0215 a TZ</t>
  </si>
  <si>
    <t>35</t>
  </si>
  <si>
    <t>741B11</t>
  </si>
  <si>
    <t>ZEMNÍCÍ TYČ FEZN DÉLKY DO 2 M</t>
  </si>
  <si>
    <t>36</t>
  </si>
  <si>
    <t>701003</t>
  </si>
  <si>
    <t>BETONOVÝ OZNAČNÍK</t>
  </si>
  <si>
    <t>Zabezp.zařízení - vnitřní</t>
  </si>
  <si>
    <t>37</t>
  </si>
  <si>
    <t>75B411</t>
  </si>
  <si>
    <t>STOJANOVÁ ŘADA PRO 1 STOJAN - DODÁVKA</t>
  </si>
  <si>
    <t>z výkresu č. 0500 a TZ</t>
  </si>
  <si>
    <t>38</t>
  </si>
  <si>
    <t>75B417</t>
  </si>
  <si>
    <t>STOJANOVÁ ŘADA PRO 1 STOJAN - MONTÁŽ</t>
  </si>
  <si>
    <t>39</t>
  </si>
  <si>
    <t>75B6K1</t>
  </si>
  <si>
    <t>BEZÚDRŽBOVÁ BATERIE 24 V/100 AH - DODÁVKA</t>
  </si>
  <si>
    <t>40</t>
  </si>
  <si>
    <t>75B6T7</t>
  </si>
  <si>
    <t>BATERIE - MONTÁŽ</t>
  </si>
  <si>
    <t>41</t>
  </si>
  <si>
    <t>R75B633</t>
  </si>
  <si>
    <t>MĚNIČ AC/DC 230/24 S FUNKCÍ DOBÍJEČE - DODÁVKA, MONTÁŽ</t>
  </si>
  <si>
    <t>Měnič AC/DC 230/24 s funkcí dobíječe - dodávka, montáž</t>
  </si>
  <si>
    <t>42</t>
  </si>
  <si>
    <t>746771</t>
  </si>
  <si>
    <t>MĚNIČ DC/DC DO 20 A</t>
  </si>
  <si>
    <t>43</t>
  </si>
  <si>
    <t>R632650</t>
  </si>
  <si>
    <t>ZÁZNAMOVÉ ZAŘÍZENÍ - DODÁVKA A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</si>
  <si>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</si>
  <si>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</si>
  <si>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</si>
  <si>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</si>
  <si>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</si>
  <si>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</si>
  <si>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</si>
  <si>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</si>
  <si>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</si>
  <si>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</si>
  <si>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</si>
  <si>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</si>
  <si>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</si>
  <si>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</si>
  <si>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</si>
  <si>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</si>
  <si>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</si>
  <si>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</si>
  <si>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75B369</t>
  </si>
  <si>
    <t>KOLEJOVÁ DESKA - ÚPRAVA</t>
  </si>
  <si>
    <t>50</t>
  </si>
  <si>
    <t>R746698</t>
  </si>
  <si>
    <t>VYBAVENÍ DOMKU - NÁBYTEK - DODÁVKA A MONTÁŽ</t>
  </si>
  <si>
    <t>51</t>
  </si>
  <si>
    <t>R75E1B7</t>
  </si>
  <si>
    <t>ÚPRAVA STANIČNÍHO ZABEZPEČOVACÍHO ZAŘÍZENÍ</t>
  </si>
  <si>
    <t>52</t>
  </si>
  <si>
    <t>R75B9A7</t>
  </si>
  <si>
    <t>ÚPRAVA SW JOP - DODÁVKA A MONTÁŽ</t>
  </si>
  <si>
    <t>Zabezp.zařízení - venkovní</t>
  </si>
  <si>
    <t>53</t>
  </si>
  <si>
    <t>75D161</t>
  </si>
  <si>
    <t>RELÉOVÝ DOMEK (DO 18 M2) PREFABRIKOVANÝ, IZOLOVANÝ, S KLIMATIZACÍ A VNITŘNÍ KABELIZACÍ - DODÁVKA</t>
  </si>
  <si>
    <t>z výkresů č. 0102, 0200, 0210, 0215, 0500, 1000 a TZ</t>
  </si>
  <si>
    <t>54</t>
  </si>
  <si>
    <t>75D167</t>
  </si>
  <si>
    <t>RELÉOVÝ DOMEK (DO 18 M2) PREFABRIKOVANÝ - MONTÁŽ</t>
  </si>
  <si>
    <t>55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</si>
  <si>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</si>
  <si>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</si>
  <si>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</si>
  <si>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56</t>
  </si>
  <si>
    <t>744231</t>
  </si>
  <si>
    <t>KABELOVÁ SKŘÍŇ VENKOVNÍ SPOLEČNÁ PŘÍSTROJOVÁ PRO PŘEJEZDY</t>
  </si>
  <si>
    <t>z výkresů č. 0102, 0200, 0215, 0510, 1000 a TZ</t>
  </si>
  <si>
    <t>57</t>
  </si>
  <si>
    <t>R743B51</t>
  </si>
  <si>
    <t>PANEL MÍSTNÍHO OVLÁDÁNÍ</t>
  </si>
  <si>
    <t>z výkresů č. 0510, 1000 a TZ</t>
  </si>
  <si>
    <t>Dodávka a montáž skříně místního ovládání přejezdu</t>
  </si>
  <si>
    <t>58</t>
  </si>
  <si>
    <t>75IEC3</t>
  </si>
  <si>
    <t>VENKOVNÍ TELEFONNÍ OBJEKT NA OBJEKTU</t>
  </si>
  <si>
    <t>59</t>
  </si>
  <si>
    <t>75IECX</t>
  </si>
  <si>
    <t>VENKOVNÍ TELEFONNÍ OBJEKT - MONTÁŽ</t>
  </si>
  <si>
    <t>60</t>
  </si>
  <si>
    <t>75D211</t>
  </si>
  <si>
    <t>VÝSTRAŽNÍK SE ZÁVOROU, 1 SKŘÍŇ - DODÁVKA</t>
  </si>
  <si>
    <t>z výkresů č. 0102, 0200, 0215, 0500, 1000 a TZ</t>
  </si>
  <si>
    <t>61</t>
  </si>
  <si>
    <t>75D217</t>
  </si>
  <si>
    <t>VÝSTRAŽNÍK SE ZÁVOROU, 1 SKŘÍŇ - MONTÁŽ</t>
  </si>
  <si>
    <t>z výkresů č. 0102, 0200, 0210, 0215, 1000 a TZ</t>
  </si>
  <si>
    <t>62</t>
  </si>
  <si>
    <t>75D221</t>
  </si>
  <si>
    <t>VÝSTRAŽNÍK BEZ ZÁVORY, 1 SKŘÍŇ - DODÁVKA</t>
  </si>
  <si>
    <t>63</t>
  </si>
  <si>
    <t>75D227</t>
  </si>
  <si>
    <t>VÝSTRAŽNÍK BEZ ZÁVORY, 1 SKŘÍŇ - 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</si>
  <si>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</si>
  <si>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</si>
  <si>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</si>
  <si>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</si>
  <si>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</si>
  <si>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</si>
  <si>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</si>
  <si>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R75D167U</t>
  </si>
  <si>
    <t>STAVEBNÍ ÚPRAVY V OKOLÍ RD</t>
  </si>
  <si>
    <t>z výkresů č. 0102, 0210 a TZ</t>
  </si>
  <si>
    <t>STAVEBNÍ ÚPRAVY A ZEMNÍ PRÁCE V OKOLÍ RD</t>
  </si>
  <si>
    <t>67</t>
  </si>
  <si>
    <t>75C881</t>
  </si>
  <si>
    <t>MEZIKOLEJOVÁ LANOVÁ PROPOJKA (DO 3 LAN DO DÉLKY 7 M) - DODÁVKA</t>
  </si>
  <si>
    <t>68</t>
  </si>
  <si>
    <t>75C887</t>
  </si>
  <si>
    <t>MEZIKOLEJOVÁ LANOVÁ PROPOJKA (DO 3 LAN DO DÉLKY 7 M) - MONTÁŽ</t>
  </si>
  <si>
    <t>69</t>
  </si>
  <si>
    <t>923481</t>
  </si>
  <si>
    <t>STANIČNÍK - TABULE "ÚZKÁ"</t>
  </si>
  <si>
    <t>70</t>
  </si>
  <si>
    <t>914111</t>
  </si>
  <si>
    <t>DOPRAVNÍ ZNAČKY ZÁKLADNÍ VELIKOSTI OCELOVÉ NEREFLEXNÍ - DOD A MONTÁŽ</t>
  </si>
  <si>
    <t>D</t>
  </si>
  <si>
    <t>Demontáže</t>
  </si>
  <si>
    <t>75</t>
  </si>
  <si>
    <t>R75D218</t>
  </si>
  <si>
    <t>DEMONTÁŽ VÝSTRAŽNÉHO KŘÍŽE</t>
  </si>
  <si>
    <t>DEMONTÁŽ - výstražný kříž</t>
  </si>
  <si>
    <t>76</t>
  </si>
  <si>
    <t>914113</t>
  </si>
  <si>
    <t>DOPRAVNÍ ZNAČKY ZÁKLADNÍ VELIKOSTI OCELOVÉ NEREFLEXNÍ - DEMONTÁŽ</t>
  </si>
  <si>
    <t>77</t>
  </si>
  <si>
    <t>75C918</t>
  </si>
  <si>
    <t>SNÍMAČ POČÍTAČE NÁPRAV - DEMONTÁŽ</t>
  </si>
  <si>
    <t>Ostatní</t>
  </si>
  <si>
    <t>78</t>
  </si>
  <si>
    <t>R29611</t>
  </si>
  <si>
    <t>OSTATNÍ POŽADAVKY - ODBORNÝ DOZOR</t>
  </si>
  <si>
    <t>HOD</t>
  </si>
  <si>
    <t>Odborný dozor správce zařízení</t>
  </si>
  <si>
    <t>79</t>
  </si>
  <si>
    <t>75E137</t>
  </si>
  <si>
    <t>PŘEZKOUŠENÍ VLAKOVÝCH CEST</t>
  </si>
  <si>
    <t>80</t>
  </si>
  <si>
    <t>75E197</t>
  </si>
  <si>
    <t>PŘÍPRAVA A CELKOVÉ ZKOUŠKY PŘEJEZDOVÉHO ZABEZPEČOVACÍHO ZAŘÍZENÍ PRO JEDNU KOLEJ</t>
  </si>
  <si>
    <t>81</t>
  </si>
  <si>
    <t>75E1C7</t>
  </si>
  <si>
    <t>PROTOKOL UTZ</t>
  </si>
  <si>
    <t>82</t>
  </si>
  <si>
    <t>75E127</t>
  </si>
  <si>
    <t>CELKOVÁ PROHLÍDKA ZAŘÍZENÍ A VYHOTOVENÍ REVIZNÍ ZPRÁVY</t>
  </si>
  <si>
    <t>83</t>
  </si>
  <si>
    <t>75E157</t>
  </si>
  <si>
    <t>PŘEZKOUŠENÍ A REGULACE NÁVĚSTIDEL</t>
  </si>
  <si>
    <t>84</t>
  </si>
  <si>
    <t>75E1B7</t>
  </si>
  <si>
    <t>REGULACE A ZKOUŠENÍ ZABEZPEČOVACÍHO ZAŘÍZENÍ</t>
  </si>
  <si>
    <t>85</t>
  </si>
  <si>
    <t>747703</t>
  </si>
  <si>
    <t>ZKUŠEBNÍ PROVOZ</t>
  </si>
  <si>
    <t>86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</si>
  <si>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</si>
  <si>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</si>
  <si>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</si>
  <si>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87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</si>
  <si>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</si>
  <si>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</si>
  <si>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</si>
  <si>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</si>
  <si>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</si>
  <si>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71</t>
  </si>
  <si>
    <t>75C911</t>
  </si>
  <si>
    <t>SNÍMAČ POČÍTAČE NÁPRAV - DODÁVKA</t>
  </si>
  <si>
    <t>z výkresů č. 0101, 0102, 0200, 0210, 0215, 1000 a TZ</t>
  </si>
  <si>
    <t>72</t>
  </si>
  <si>
    <t>75C917</t>
  </si>
  <si>
    <t>SNÍMAČ POČÍTAČE NÁPRAV - MONTÁŽ</t>
  </si>
  <si>
    <t>73</t>
  </si>
  <si>
    <t>75C941</t>
  </si>
  <si>
    <t>DOŘEŠENÍ DALŠÍHO JEDNOHO BODU VE SKŘÍNI S POČÍTAČI NÁPRAV - DODÁVKA</t>
  </si>
  <si>
    <t>74</t>
  </si>
  <si>
    <t>75C951</t>
  </si>
  <si>
    <t>DOŘEŠENÍ DALŠÍHO JEDNOHO ÚSEKU VE SKŘÍNI S POČÍTAČI NÁPRAV - DODÁVKA</t>
  </si>
  <si>
    <t>D.1.2</t>
  </si>
  <si>
    <t>Sdělovací zařízení</t>
  </si>
  <si>
    <t xml:space="preserve">  PS 11-02-11</t>
  </si>
  <si>
    <t>Železniční sdělovací zařízení - místní kabelizace</t>
  </si>
  <si>
    <t>PS 11-02-11</t>
  </si>
  <si>
    <t>75ID21</t>
  </si>
  <si>
    <t>PLASTOVÁ ZEMNÍ KOMORA PRO ULOŽENÍ SPOJKY</t>
  </si>
  <si>
    <t>z výkresu č. 003 a TZ</t>
  </si>
  <si>
    <t>75ID2X</t>
  </si>
  <si>
    <t>PLASTOVÁ ZEMNÍ KOMORA PRO ULOŽENÍ SPOJKY - MONTÁŽ</t>
  </si>
  <si>
    <t>75I221</t>
  </si>
  <si>
    <t>KABEL ZEMNÍ DVOUPLÁŠŤOVÝ BEZ PANCÍŘE PRŮMĚRU ŽÍLY 0,8 MM DO 5XN</t>
  </si>
  <si>
    <t>KMČTYŘKA</t>
  </si>
  <si>
    <t>5*0,005</t>
  </si>
  <si>
    <t>75I222</t>
  </si>
  <si>
    <t>KABEL ZEMNÍ DVOUPLÁŠŤOVÝ BEZ PANCÍŘE PRŮMĚRU ŽÍLY 0,8 MM DO 25XN</t>
  </si>
  <si>
    <t>10*0,04</t>
  </si>
  <si>
    <t>75I22X</t>
  </si>
  <si>
    <t>KABEL ZEMNÍ DVOUPLÁŠŤOVÝ BEZ PANCÍŘE PRŮMĚRU ŽÍLY 0,8 MM - MONTÁŽ</t>
  </si>
  <si>
    <t>z výkresů č. 002, 003  a TZ</t>
  </si>
  <si>
    <t>75IH31</t>
  </si>
  <si>
    <t>UKONČENÍ KABELU FORMA KABELOVÁ DÉLKY DO 0,5 M DO 5XN</t>
  </si>
  <si>
    <t>75IH32</t>
  </si>
  <si>
    <t>UKONČENÍ KABELU FORMA KABELOVÁ DÉLKY DO 0,5 M DO 25XN</t>
  </si>
  <si>
    <t>75II11</t>
  </si>
  <si>
    <t>SPOJKA PRO CELOPLASTOVÉ KABELY BEZ PANCÍŘE DO 100 ŽIL</t>
  </si>
  <si>
    <t>75II1X</t>
  </si>
  <si>
    <t>SPOJKA PRO CELOPLASTOVÉ KABELY BEZ PANCÍŘE - MONTÁŽ</t>
  </si>
  <si>
    <t>75I911</t>
  </si>
  <si>
    <t>OPTOTRUBKA HDPE PRŮMĚRU DO 40 MM</t>
  </si>
  <si>
    <t>75I91X</t>
  </si>
  <si>
    <t>OPTOTRUBKA HDPE - MONTÁŽ</t>
  </si>
  <si>
    <t>75IA11</t>
  </si>
  <si>
    <t>OPTOTRUBKOVÁ SPOJKA PRŮMĚRU DO 40 MM</t>
  </si>
  <si>
    <t>75IA1X</t>
  </si>
  <si>
    <t>OPTOTRUBKOVÁ SPOJKA - MONTÁŽ</t>
  </si>
  <si>
    <t>75IA61</t>
  </si>
  <si>
    <t>OPTOTRUBKOVÁ KONCOKA S VENTILKEM PRŮMĚRU DO 40 MM</t>
  </si>
  <si>
    <t>75IA6X</t>
  </si>
  <si>
    <t>OPTOTRUBKOVÁ KONCOKA S VENTILKEM - MONTÁŽ</t>
  </si>
  <si>
    <t>75I961</t>
  </si>
  <si>
    <t>OPTOTRUBKA - HERMETIZACE ÚSEKU DO 2000 M</t>
  </si>
  <si>
    <t>ÚSEK</t>
  </si>
  <si>
    <t>75I962</t>
  </si>
  <si>
    <t>OPTOTRUBKA - KALIBRACE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</si>
  <si>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</si>
  <si>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</si>
  <si>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</si>
  <si>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</si>
  <si>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</si>
  <si>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</si>
  <si>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</si>
  <si>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</si>
  <si>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</si>
  <si>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</si>
  <si>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</si>
  <si>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</si>
  <si>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ÚPRAVA KNIHY PLÁNŮ</t>
  </si>
  <si>
    <t>D.2.1.1.0</t>
  </si>
  <si>
    <t>Kolejový svršek</t>
  </si>
  <si>
    <t xml:space="preserve">  SO 11-10-01</t>
  </si>
  <si>
    <t>Železniční svršek přejezdu P1649 v km 71,795</t>
  </si>
  <si>
    <t>SO 11-10-01</t>
  </si>
  <si>
    <t>528352</t>
  </si>
  <si>
    <t>KOLEJ 49 E1, ROZD. "U", BEZSTYKOVÁ, PR. BET. BEZPODKLADNICOVÝ, UP. PRUŽNÉ</t>
  </si>
  <si>
    <t>z výkresů č. 001, 002, 003 a TZ</t>
  </si>
  <si>
    <t>541521</t>
  </si>
  <si>
    <t>PODÉLNÝ POSUN BETONOVÉHO PRAŽCE V OSE KOLEJE</t>
  </si>
  <si>
    <t>512550</t>
  </si>
  <si>
    <t>KOLEJOVÉ LOŽE - ZŘÍZENÍ Z KAMENIVA HRUBÉHO DRCENÉHO (ŠTĚRK)</t>
  </si>
  <si>
    <t>z výkresů č. 002, 003 a TZ</t>
  </si>
  <si>
    <t>513550</t>
  </si>
  <si>
    <t>KOLEJOVÉ LOŽE - DOPLNĚNÍ Z KAMENIVA HRUBÉHO DRCENÉHO (ŠTĚRK)</t>
  </si>
  <si>
    <t>542121</t>
  </si>
  <si>
    <t>SMĚROVÉ A VÝŠKOVÉ VYROVNÁNÍ KOLEJE NA PRAŽCÍCH BETONOVÝCH DO 0,05 M</t>
  </si>
  <si>
    <t>z výkresu č. 001, 002 a TZ</t>
  </si>
  <si>
    <t>542312</t>
  </si>
  <si>
    <t>NÁSLEDNÁ ÚPRAVA SMĚROVÉHO A VÝŠKOVÉHO USPOŘÁDÁNÍ KOLEJE - PRAŽCE BETONOVÉ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</si>
  <si>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</si>
  <si>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</si>
  <si>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</si>
  <si>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</si>
  <si>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</si>
  <si>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100 MM</t>
  </si>
  <si>
    <t>z výkresu č. 001 a TZ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</si>
  <si>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</si>
  <si>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</si>
  <si>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</si>
  <si>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</si>
  <si>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545121</t>
  </si>
  <si>
    <t>SVAR KOLEJNIC (STEJNÉHO TVARU) 49 E1, T JEDNOTLIVĚ</t>
  </si>
  <si>
    <t>549331</t>
  </si>
  <si>
    <t>ZŘÍZENÍ BEZSTYKOVÉ KOLEJE NA STÁVAJÍCÍCH ÚSECÍCH V KOLEJI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</si>
  <si>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</si>
  <si>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</si>
  <si>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</si>
  <si>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</si>
  <si>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</si>
  <si>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</si>
  <si>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</si>
  <si>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923941</t>
  </si>
  <si>
    <t>ZAJIŠŤOVACÍ ZNAČKA KONZOLOVÁ (K) VČETNĚ OCELOVÉHO SLOUPKU</t>
  </si>
  <si>
    <t>923471</t>
  </si>
  <si>
    <t>SKLONOVNÍK</t>
  </si>
  <si>
    <t>z výkresu č. 002 a TZ</t>
  </si>
  <si>
    <t>91323</t>
  </si>
  <si>
    <t>HEKTOMETROVNÍKY BETONOVÉ</t>
  </si>
  <si>
    <t>965311</t>
  </si>
  <si>
    <t>ROZEBRÁNÍ PŘEJEZDU, PŘECHODU Z DÍLCŮ</t>
  </si>
  <si>
    <t>921940</t>
  </si>
  <si>
    <t>MONTÁŽ PŘEJEZDU NEBO PŘECHODU Z JAKÝCHKOLIV VYZÍSKANÝCH NEBO REGENEROVANÝCH DÍLCŮ</t>
  </si>
  <si>
    <t>965010</t>
  </si>
  <si>
    <t>ODSTRANĚNÍ KOLEJOVÉHO LOŽE A DRÁŽNÍCH STEZEK</t>
  </si>
  <si>
    <t>965124</t>
  </si>
  <si>
    <t>DEMONTÁŽ KOLEJE NA DŘEVĚNÝCH PRAŽCÍCH ROZEBRÁNÍM DO SOUČÁSTÍ</t>
  </si>
  <si>
    <t>R015150</t>
  </si>
  <si>
    <t>901</t>
  </si>
  <si>
    <t>POPLATKY ZA LIKVIDACŮ ODPADŮ NEKONTAMINOVANÝCH - 17 05 08 ŠTĚRK Z KOLEJIŠTĚ, VČETNĚ DOPRAVY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</si>
  <si>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</si>
  <si>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</si>
  <si>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</si>
  <si>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</si>
  <si>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</si>
  <si>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Kolejový spodek</t>
  </si>
  <si>
    <t xml:space="preserve">  SO 11-11-01</t>
  </si>
  <si>
    <t>Železniční spodek přejezdu P1649 v km 71,795</t>
  </si>
  <si>
    <t>SO 11-11-01</t>
  </si>
  <si>
    <t>11120</t>
  </si>
  <si>
    <t>ODSTRANĚNÍ KŘOVIN</t>
  </si>
  <si>
    <t>R11231</t>
  </si>
  <si>
    <t>ŠTĚPKOVÁNÍ DŘEVIN</t>
  </si>
  <si>
    <t>Zahrnuje potřebný stroj a odvoz vyzískaného materiálu dle pokynů zadávací dokumentace, položka je určena pro zpracování hmoty dřevin</t>
  </si>
  <si>
    <t>212636</t>
  </si>
  <si>
    <t>TRATIVODY KOMPL Z TRUB Z PLAST HM DN DO 150MM, RÝHA TŘ II</t>
  </si>
  <si>
    <t>21461</t>
  </si>
  <si>
    <t>SEPARAČNÍ GEOTEXTILIE</t>
  </si>
  <si>
    <t>87433</t>
  </si>
  <si>
    <t>POTRUBÍ Z TRUB PLASTOVÝCH ODPADNÍCH DN DO 150MM</t>
  </si>
  <si>
    <t>45152</t>
  </si>
  <si>
    <t>PODKLADNÍ A VÝPLŇOVÉ VRSTVY Z KAMENIVA DRCENÉHO</t>
  </si>
  <si>
    <t>894846</t>
  </si>
  <si>
    <t>ŠACHTY KANALIZAČNÍ PLASTOVÉ D 400MM</t>
  </si>
  <si>
    <t>z výkresů č. 001, 002 a TZ</t>
  </si>
  <si>
    <t>9181B</t>
  </si>
  <si>
    <t>ČELA PROPUSTU Z TRUB DN DO 400MM Z BETONU</t>
  </si>
  <si>
    <t>9183B2</t>
  </si>
  <si>
    <t>PROPUSTY Z TRUB DN 400MM ŽELEZOBETONOVÝCH</t>
  </si>
  <si>
    <t>935232</t>
  </si>
  <si>
    <t>PŘÍKOPOVÉ ŽLABY Z BETON TVÁRNIC ŠÍŘ DO 1200MM DO BETONU TL 100MM</t>
  </si>
  <si>
    <t>451312</t>
  </si>
  <si>
    <t>PODKLADNÍ A VÝPLŇOVÉ VRSTVY Z PROSTÉHO BETONU C12/15</t>
  </si>
  <si>
    <t>45131A</t>
  </si>
  <si>
    <t>PODKLADNÍ A VÝPLŇOVÉ VRSTVY Z PROSTÉHO BETONU C20/25</t>
  </si>
  <si>
    <t>12931</t>
  </si>
  <si>
    <t>ČIŠTĚNÍ PŘÍKOPŮ OD NÁNOSU DO 0,25M3/M</t>
  </si>
  <si>
    <t>12940</t>
  </si>
  <si>
    <t>ČIŠTĚNÍ RÁMOVÝCH A KLENBOVÝCH PROPUSTŮ OD NÁNOSŮ</t>
  </si>
  <si>
    <t>465512</t>
  </si>
  <si>
    <t>DLAŽBY Z LOMOVÉHO KAMENE NA MC</t>
  </si>
  <si>
    <t>R18214</t>
  </si>
  <si>
    <t>TERÉNNÍ ÚPRAVY</t>
  </si>
  <si>
    <t>položka zahrnuje úpravu terénu do požadovaného profilu</t>
  </si>
  <si>
    <t>18331</t>
  </si>
  <si>
    <t>SADOVNICKÉ OBDĚLÁNÍ PŮDY</t>
  </si>
  <si>
    <t>18241</t>
  </si>
  <si>
    <t>ZALOŽENÍ TRÁVNÍKU RUČNÍM VÝSEVEM</t>
  </si>
  <si>
    <t>R501101</t>
  </si>
  <si>
    <t>ZŘÍZENÍ KONSTRUKČNÍ VRSTVY TĚLESA ŽELEZNIČNÍHO SPODKU ZE ŠTĚRKODRTI STABILIZOVANÉ 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</si>
  <si>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</si>
  <si>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501101</t>
  </si>
  <si>
    <t>ZŘÍZENÍ KONSTRUKČNÍ VRSTVY TĚLESA ŽELEZNIČNÍHO SPODKU ZE ŠTĚRKODRTI NOVÉ</t>
  </si>
  <si>
    <t>18120</t>
  </si>
  <si>
    <t>ÚPRAVA PLÁNĚ SE ZHUTNĚNÍM V HORNINĚ TŘ. II</t>
  </si>
  <si>
    <t>Technická specifikace položky odpovídá příslušné cenové soustavě.</t>
  </si>
  <si>
    <t>965841</t>
  </si>
  <si>
    <t>DEMONTÁŽ JAKÉKOLIV NÁVĚSTI</t>
  </si>
  <si>
    <t>923342</t>
  </si>
  <si>
    <t>RYCHLOSTNÍK N - TABULE Z UŽITÉHO MATERIÁLU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</si>
  <si>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</si>
  <si>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</si>
  <si>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</si>
  <si>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</si>
  <si>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</si>
  <si>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</si>
  <si>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</si>
  <si>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</si>
  <si>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96615</t>
  </si>
  <si>
    <t>BOURÁNÍ KONSTRUKCÍ Z PROSTÉHO BETONU</t>
  </si>
  <si>
    <t>R015140</t>
  </si>
  <si>
    <t>910</t>
  </si>
  <si>
    <t>POPLATKY ZA LIKVIDACI ODPADŮ NEKONTAMINOVANÝCH - 17 01 01 BETON Z DEMOLIC OBJEKTŮ, ZÁKLADŮ TV, VČETNĚ DOPRAVY</t>
  </si>
  <si>
    <t>R015160</t>
  </si>
  <si>
    <t>908</t>
  </si>
  <si>
    <t>POPLATKY ZA LIKVIDACŮ ODPADŮ NEKONTAMINOVANÝCH - 02 01 03 SMÝCENÉ STROMY A KEŘE, VČETNĚ DOPRAVY</t>
  </si>
  <si>
    <t>D.2.1.3</t>
  </si>
  <si>
    <t>Přejezdy a přechody</t>
  </si>
  <si>
    <t xml:space="preserve">  SO 11-13-01</t>
  </si>
  <si>
    <t>Přejezdová konstrukce přejezdu P1649 v km 71,795</t>
  </si>
  <si>
    <t>SO 11-13-01</t>
  </si>
  <si>
    <t>921112</t>
  </si>
  <si>
    <t>ŽELEZNIČNÍ PŘEJEZD CELOPRYŽOVÝ NA BETONOVÝCH PRAŽCÍCH</t>
  </si>
  <si>
    <t>31815</t>
  </si>
  <si>
    <t>ZDI ODDĚLOVACÍ A OHRADNÍ Z DÍLCŮ Z PLAST HMOT</t>
  </si>
  <si>
    <t>27211</t>
  </si>
  <si>
    <t>ZÁKLADY Z DÍLCŮ BETONOVÝCH</t>
  </si>
  <si>
    <t>Komunikace</t>
  </si>
  <si>
    <t>56330</t>
  </si>
  <si>
    <t>VOZOVKOVÉ VRSTVY ZE ŠTĚRKODRTI</t>
  </si>
  <si>
    <t>574A03</t>
  </si>
  <si>
    <t>ASFALTOVÝ BETON PRO OBRUSNÉ VRSTVY ACO 11</t>
  </si>
  <si>
    <t>574E06</t>
  </si>
  <si>
    <t>ASFALTOVÝ BETON PRO PODKLADNÍ VRSTVY ACP 16+, 16S</t>
  </si>
  <si>
    <t>574C06</t>
  </si>
  <si>
    <t>ASFALTOVÝ BETON PRO LOŽNÍ VRSTVY ACL 16+, 16S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</si>
  <si>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</si>
  <si>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</si>
  <si>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</si>
  <si>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</si>
  <si>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</si>
  <si>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</si>
  <si>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96687</t>
  </si>
  <si>
    <t>VYBOURÁNÍ ULIČNÍCH VPUSTÍ KOMPLETNÍCH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</si>
  <si>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</si>
  <si>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</si>
  <si>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</si>
  <si>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</si>
  <si>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</si>
  <si>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</si>
  <si>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</si>
  <si>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</si>
  <si>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</si>
  <si>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</si>
  <si>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</si>
  <si>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Ostatní práce</t>
  </si>
  <si>
    <t>93513</t>
  </si>
  <si>
    <t>ŠTĚRBINOVÉ ŽLABY Z BET DÍLCŮ ŠÍŘ 500MM VÝŠ 500MM</t>
  </si>
  <si>
    <t>17360</t>
  </si>
  <si>
    <t>ZEMNÍ KRAJNICE A DOSYPÁVKY Z HORNIN KAMENITÝCH</t>
  </si>
  <si>
    <t>915211</t>
  </si>
  <si>
    <t>VODOROVNÉ DOPRAVNÍ ZNAČENÍ PLASTEM HLADKÉ - DODÁVKA A POKLÁDKA</t>
  </si>
  <si>
    <t>919113</t>
  </si>
  <si>
    <t>ŘEZÁNÍ ASFALTOVÉHO KRYTU VOZOVEK TL DO 150MM</t>
  </si>
  <si>
    <t>11313</t>
  </si>
  <si>
    <t>ODSTRANĚNÍ KRYTU ZPEVNĚNÝCH PLOCH S ASFALTOVÝM POJIVEM</t>
  </si>
  <si>
    <t>11333</t>
  </si>
  <si>
    <t>ODSTRANĚNÍ PODKLADU ZPEVNĚNÝCH PLOCH S ASFALT POJIVEM</t>
  </si>
  <si>
    <t>D.2.3.6</t>
  </si>
  <si>
    <t>Rozvody VN, NN, osvětlení a dálkové ovládání odpojovačů</t>
  </si>
  <si>
    <t xml:space="preserve">  SO 11-76-01</t>
  </si>
  <si>
    <t>Elektrická přípojka NN přejezdu P1649 v km 71,795</t>
  </si>
  <si>
    <t>SO 11-76-01</t>
  </si>
  <si>
    <t>Pokládka a montáž</t>
  </si>
  <si>
    <t>744I01</t>
  </si>
  <si>
    <t>POJISTKOVÁ VLOŽKA DO 160 A</t>
  </si>
  <si>
    <t>z výkresu č. 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</si>
  <si>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</si>
  <si>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</si>
  <si>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</si>
  <si>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</si>
  <si>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</si>
  <si>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výkresů č. 004, 005 a TZ</t>
  </si>
  <si>
    <t>744634</t>
  </si>
  <si>
    <t>JISTIČ TŘÍPÓLOVÝ (10 KA) OD 25 DO 40 A</t>
  </si>
  <si>
    <t>75B671</t>
  </si>
  <si>
    <t>ODDĚLOVACÍ TRANSFORMÁTOR - DODÁVKA</t>
  </si>
  <si>
    <t>z výkresu č. 005 a TZ</t>
  </si>
  <si>
    <t>75B677</t>
  </si>
  <si>
    <t>ODDĚLOVACÍ TRANSFORMÁTOR - MONTÁŽ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</si>
  <si>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</si>
  <si>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</si>
  <si>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</si>
  <si>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</si>
  <si>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</si>
  <si>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</si>
  <si>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</si>
  <si>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</si>
  <si>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</si>
  <si>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R701DBF</t>
  </si>
  <si>
    <t>ZAJIŠTĚNÍ OTVORU PROTI VNIKNUTÍ VODY</t>
  </si>
  <si>
    <t>ZAJIŠTĚNÍ OTVORU PROTI VNIKNUTÍ VODY - DODÁVKA A MONTÁŽ</t>
  </si>
  <si>
    <t>744Z05</t>
  </si>
  <si>
    <t>DEMONTÁŽ JISTIČE NEBO VYPÍNAČE Z ROZVADĚČE NN</t>
  </si>
  <si>
    <t>703211</t>
  </si>
  <si>
    <t>KABELOVÝ ŽLAB NOSNÝ/DRÁTĚNÝ ŽÁROVĚ ZINKOVANÝ VČETNĚ UPEVNĚNÍ A PŘÍSLUŠENSTVÍ SVĚTLÉ ŠÍŘKY DO 100 MM</t>
  </si>
  <si>
    <t>R759999</t>
  </si>
  <si>
    <t>PODÍL PŘIDRUŽENÝCH MONTÁŽNÍCH PRACÍ A MATERIÁLU</t>
  </si>
  <si>
    <t>podíl přidružených motážních prací a materiálu</t>
  </si>
  <si>
    <t>74F323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</si>
  <si>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</si>
  <si>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</si>
  <si>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</si>
  <si>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</si>
  <si>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</si>
  <si>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</si>
  <si>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</si>
  <si>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</si>
  <si>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</si>
  <si>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</si>
  <si>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</si>
  <si>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</si>
  <si>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</si>
  <si>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</si>
  <si>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</si>
  <si>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</si>
  <si>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</si>
  <si>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</si>
  <si>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</si>
  <si>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</si>
  <si>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</si>
  <si>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</si>
  <si>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</si>
  <si>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</si>
  <si>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</si>
  <si>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</si>
  <si>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</si>
  <si>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</si>
  <si>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</si>
  <si>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KUS  
4. Způsob měření:  soubor všech úkonů a činností, které jsou třeba k uskutečnění akce pro jednu skupinu návštěvníků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</si>
</sst>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375</v>
      </c>
      <c s="12" t="s">
        <v>376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377</v>
      </c>
      <c s="12" t="s">
        <v>378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433</v>
      </c>
      <c s="12" t="s">
        <v>434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435</v>
      </c>
      <c s="12" t="s">
        <v>436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497</v>
      </c>
      <c s="12" t="s">
        <v>498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499</v>
      </c>
      <c s="12" t="s">
        <v>500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569</v>
      </c>
      <c s="12" t="s">
        <v>570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571</v>
      </c>
      <c s="12" t="s">
        <v>572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621</v>
      </c>
      <c s="12" t="s">
        <v>622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623</v>
      </c>
      <c s="12" t="s">
        <v>624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663</v>
      </c>
      <c s="12" t="s">
        <v>664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665</v>
      </c>
      <c s="12" t="s">
        <v>664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COUNTIFS(L8:L360,"=0",A8:A360,"P")+COUNTIFS(L8:L360,"",A8:A360,"P")+SUM(Q8:Q360)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0+J9+J74+J155+J220+J293+J306+J347</f>
      </c>
      <c s="29">
        <f>0+K9+K74+K155+K220+K293+K306+K347</f>
      </c>
      <c s="29">
        <f>0+L9+L74+L155+L220+L293+L306+L347</f>
      </c>
      <c s="29">
        <f>0+M9+M74+M155+M220+M293+M306+M347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72</v>
      </c>
      <c s="37">
        <v>10.24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72</v>
      </c>
      <c s="37">
        <v>181.6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229.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92.5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75</v>
      </c>
    </row>
    <row r="38" spans="1:16" ht="25.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88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93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88</v>
      </c>
      <c s="37">
        <v>482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183.92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103</v>
      </c>
      <c s="37">
        <v>279.8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88</v>
      </c>
      <c s="37">
        <v>91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108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62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112</v>
      </c>
      <c s="34" t="s">
        <v>113</v>
      </c>
      <c s="35" t="s">
        <v>47</v>
      </c>
      <c s="6" t="s">
        <v>114</v>
      </c>
      <c s="36" t="s">
        <v>62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115</v>
      </c>
    </row>
    <row r="65" spans="1:5" ht="12.75">
      <c r="A65" t="s">
        <v>58</v>
      </c>
      <c r="E65" s="39" t="s">
        <v>75</v>
      </c>
    </row>
    <row r="66" spans="1:16" ht="25.5">
      <c r="A66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25.5">
      <c r="A70" t="s">
        <v>49</v>
      </c>
      <c s="34" t="s">
        <v>119</v>
      </c>
      <c s="34" t="s">
        <v>120</v>
      </c>
      <c s="35" t="s">
        <v>121</v>
      </c>
      <c s="6" t="s">
        <v>122</v>
      </c>
      <c s="36" t="s">
        <v>123</v>
      </c>
      <c s="37">
        <v>22.56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124</v>
      </c>
    </row>
    <row r="72" spans="1:5" ht="12.75">
      <c r="A72" s="35" t="s">
        <v>56</v>
      </c>
      <c r="E72" s="40" t="s">
        <v>63</v>
      </c>
    </row>
    <row r="73" spans="1:5" ht="165.75">
      <c r="A73" t="s">
        <v>58</v>
      </c>
      <c r="E73" s="39" t="s">
        <v>125</v>
      </c>
    </row>
    <row r="74" spans="1:13" ht="12.75">
      <c r="A74" t="s">
        <v>46</v>
      </c>
      <c r="C74" s="31" t="s">
        <v>27</v>
      </c>
      <c r="E74" s="33" t="s">
        <v>126</v>
      </c>
      <c r="J74" s="32">
        <f>0</f>
      </c>
      <c s="32">
        <f>0</f>
      </c>
      <c s="32">
        <f>0+L75+L79+L83+L87+L91+L95+L99+L103+L107+L111+L115+L119+L123+L127+L131+L135+L139+L143+L147+L151</f>
      </c>
      <c s="32">
        <f>0+M75+M79+M83+M87+M91+M95+M99+M103+M107+M111+M115+M119+M123+M127+M131+M135+M139+M143+M147+M151</f>
      </c>
    </row>
    <row r="75" spans="1:16" ht="12.75">
      <c r="A75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130</v>
      </c>
      <c s="37">
        <v>3.691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131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130</v>
      </c>
      <c s="37">
        <v>13.2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130</v>
      </c>
      <c s="37">
        <v>3.691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131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130</v>
      </c>
      <c s="37">
        <v>13.2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62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145</v>
      </c>
    </row>
    <row r="94" spans="1:5" ht="12.75">
      <c r="A94" t="s">
        <v>58</v>
      </c>
      <c r="E94" s="39" t="s">
        <v>75</v>
      </c>
    </row>
    <row r="95" spans="1:16" ht="25.5">
      <c r="A95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145</v>
      </c>
    </row>
    <row r="98" spans="1:5" ht="12.75">
      <c r="A98" t="s">
        <v>58</v>
      </c>
      <c r="E98" s="39" t="s">
        <v>75</v>
      </c>
    </row>
    <row r="99" spans="1:16" ht="25.5">
      <c r="A99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152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38.25">
      <c r="A106" t="s">
        <v>58</v>
      </c>
      <c r="E106" s="39" t="s">
        <v>157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156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38.2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88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145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88</v>
      </c>
      <c s="37">
        <v>91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145</v>
      </c>
    </row>
    <row r="118" spans="1:5" ht="12.75">
      <c r="A118" t="s">
        <v>58</v>
      </c>
      <c r="E118" s="39" t="s">
        <v>75</v>
      </c>
    </row>
    <row r="119" spans="1:16" ht="25.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145</v>
      </c>
    </row>
    <row r="122" spans="1:5" ht="12.75">
      <c r="A122" t="s">
        <v>58</v>
      </c>
      <c r="E122" s="39" t="s">
        <v>75</v>
      </c>
    </row>
    <row r="123" spans="1:16" ht="25.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145</v>
      </c>
    </row>
    <row r="126" spans="1:5" ht="12.75">
      <c r="A126" t="s">
        <v>58</v>
      </c>
      <c r="E126" s="39" t="s">
        <v>75</v>
      </c>
    </row>
    <row r="127" spans="1:16" ht="12.75">
      <c r="A127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75</v>
      </c>
    </row>
    <row r="131" spans="1:16" ht="12.75">
      <c r="A131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75</v>
      </c>
    </row>
    <row r="135" spans="1:16" ht="12.75">
      <c r="A135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115</v>
      </c>
    </row>
    <row r="138" spans="1:5" ht="12.75">
      <c r="A138" t="s">
        <v>58</v>
      </c>
      <c r="E138" s="39" t="s">
        <v>75</v>
      </c>
    </row>
    <row r="139" spans="1:16" ht="12.75">
      <c r="A139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75</v>
      </c>
    </row>
    <row r="143" spans="1:16" ht="12.75">
      <c r="A143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88</v>
      </c>
      <c s="37">
        <v>87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189</v>
      </c>
    </row>
    <row r="146" spans="1:5" ht="12.75">
      <c r="A146" t="s">
        <v>58</v>
      </c>
      <c r="E146" s="39" t="s">
        <v>75</v>
      </c>
    </row>
    <row r="147" spans="1:16" ht="12.75">
      <c r="A147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13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189</v>
      </c>
    </row>
    <row r="150" spans="1:5" ht="12.75">
      <c r="A150" t="s">
        <v>58</v>
      </c>
      <c r="E150" s="39" t="s">
        <v>75</v>
      </c>
    </row>
    <row r="151" spans="1:16" ht="12.75">
      <c r="A151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75</v>
      </c>
    </row>
    <row r="155" spans="1:13" ht="12.75">
      <c r="A155" t="s">
        <v>46</v>
      </c>
      <c r="C155" s="31" t="s">
        <v>26</v>
      </c>
      <c r="E155" s="33" t="s">
        <v>196</v>
      </c>
      <c r="J155" s="32">
        <f>0</f>
      </c>
      <c s="32">
        <f>0</f>
      </c>
      <c s="32">
        <f>0+L156+L160+L164+L168+L172+L176+L180+L184+L188+L192+L196+L200+L204+L208+L212+L216</f>
      </c>
      <c s="32">
        <f>0+M156+M160+M164+M168+M172+M176+M180+M184+M188+M192+M196+M200+M204+M208+M212+M216</f>
      </c>
    </row>
    <row r="156" spans="1:16" ht="12.75">
      <c r="A156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200</v>
      </c>
    </row>
    <row r="159" spans="1:5" ht="12.75">
      <c r="A159" t="s">
        <v>58</v>
      </c>
      <c r="E159" s="39" t="s">
        <v>75</v>
      </c>
    </row>
    <row r="160" spans="1:16" ht="12.75">
      <c r="A160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200</v>
      </c>
    </row>
    <row r="163" spans="1:5" ht="12.75">
      <c r="A163" t="s">
        <v>58</v>
      </c>
      <c r="E163" s="39" t="s">
        <v>75</v>
      </c>
    </row>
    <row r="164" spans="1:16" ht="12.75">
      <c r="A164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200</v>
      </c>
    </row>
    <row r="167" spans="1:5" ht="12.75">
      <c r="A167" t="s">
        <v>58</v>
      </c>
      <c r="E167" s="39" t="s">
        <v>75</v>
      </c>
    </row>
    <row r="168" spans="1:16" ht="12.75">
      <c r="A168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200</v>
      </c>
    </row>
    <row r="171" spans="1:5" ht="12.75">
      <c r="A171" t="s">
        <v>58</v>
      </c>
      <c r="E171" s="39" t="s">
        <v>75</v>
      </c>
    </row>
    <row r="172" spans="1:16" ht="12.75">
      <c r="A172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200</v>
      </c>
    </row>
    <row r="175" spans="1:5" ht="12.75">
      <c r="A175" t="s">
        <v>58</v>
      </c>
      <c r="E175" s="39" t="s">
        <v>213</v>
      </c>
    </row>
    <row r="176" spans="1:16" ht="12.75">
      <c r="A176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200</v>
      </c>
    </row>
    <row r="179" spans="1:5" ht="12.75">
      <c r="A179" t="s">
        <v>58</v>
      </c>
      <c r="E179" s="39" t="s">
        <v>75</v>
      </c>
    </row>
    <row r="180" spans="1:16" ht="12.75">
      <c r="A180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200</v>
      </c>
    </row>
    <row r="183" spans="1:5" ht="12.75">
      <c r="A183" t="s">
        <v>58</v>
      </c>
      <c r="E183" s="39" t="s">
        <v>219</v>
      </c>
    </row>
    <row r="184" spans="1:16" ht="12.75">
      <c r="A184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200</v>
      </c>
    </row>
    <row r="187" spans="1:5" ht="63.75">
      <c r="A187" t="s">
        <v>58</v>
      </c>
      <c r="E187" s="39" t="s">
        <v>223</v>
      </c>
    </row>
    <row r="188" spans="1:16" ht="12.75">
      <c r="A188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200</v>
      </c>
    </row>
    <row r="191" spans="1:5" ht="63.75">
      <c r="A191" t="s">
        <v>58</v>
      </c>
      <c r="E191" s="39" t="s">
        <v>227</v>
      </c>
    </row>
    <row r="192" spans="1:16" ht="12.75">
      <c r="A19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200</v>
      </c>
    </row>
    <row r="195" spans="1:5" ht="12.75">
      <c r="A195" t="s">
        <v>58</v>
      </c>
      <c r="E195" s="39" t="s">
        <v>75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200</v>
      </c>
    </row>
    <row r="199" spans="1:5" ht="12.75">
      <c r="A199" t="s">
        <v>58</v>
      </c>
      <c r="E199" s="39" t="s">
        <v>75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200</v>
      </c>
    </row>
    <row r="203" spans="1:5" ht="12.75">
      <c r="A203" t="s">
        <v>58</v>
      </c>
      <c r="E203" s="39" t="s">
        <v>75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63</v>
      </c>
    </row>
    <row r="207" spans="1:5" ht="12.75">
      <c r="A207" t="s">
        <v>58</v>
      </c>
      <c r="E207" s="39" t="s">
        <v>75</v>
      </c>
    </row>
    <row r="208" spans="1:16" ht="12.75">
      <c r="A20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67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200</v>
      </c>
    </row>
    <row r="211" spans="1:5" ht="12.75">
      <c r="A211" t="s">
        <v>58</v>
      </c>
      <c r="E211" s="39" t="s">
        <v>242</v>
      </c>
    </row>
    <row r="212" spans="1:16" ht="12.75">
      <c r="A21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63</v>
      </c>
    </row>
    <row r="215" spans="1:5" ht="12.75">
      <c r="A215" t="s">
        <v>58</v>
      </c>
      <c r="E215" s="39" t="s">
        <v>245</v>
      </c>
    </row>
    <row r="216" spans="1:16" ht="12.75">
      <c r="A216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63</v>
      </c>
    </row>
    <row r="219" spans="1:5" ht="12.75">
      <c r="A219" t="s">
        <v>58</v>
      </c>
      <c r="E219" s="39" t="s">
        <v>248</v>
      </c>
    </row>
    <row r="220" spans="1:13" ht="12.75">
      <c r="A220" t="s">
        <v>46</v>
      </c>
      <c r="C220" s="31" t="s">
        <v>69</v>
      </c>
      <c r="E220" s="33" t="s">
        <v>249</v>
      </c>
      <c r="J220" s="32">
        <f>0</f>
      </c>
      <c s="32">
        <f>0</f>
      </c>
      <c s="32">
        <f>0+L221+L225+L229+L233+L237+L241+L245+L249+L253+L257+L261+L265+L269+L273+L277+L281+L285+L289</f>
      </c>
      <c s="32">
        <f>0+M221+M225+M229+M233+M237+M241+M245+M249+M253+M257+M261+M265+M269+M273+M277+M281+M285+M289</f>
      </c>
    </row>
    <row r="221" spans="1:16" ht="25.5">
      <c r="A221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253</v>
      </c>
    </row>
    <row r="224" spans="1:5" ht="12.75">
      <c r="A224" t="s">
        <v>58</v>
      </c>
      <c r="E224" s="39" t="s">
        <v>75</v>
      </c>
    </row>
    <row r="225" spans="1:16" ht="12.75">
      <c r="A225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253</v>
      </c>
    </row>
    <row r="228" spans="1:5" ht="12.75">
      <c r="A228" t="s">
        <v>58</v>
      </c>
      <c r="E228" s="39" t="s">
        <v>75</v>
      </c>
    </row>
    <row r="229" spans="1:16" ht="12.75">
      <c r="A229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67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63</v>
      </c>
    </row>
    <row r="232" spans="1:5" ht="38.25">
      <c r="A232" t="s">
        <v>58</v>
      </c>
      <c r="E232" s="39" t="s">
        <v>260</v>
      </c>
    </row>
    <row r="233" spans="1:16" ht="12.75">
      <c r="A233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264</v>
      </c>
    </row>
    <row r="236" spans="1:5" ht="12.75">
      <c r="A236" t="s">
        <v>58</v>
      </c>
      <c r="E236" s="39" t="s">
        <v>75</v>
      </c>
    </row>
    <row r="237" spans="1:16" ht="12.75">
      <c r="A237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268</v>
      </c>
    </row>
    <row r="240" spans="1:5" ht="12.75">
      <c r="A240" t="s">
        <v>58</v>
      </c>
      <c r="E240" s="39" t="s">
        <v>269</v>
      </c>
    </row>
    <row r="241" spans="1:16" ht="12.75">
      <c r="A241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268</v>
      </c>
    </row>
    <row r="244" spans="1:5" ht="12.75">
      <c r="A244" t="s">
        <v>58</v>
      </c>
      <c r="E244" s="39" t="s">
        <v>75</v>
      </c>
    </row>
    <row r="245" spans="1:16" ht="12.75">
      <c r="A245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268</v>
      </c>
    </row>
    <row r="248" spans="1:5" ht="12.75">
      <c r="A248" t="s">
        <v>58</v>
      </c>
      <c r="E248" s="39" t="s">
        <v>75</v>
      </c>
    </row>
    <row r="249" spans="1:16" ht="12.75">
      <c r="A249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279</v>
      </c>
    </row>
    <row r="252" spans="1:5" ht="12.75">
      <c r="A252" t="s">
        <v>58</v>
      </c>
      <c r="E252" s="39" t="s">
        <v>75</v>
      </c>
    </row>
    <row r="253" spans="1:16" ht="12.75">
      <c r="A253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283</v>
      </c>
    </row>
    <row r="256" spans="1:5" ht="12.75">
      <c r="A256" t="s">
        <v>58</v>
      </c>
      <c r="E256" s="39" t="s">
        <v>75</v>
      </c>
    </row>
    <row r="257" spans="1:16" ht="12.75">
      <c r="A257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283</v>
      </c>
    </row>
    <row r="260" spans="1:5" ht="12.75">
      <c r="A260" t="s">
        <v>58</v>
      </c>
      <c r="E260" s="39" t="s">
        <v>75</v>
      </c>
    </row>
    <row r="261" spans="1:16" ht="12.75">
      <c r="A261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283</v>
      </c>
    </row>
    <row r="264" spans="1:5" ht="12.75">
      <c r="A264" t="s">
        <v>58</v>
      </c>
      <c r="E264" s="39" t="s">
        <v>75</v>
      </c>
    </row>
    <row r="265" spans="1:16" ht="12.75">
      <c r="A265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283</v>
      </c>
    </row>
    <row r="268" spans="1:5" ht="12.75">
      <c r="A268" t="s">
        <v>58</v>
      </c>
      <c r="E268" s="39" t="s">
        <v>75</v>
      </c>
    </row>
    <row r="269" spans="1:16" ht="12.7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283</v>
      </c>
    </row>
    <row r="272" spans="1:5" ht="12.75">
      <c r="A272" t="s">
        <v>58</v>
      </c>
      <c r="E272" s="39" t="s">
        <v>75</v>
      </c>
    </row>
    <row r="273" spans="1:16" ht="12.75">
      <c r="A273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299</v>
      </c>
    </row>
    <row r="276" spans="1:5" ht="12.75">
      <c r="A276" t="s">
        <v>58</v>
      </c>
      <c r="E276" s="39" t="s">
        <v>300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189</v>
      </c>
    </row>
    <row r="280" spans="1:5" ht="12.75">
      <c r="A280" t="s">
        <v>58</v>
      </c>
      <c r="E280" s="39" t="s">
        <v>75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189</v>
      </c>
    </row>
    <row r="284" spans="1:5" ht="12.75">
      <c r="A284" t="s">
        <v>58</v>
      </c>
      <c r="E284" s="39" t="s">
        <v>75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63</v>
      </c>
    </row>
    <row r="288" spans="1:5" ht="12.75">
      <c r="A288" t="s">
        <v>58</v>
      </c>
      <c r="E288" s="39" t="s">
        <v>75</v>
      </c>
    </row>
    <row r="289" spans="1:16" ht="25.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63</v>
      </c>
    </row>
    <row r="292" spans="1:5" ht="12.75">
      <c r="A292" t="s">
        <v>58</v>
      </c>
      <c r="E292" s="39" t="s">
        <v>75</v>
      </c>
    </row>
    <row r="293" spans="1:13" ht="12.75">
      <c r="A293" t="s">
        <v>46</v>
      </c>
      <c r="C293" s="31" t="s">
        <v>313</v>
      </c>
      <c r="E293" s="33" t="s">
        <v>314</v>
      </c>
      <c r="J293" s="32">
        <f>0</f>
      </c>
      <c s="32">
        <f>0</f>
      </c>
      <c s="32">
        <f>0+L294+L298+L302</f>
      </c>
      <c s="32">
        <f>0+M294+M298+M302</f>
      </c>
    </row>
    <row r="294" spans="1:16" ht="12.75">
      <c r="A294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63</v>
      </c>
    </row>
    <row r="297" spans="1:5" ht="12.75">
      <c r="A297" t="s">
        <v>58</v>
      </c>
      <c r="E297" s="39" t="s">
        <v>318</v>
      </c>
    </row>
    <row r="298" spans="1:16" ht="25.5">
      <c r="A298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63</v>
      </c>
    </row>
    <row r="301" spans="1:5" ht="12.75">
      <c r="A301" t="s">
        <v>58</v>
      </c>
      <c r="E301" s="39" t="s">
        <v>75</v>
      </c>
    </row>
    <row r="302" spans="1:16" ht="12.75">
      <c r="A302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63</v>
      </c>
    </row>
    <row r="305" spans="1:5" ht="12.75">
      <c r="A305" t="s">
        <v>58</v>
      </c>
      <c r="E305" s="39" t="s">
        <v>75</v>
      </c>
    </row>
    <row r="306" spans="1:13" ht="12.75">
      <c r="A306" t="s">
        <v>46</v>
      </c>
      <c r="C306" s="31" t="s">
        <v>20</v>
      </c>
      <c r="E306" s="33" t="s">
        <v>325</v>
      </c>
      <c r="J306" s="32">
        <f>0</f>
      </c>
      <c s="32">
        <f>0</f>
      </c>
      <c s="32">
        <f>0+L307+L311+L315+L319+L323+L327+L331+L335+L339+L343</f>
      </c>
      <c s="32">
        <f>0+M307+M311+M315+M319+M323+M327+M331+M335+M339+M343</f>
      </c>
    </row>
    <row r="307" spans="1:16" ht="12.75">
      <c r="A307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329</v>
      </c>
      <c s="37">
        <v>48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55</v>
      </c>
    </row>
    <row r="309" spans="1:5" ht="12.75">
      <c r="A309" s="35" t="s">
        <v>56</v>
      </c>
      <c r="E309" s="40" t="s">
        <v>63</v>
      </c>
    </row>
    <row r="310" spans="1:5" ht="12.75">
      <c r="A310" t="s">
        <v>58</v>
      </c>
      <c r="E310" s="39" t="s">
        <v>330</v>
      </c>
    </row>
    <row r="311" spans="1:16" ht="12.75">
      <c r="A311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73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63</v>
      </c>
    </row>
    <row r="314" spans="1:5" ht="12.75">
      <c r="A314" t="s">
        <v>58</v>
      </c>
      <c r="E314" s="39" t="s">
        <v>75</v>
      </c>
    </row>
    <row r="315" spans="1:16" ht="25.5">
      <c r="A315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63</v>
      </c>
    </row>
    <row r="318" spans="1:5" ht="12.75">
      <c r="A318" t="s">
        <v>58</v>
      </c>
      <c r="E318" s="39" t="s">
        <v>75</v>
      </c>
    </row>
    <row r="319" spans="1:16" ht="12.75">
      <c r="A319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73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63</v>
      </c>
    </row>
    <row r="322" spans="1:5" ht="12.75">
      <c r="A322" t="s">
        <v>58</v>
      </c>
      <c r="E322" s="39" t="s">
        <v>75</v>
      </c>
    </row>
    <row r="323" spans="1:16" ht="12.75">
      <c r="A323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329</v>
      </c>
      <c s="37">
        <v>32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63</v>
      </c>
    </row>
    <row r="326" spans="1:5" ht="12.75">
      <c r="A326" t="s">
        <v>58</v>
      </c>
      <c r="E326" s="39" t="s">
        <v>75</v>
      </c>
    </row>
    <row r="327" spans="1:16" ht="12.75">
      <c r="A327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63</v>
      </c>
    </row>
    <row r="330" spans="1:5" ht="12.75">
      <c r="A330" t="s">
        <v>58</v>
      </c>
      <c r="E330" s="39" t="s">
        <v>75</v>
      </c>
    </row>
    <row r="331" spans="1:16" ht="12.75">
      <c r="A331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329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63</v>
      </c>
    </row>
    <row r="334" spans="1:5" ht="12.75">
      <c r="A334" t="s">
        <v>58</v>
      </c>
      <c r="E334" s="39" t="s">
        <v>75</v>
      </c>
    </row>
    <row r="335" spans="1:16" ht="12.75">
      <c r="A335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329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63</v>
      </c>
    </row>
    <row r="338" spans="1:5" ht="12.75">
      <c r="A338" t="s">
        <v>58</v>
      </c>
      <c r="E338" s="39" t="s">
        <v>75</v>
      </c>
    </row>
    <row r="339" spans="1:16" ht="12.75">
      <c r="A339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329</v>
      </c>
      <c s="37">
        <v>48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63</v>
      </c>
    </row>
    <row r="342" spans="1:5" ht="38.25">
      <c r="A342" t="s">
        <v>58</v>
      </c>
      <c r="E342" s="39" t="s">
        <v>355</v>
      </c>
    </row>
    <row r="343" spans="1:16" ht="12.75">
      <c r="A343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67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63</v>
      </c>
    </row>
    <row r="346" spans="1:5" ht="38.25">
      <c r="A346" t="s">
        <v>58</v>
      </c>
      <c r="E346" s="39" t="s">
        <v>359</v>
      </c>
    </row>
    <row r="347" spans="1:13" ht="12.75">
      <c r="A347" t="s">
        <v>46</v>
      </c>
      <c r="C347" s="31" t="s">
        <v>360</v>
      </c>
      <c r="E347" s="33" t="s">
        <v>361</v>
      </c>
      <c r="J347" s="32">
        <f>0</f>
      </c>
      <c s="32">
        <f>0</f>
      </c>
      <c s="32">
        <f>0+L348+L352+L356+L360</f>
      </c>
      <c s="32">
        <f>0+M348+M352+M356+M360</f>
      </c>
    </row>
    <row r="348" spans="1:16" ht="12.75">
      <c r="A348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62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73</v>
      </c>
      <c>
        <f>(M348*21)/100</f>
      </c>
      <c t="s">
        <v>27</v>
      </c>
    </row>
    <row r="349" spans="1:5" ht="12.75">
      <c r="A349" s="35" t="s">
        <v>54</v>
      </c>
      <c r="E349" s="39" t="s">
        <v>55</v>
      </c>
    </row>
    <row r="350" spans="1:5" ht="12.75">
      <c r="A350" s="35" t="s">
        <v>56</v>
      </c>
      <c r="E350" s="40" t="s">
        <v>365</v>
      </c>
    </row>
    <row r="351" spans="1:5" ht="12.75">
      <c r="A351" t="s">
        <v>58</v>
      </c>
      <c r="E351" s="39" t="s">
        <v>75</v>
      </c>
    </row>
    <row r="352" spans="1:16" ht="12.75">
      <c r="A352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73</v>
      </c>
      <c>
        <f>(M352*21)/100</f>
      </c>
      <c t="s">
        <v>27</v>
      </c>
    </row>
    <row r="353" spans="1:5" ht="12.75">
      <c r="A353" s="35" t="s">
        <v>54</v>
      </c>
      <c r="E353" s="39" t="s">
        <v>55</v>
      </c>
    </row>
    <row r="354" spans="1:5" ht="12.75">
      <c r="A354" s="35" t="s">
        <v>56</v>
      </c>
      <c r="E354" s="40" t="s">
        <v>365</v>
      </c>
    </row>
    <row r="355" spans="1:5" ht="12.75">
      <c r="A355" t="s">
        <v>58</v>
      </c>
      <c r="E355" s="39" t="s">
        <v>75</v>
      </c>
    </row>
    <row r="356" spans="1:16" ht="25.5">
      <c r="A356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73</v>
      </c>
      <c>
        <f>(M356*21)/100</f>
      </c>
      <c t="s">
        <v>27</v>
      </c>
    </row>
    <row r="357" spans="1:5" ht="12.75">
      <c r="A357" s="35" t="s">
        <v>54</v>
      </c>
      <c r="E357" s="39" t="s">
        <v>55</v>
      </c>
    </row>
    <row r="358" spans="1:5" ht="12.75">
      <c r="A358" s="35" t="s">
        <v>56</v>
      </c>
      <c r="E358" s="40" t="s">
        <v>63</v>
      </c>
    </row>
    <row r="359" spans="1:5" ht="12.75">
      <c r="A359" t="s">
        <v>58</v>
      </c>
      <c r="E359" s="39" t="s">
        <v>75</v>
      </c>
    </row>
    <row r="360" spans="1:16" ht="25.5">
      <c r="A360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73</v>
      </c>
      <c>
        <f>(M360*21)/100</f>
      </c>
      <c t="s">
        <v>27</v>
      </c>
    </row>
    <row r="361" spans="1:5" ht="12.75">
      <c r="A361" s="35" t="s">
        <v>54</v>
      </c>
      <c r="E361" s="39" t="s">
        <v>55</v>
      </c>
    </row>
    <row r="362" spans="1:5" ht="12.75">
      <c r="A362" s="35" t="s">
        <v>56</v>
      </c>
      <c r="E362" s="40" t="s">
        <v>63</v>
      </c>
    </row>
    <row r="363" spans="1:5" ht="12.75">
      <c r="A363" t="s">
        <v>58</v>
      </c>
      <c r="E36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</v>
      </c>
      <c r="E4" s="26" t="s">
        <v>376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379</v>
      </c>
      <c r="E8" s="30" t="s">
        <v>378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</v>
      </c>
      <c s="35" t="s">
        <v>47</v>
      </c>
      <c s="6" t="s">
        <v>71</v>
      </c>
      <c s="36" t="s">
        <v>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98</v>
      </c>
      <c s="35" t="s">
        <v>47</v>
      </c>
      <c s="6" t="s">
        <v>99</v>
      </c>
      <c s="36" t="s">
        <v>72</v>
      </c>
      <c s="37">
        <v>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380</v>
      </c>
      <c s="35" t="s">
        <v>47</v>
      </c>
      <c s="6" t="s">
        <v>381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383</v>
      </c>
      <c s="35" t="s">
        <v>47</v>
      </c>
      <c s="6" t="s">
        <v>384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382</v>
      </c>
    </row>
    <row r="29" spans="1:5" ht="12.75">
      <c r="A29" t="s">
        <v>58</v>
      </c>
      <c r="E29" s="39" t="s">
        <v>75</v>
      </c>
    </row>
    <row r="30" spans="1:13" ht="12.75">
      <c r="A30" t="s">
        <v>46</v>
      </c>
      <c r="C30" s="31" t="s">
        <v>27</v>
      </c>
      <c r="E30" s="33" t="s">
        <v>126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80</v>
      </c>
      <c s="34" t="s">
        <v>385</v>
      </c>
      <c s="35" t="s">
        <v>47</v>
      </c>
      <c s="6" t="s">
        <v>386</v>
      </c>
      <c s="36" t="s">
        <v>387</v>
      </c>
      <c s="37">
        <v>0.025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388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389</v>
      </c>
      <c s="35" t="s">
        <v>47</v>
      </c>
      <c s="6" t="s">
        <v>390</v>
      </c>
      <c s="36" t="s">
        <v>387</v>
      </c>
      <c s="37">
        <v>0.4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391</v>
      </c>
    </row>
    <row r="38" spans="1:5" ht="12.75">
      <c r="A38" t="s">
        <v>58</v>
      </c>
      <c r="E38" s="39" t="s">
        <v>75</v>
      </c>
    </row>
    <row r="39" spans="1:16" ht="25.5">
      <c r="A39" t="s">
        <v>49</v>
      </c>
      <c s="34" t="s">
        <v>90</v>
      </c>
      <c s="34" t="s">
        <v>392</v>
      </c>
      <c s="35" t="s">
        <v>47</v>
      </c>
      <c s="6" t="s">
        <v>393</v>
      </c>
      <c s="36" t="s">
        <v>88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394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395</v>
      </c>
      <c s="35" t="s">
        <v>47</v>
      </c>
      <c s="6" t="s">
        <v>396</v>
      </c>
      <c s="36" t="s">
        <v>62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394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394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100</v>
      </c>
      <c s="34" t="s">
        <v>399</v>
      </c>
      <c s="35" t="s">
        <v>47</v>
      </c>
      <c s="6" t="s">
        <v>400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394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105</v>
      </c>
      <c s="34" t="s">
        <v>401</v>
      </c>
      <c s="35" t="s">
        <v>47</v>
      </c>
      <c s="6" t="s">
        <v>402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394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109</v>
      </c>
      <c s="34" t="s">
        <v>154</v>
      </c>
      <c s="35" t="s">
        <v>47</v>
      </c>
      <c s="6" t="s">
        <v>155</v>
      </c>
      <c s="36" t="s">
        <v>156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38.25">
      <c r="A62" t="s">
        <v>58</v>
      </c>
      <c r="E62" s="39" t="s">
        <v>157</v>
      </c>
    </row>
    <row r="63" spans="1:16" ht="12.75">
      <c r="A63" t="s">
        <v>49</v>
      </c>
      <c s="34" t="s">
        <v>112</v>
      </c>
      <c s="34" t="s">
        <v>159</v>
      </c>
      <c s="35" t="s">
        <v>47</v>
      </c>
      <c s="6" t="s">
        <v>160</v>
      </c>
      <c s="36" t="s">
        <v>156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161</v>
      </c>
    </row>
    <row r="67" spans="1:16" ht="12.75">
      <c r="A67" t="s">
        <v>49</v>
      </c>
      <c s="34" t="s">
        <v>116</v>
      </c>
      <c s="34" t="s">
        <v>181</v>
      </c>
      <c s="35" t="s">
        <v>47</v>
      </c>
      <c s="6" t="s">
        <v>182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75</v>
      </c>
    </row>
    <row r="71" spans="1:16" ht="12.75">
      <c r="A71" t="s">
        <v>49</v>
      </c>
      <c s="34" t="s">
        <v>119</v>
      </c>
      <c s="34" t="s">
        <v>403</v>
      </c>
      <c s="35" t="s">
        <v>47</v>
      </c>
      <c s="6" t="s">
        <v>404</v>
      </c>
      <c s="36" t="s">
        <v>88</v>
      </c>
      <c s="37">
        <v>1030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394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127</v>
      </c>
      <c s="34" t="s">
        <v>405</v>
      </c>
      <c s="35" t="s">
        <v>47</v>
      </c>
      <c s="6" t="s">
        <v>406</v>
      </c>
      <c s="36" t="s">
        <v>88</v>
      </c>
      <c s="37">
        <v>1030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394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407</v>
      </c>
      <c s="35" t="s">
        <v>47</v>
      </c>
      <c s="6" t="s">
        <v>408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394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409</v>
      </c>
      <c s="35" t="s">
        <v>47</v>
      </c>
      <c s="6" t="s">
        <v>410</v>
      </c>
      <c s="36" t="s">
        <v>62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394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411</v>
      </c>
      <c s="35" t="s">
        <v>47</v>
      </c>
      <c s="6" t="s">
        <v>412</v>
      </c>
      <c s="36" t="s">
        <v>62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394</v>
      </c>
    </row>
    <row r="90" spans="1:5" ht="12.75">
      <c r="A90" t="s">
        <v>58</v>
      </c>
      <c r="E90" s="39" t="s">
        <v>75</v>
      </c>
    </row>
    <row r="91" spans="1:16" ht="12.75">
      <c r="A91" t="s">
        <v>49</v>
      </c>
      <c s="34" t="s">
        <v>142</v>
      </c>
      <c s="34" t="s">
        <v>413</v>
      </c>
      <c s="35" t="s">
        <v>47</v>
      </c>
      <c s="6" t="s">
        <v>414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394</v>
      </c>
    </row>
    <row r="94" spans="1:5" ht="12.75">
      <c r="A94" t="s">
        <v>58</v>
      </c>
      <c r="E94" s="39" t="s">
        <v>75</v>
      </c>
    </row>
    <row r="95" spans="1:16" ht="12.75">
      <c r="A95" t="s">
        <v>49</v>
      </c>
      <c s="34" t="s">
        <v>146</v>
      </c>
      <c s="34" t="s">
        <v>415</v>
      </c>
      <c s="35" t="s">
        <v>47</v>
      </c>
      <c s="6" t="s">
        <v>416</v>
      </c>
      <c s="36" t="s">
        <v>417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75</v>
      </c>
    </row>
    <row r="99" spans="1:16" ht="12.75">
      <c r="A99" t="s">
        <v>49</v>
      </c>
      <c s="34" t="s">
        <v>149</v>
      </c>
      <c s="34" t="s">
        <v>418</v>
      </c>
      <c s="35" t="s">
        <v>47</v>
      </c>
      <c s="6" t="s">
        <v>419</v>
      </c>
      <c s="36" t="s">
        <v>88</v>
      </c>
      <c s="37">
        <v>1030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420</v>
      </c>
      <c s="35" t="s">
        <v>47</v>
      </c>
      <c s="6" t="s">
        <v>421</v>
      </c>
      <c s="36" t="s">
        <v>62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394</v>
      </c>
    </row>
    <row r="106" spans="1:5" ht="12.75">
      <c r="A106" t="s">
        <v>58</v>
      </c>
      <c r="E106" s="39" t="s">
        <v>75</v>
      </c>
    </row>
    <row r="107" spans="1:16" ht="25.5">
      <c r="A107" t="s">
        <v>49</v>
      </c>
      <c s="34" t="s">
        <v>158</v>
      </c>
      <c s="34" t="s">
        <v>422</v>
      </c>
      <c s="35" t="s">
        <v>47</v>
      </c>
      <c s="6" t="s">
        <v>423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394</v>
      </c>
    </row>
    <row r="110" spans="1:5" ht="12.75">
      <c r="A110" t="s">
        <v>58</v>
      </c>
      <c r="E110" s="39" t="s">
        <v>75</v>
      </c>
    </row>
    <row r="111" spans="1:16" ht="12.75">
      <c r="A111" t="s">
        <v>49</v>
      </c>
      <c s="34" t="s">
        <v>162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394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426</v>
      </c>
      <c s="35" t="s">
        <v>47</v>
      </c>
      <c s="6" t="s">
        <v>427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394</v>
      </c>
    </row>
    <row r="118" spans="1:5" ht="12.75">
      <c r="A118" t="s">
        <v>58</v>
      </c>
      <c r="E118" s="39" t="s">
        <v>75</v>
      </c>
    </row>
    <row r="119" spans="1:16" ht="12.75">
      <c r="A119" t="s">
        <v>49</v>
      </c>
      <c s="34" t="s">
        <v>168</v>
      </c>
      <c s="34" t="s">
        <v>428</v>
      </c>
      <c s="35" t="s">
        <v>47</v>
      </c>
      <c s="6" t="s">
        <v>429</v>
      </c>
      <c s="36" t="s">
        <v>62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2.75">
      <c r="A122" t="s">
        <v>58</v>
      </c>
      <c r="E122" s="39" t="s">
        <v>75</v>
      </c>
    </row>
    <row r="123" spans="1:16" ht="12.75">
      <c r="A123" t="s">
        <v>49</v>
      </c>
      <c s="34" t="s">
        <v>171</v>
      </c>
      <c s="34" t="s">
        <v>430</v>
      </c>
      <c s="35" t="s">
        <v>47</v>
      </c>
      <c s="6" t="s">
        <v>431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75</v>
      </c>
    </row>
    <row r="127" spans="1:13" ht="12.75">
      <c r="A127" t="s">
        <v>46</v>
      </c>
      <c r="C127" s="31" t="s">
        <v>20</v>
      </c>
      <c r="E127" s="33" t="s">
        <v>325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174</v>
      </c>
      <c s="34" t="s">
        <v>327</v>
      </c>
      <c s="35" t="s">
        <v>47</v>
      </c>
      <c s="6" t="s">
        <v>328</v>
      </c>
      <c s="36" t="s">
        <v>329</v>
      </c>
      <c s="37">
        <v>24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330</v>
      </c>
    </row>
    <row r="132" spans="1:16" ht="12.75">
      <c r="A132" t="s">
        <v>49</v>
      </c>
      <c s="34" t="s">
        <v>177</v>
      </c>
      <c s="34" t="s">
        <v>357</v>
      </c>
      <c s="35" t="s">
        <v>47</v>
      </c>
      <c s="6" t="s">
        <v>432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0+J9+J82+J99</f>
      </c>
      <c s="29">
        <f>0+K9+K82+K99</f>
      </c>
      <c s="29">
        <f>0+L9+L82+L99</f>
      </c>
      <c s="29">
        <f>0+M9+M82+M99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47</v>
      </c>
      <c s="34" t="s">
        <v>438</v>
      </c>
      <c s="35" t="s">
        <v>47</v>
      </c>
      <c s="6" t="s">
        <v>439</v>
      </c>
      <c s="36" t="s">
        <v>88</v>
      </c>
      <c s="37">
        <v>23.814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440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441</v>
      </c>
      <c s="35" t="s">
        <v>47</v>
      </c>
      <c s="6" t="s">
        <v>442</v>
      </c>
      <c s="36" t="s">
        <v>62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443</v>
      </c>
      <c s="35" t="s">
        <v>47</v>
      </c>
      <c s="6" t="s">
        <v>444</v>
      </c>
      <c s="36" t="s">
        <v>72</v>
      </c>
      <c s="37">
        <v>167.6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445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446</v>
      </c>
      <c s="35" t="s">
        <v>47</v>
      </c>
      <c s="6" t="s">
        <v>447</v>
      </c>
      <c s="36" t="s">
        <v>72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75</v>
      </c>
    </row>
    <row r="26" spans="1:16" ht="25.5">
      <c r="A26" t="s">
        <v>49</v>
      </c>
      <c s="34" t="s">
        <v>76</v>
      </c>
      <c s="34" t="s">
        <v>448</v>
      </c>
      <c s="35" t="s">
        <v>47</v>
      </c>
      <c s="6" t="s">
        <v>449</v>
      </c>
      <c s="36" t="s">
        <v>88</v>
      </c>
      <c s="37">
        <v>886.86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451</v>
      </c>
      <c s="35" t="s">
        <v>47</v>
      </c>
      <c s="6" t="s">
        <v>452</v>
      </c>
      <c s="36" t="s">
        <v>88</v>
      </c>
      <c s="37">
        <v>295.62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255">
      <c r="A33" t="s">
        <v>58</v>
      </c>
      <c r="E33" s="39" t="s">
        <v>453</v>
      </c>
    </row>
    <row r="34" spans="1:16" ht="12.75">
      <c r="A34" t="s">
        <v>49</v>
      </c>
      <c s="34" t="s">
        <v>85</v>
      </c>
      <c s="34" t="s">
        <v>454</v>
      </c>
      <c s="35" t="s">
        <v>47</v>
      </c>
      <c s="6" t="s">
        <v>455</v>
      </c>
      <c s="36" t="s">
        <v>67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38.25">
      <c r="A37" t="s">
        <v>58</v>
      </c>
      <c r="E37" s="39" t="s">
        <v>456</v>
      </c>
    </row>
    <row r="38" spans="1:16" ht="12.75">
      <c r="A38" t="s">
        <v>49</v>
      </c>
      <c s="34" t="s">
        <v>90</v>
      </c>
      <c s="34" t="s">
        <v>457</v>
      </c>
      <c s="35" t="s">
        <v>47</v>
      </c>
      <c s="6" t="s">
        <v>458</v>
      </c>
      <c s="36" t="s">
        <v>103</v>
      </c>
      <c s="37">
        <v>295.62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89.25">
      <c r="A41" t="s">
        <v>58</v>
      </c>
      <c r="E41" s="39" t="s">
        <v>460</v>
      </c>
    </row>
    <row r="42" spans="1:16" ht="12.75">
      <c r="A42" t="s">
        <v>49</v>
      </c>
      <c s="34" t="s">
        <v>94</v>
      </c>
      <c s="34" t="s">
        <v>461</v>
      </c>
      <c s="35" t="s">
        <v>47</v>
      </c>
      <c s="6" t="s">
        <v>462</v>
      </c>
      <c s="36" t="s">
        <v>62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51">
      <c r="A45" t="s">
        <v>58</v>
      </c>
      <c r="E45" s="39" t="s">
        <v>463</v>
      </c>
    </row>
    <row r="46" spans="1:16" ht="12.75">
      <c r="A46" t="s">
        <v>49</v>
      </c>
      <c s="34" t="s">
        <v>97</v>
      </c>
      <c s="34" t="s">
        <v>464</v>
      </c>
      <c s="35" t="s">
        <v>47</v>
      </c>
      <c s="6" t="s">
        <v>465</v>
      </c>
      <c s="36" t="s">
        <v>62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459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466</v>
      </c>
      <c s="35" t="s">
        <v>47</v>
      </c>
      <c s="6" t="s">
        <v>467</v>
      </c>
      <c s="36" t="s">
        <v>88</v>
      </c>
      <c s="37">
        <v>295.62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459</v>
      </c>
    </row>
    <row r="53" spans="1:5" ht="12.75">
      <c r="A53" t="s">
        <v>58</v>
      </c>
      <c r="E53" s="39" t="s">
        <v>75</v>
      </c>
    </row>
    <row r="54" spans="1:16" ht="25.5">
      <c r="A54" t="s">
        <v>49</v>
      </c>
      <c s="34" t="s">
        <v>105</v>
      </c>
      <c s="34" t="s">
        <v>468</v>
      </c>
      <c s="35" t="s">
        <v>47</v>
      </c>
      <c s="6" t="s">
        <v>469</v>
      </c>
      <c s="36" t="s">
        <v>470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25.5">
      <c r="A57" t="s">
        <v>58</v>
      </c>
      <c r="E57" s="39" t="s">
        <v>471</v>
      </c>
    </row>
    <row r="58" spans="1:16" ht="12.75">
      <c r="A58" t="s">
        <v>49</v>
      </c>
      <c s="34" t="s">
        <v>109</v>
      </c>
      <c s="34" t="s">
        <v>472</v>
      </c>
      <c s="35" t="s">
        <v>47</v>
      </c>
      <c s="6" t="s">
        <v>473</v>
      </c>
      <c s="36" t="s">
        <v>67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474</v>
      </c>
    </row>
    <row r="62" spans="1:16" ht="12.75">
      <c r="A62" t="s">
        <v>49</v>
      </c>
      <c s="34" t="s">
        <v>112</v>
      </c>
      <c s="34" t="s">
        <v>475</v>
      </c>
      <c s="35" t="s">
        <v>47</v>
      </c>
      <c s="6" t="s">
        <v>476</v>
      </c>
      <c s="36" t="s">
        <v>62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116</v>
      </c>
      <c s="34" t="s">
        <v>477</v>
      </c>
      <c s="35" t="s">
        <v>47</v>
      </c>
      <c s="6" t="s">
        <v>478</v>
      </c>
      <c s="36" t="s">
        <v>62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479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119</v>
      </c>
      <c s="34" t="s">
        <v>480</v>
      </c>
      <c s="35" t="s">
        <v>47</v>
      </c>
      <c s="6" t="s">
        <v>481</v>
      </c>
      <c s="36" t="s">
        <v>62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127</v>
      </c>
      <c s="34" t="s">
        <v>482</v>
      </c>
      <c s="35" t="s">
        <v>47</v>
      </c>
      <c s="6" t="s">
        <v>483</v>
      </c>
      <c s="36" t="s">
        <v>103</v>
      </c>
      <c s="37">
        <v>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75</v>
      </c>
    </row>
    <row r="78" spans="1:16" ht="25.5">
      <c r="A78" t="s">
        <v>49</v>
      </c>
      <c s="34" t="s">
        <v>132</v>
      </c>
      <c s="34" t="s">
        <v>484</v>
      </c>
      <c s="35" t="s">
        <v>47</v>
      </c>
      <c s="6" t="s">
        <v>485</v>
      </c>
      <c s="36" t="s">
        <v>103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75</v>
      </c>
    </row>
    <row r="82" spans="1:13" ht="12.75">
      <c r="A82" t="s">
        <v>46</v>
      </c>
      <c r="C82" s="31" t="s">
        <v>313</v>
      </c>
      <c r="E82" s="33" t="s">
        <v>314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136</v>
      </c>
      <c s="34" t="s">
        <v>486</v>
      </c>
      <c s="35" t="s">
        <v>47</v>
      </c>
      <c s="6" t="s">
        <v>487</v>
      </c>
      <c s="36" t="s">
        <v>72</v>
      </c>
      <c s="37">
        <v>167.6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488</v>
      </c>
      <c s="35" t="s">
        <v>47</v>
      </c>
      <c s="6" t="s">
        <v>489</v>
      </c>
      <c s="36" t="s">
        <v>88</v>
      </c>
      <c s="37">
        <v>23.814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490</v>
      </c>
      <c s="35" t="s">
        <v>491</v>
      </c>
      <c s="6" t="s">
        <v>492</v>
      </c>
      <c s="36" t="s">
        <v>123</v>
      </c>
      <c s="37">
        <v>335.2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124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125</v>
      </c>
    </row>
    <row r="95" spans="1:16" ht="25.5">
      <c r="A95" t="s">
        <v>49</v>
      </c>
      <c s="34" t="s">
        <v>149</v>
      </c>
      <c s="34" t="s">
        <v>493</v>
      </c>
      <c s="35" t="s">
        <v>494</v>
      </c>
      <c s="6" t="s">
        <v>495</v>
      </c>
      <c s="36" t="s">
        <v>123</v>
      </c>
      <c s="37">
        <v>4.4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124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496</v>
      </c>
    </row>
    <row r="99" spans="1:13" ht="12.75">
      <c r="A99" t="s">
        <v>46</v>
      </c>
      <c r="C99" s="31" t="s">
        <v>20</v>
      </c>
      <c r="E99" s="33" t="s">
        <v>325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153</v>
      </c>
      <c s="34" t="s">
        <v>353</v>
      </c>
      <c s="35" t="s">
        <v>47</v>
      </c>
      <c s="6" t="s">
        <v>354</v>
      </c>
      <c s="36" t="s">
        <v>329</v>
      </c>
      <c s="37">
        <v>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63</v>
      </c>
    </row>
    <row r="103" spans="1:5" ht="38.25">
      <c r="A103" t="s">
        <v>58</v>
      </c>
      <c r="E103" s="39" t="s">
        <v>355</v>
      </c>
    </row>
    <row r="104" spans="1:16" ht="12.75">
      <c r="A104" t="s">
        <v>49</v>
      </c>
      <c s="34" t="s">
        <v>158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12.75">
      <c r="A107" t="s">
        <v>58</v>
      </c>
      <c r="E107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497</v>
      </c>
      <c r="E4" s="26" t="s">
        <v>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501</v>
      </c>
      <c r="E8" s="30" t="s">
        <v>500</v>
      </c>
      <c r="J8" s="29">
        <f>0+J9+J114+J123</f>
      </c>
      <c s="29">
        <f>0+K9+K114+K123</f>
      </c>
      <c s="29">
        <f>0+L9+L114+L123</f>
      </c>
      <c s="29">
        <f>0+M9+M114+M123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47</v>
      </c>
      <c s="34" t="s">
        <v>502</v>
      </c>
      <c s="35" t="s">
        <v>47</v>
      </c>
      <c s="6" t="s">
        <v>503</v>
      </c>
      <c s="36" t="s">
        <v>103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504</v>
      </c>
      <c s="35" t="s">
        <v>47</v>
      </c>
      <c s="6" t="s">
        <v>505</v>
      </c>
      <c s="36" t="s">
        <v>103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506</v>
      </c>
    </row>
    <row r="18" spans="1:16" ht="12.75">
      <c r="A18" t="s">
        <v>49</v>
      </c>
      <c s="34" t="s">
        <v>26</v>
      </c>
      <c s="34" t="s">
        <v>507</v>
      </c>
      <c s="35" t="s">
        <v>47</v>
      </c>
      <c s="6" t="s">
        <v>508</v>
      </c>
      <c s="36" t="s">
        <v>88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440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509</v>
      </c>
      <c s="35" t="s">
        <v>47</v>
      </c>
      <c s="6" t="s">
        <v>510</v>
      </c>
      <c s="36" t="s">
        <v>103</v>
      </c>
      <c s="37">
        <v>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69</v>
      </c>
      <c s="34" t="s">
        <v>511</v>
      </c>
      <c s="35" t="s">
        <v>47</v>
      </c>
      <c s="6" t="s">
        <v>512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459</v>
      </c>
    </row>
    <row r="29" spans="1:5" ht="12.75">
      <c r="A29" t="s">
        <v>58</v>
      </c>
      <c r="E29" s="39" t="s">
        <v>75</v>
      </c>
    </row>
    <row r="30" spans="1:16" ht="12.75">
      <c r="A30" t="s">
        <v>49</v>
      </c>
      <c s="34" t="s">
        <v>76</v>
      </c>
      <c s="34" t="s">
        <v>513</v>
      </c>
      <c s="35" t="s">
        <v>47</v>
      </c>
      <c s="6" t="s">
        <v>514</v>
      </c>
      <c s="36" t="s">
        <v>72</v>
      </c>
      <c s="37">
        <v>14.2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382</v>
      </c>
    </row>
    <row r="33" spans="1:5" ht="12.75">
      <c r="A33" t="s">
        <v>58</v>
      </c>
      <c r="E33" s="39" t="s">
        <v>75</v>
      </c>
    </row>
    <row r="34" spans="1:16" ht="12.75">
      <c r="A34" t="s">
        <v>49</v>
      </c>
      <c s="34" t="s">
        <v>80</v>
      </c>
      <c s="34" t="s">
        <v>515</v>
      </c>
      <c s="35" t="s">
        <v>47</v>
      </c>
      <c s="6" t="s">
        <v>516</v>
      </c>
      <c s="36" t="s">
        <v>62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517</v>
      </c>
    </row>
    <row r="37" spans="1:5" ht="12.75">
      <c r="A37" t="s">
        <v>58</v>
      </c>
      <c r="E37" s="39" t="s">
        <v>75</v>
      </c>
    </row>
    <row r="38" spans="1:16" ht="12.75">
      <c r="A38" t="s">
        <v>49</v>
      </c>
      <c s="34" t="s">
        <v>85</v>
      </c>
      <c s="34" t="s">
        <v>518</v>
      </c>
      <c s="35" t="s">
        <v>47</v>
      </c>
      <c s="6" t="s">
        <v>519</v>
      </c>
      <c s="36" t="s">
        <v>62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12.75">
      <c r="A41" t="s">
        <v>58</v>
      </c>
      <c r="E41" s="39" t="s">
        <v>75</v>
      </c>
    </row>
    <row r="42" spans="1:16" ht="12.75">
      <c r="A42" t="s">
        <v>49</v>
      </c>
      <c s="34" t="s">
        <v>90</v>
      </c>
      <c s="34" t="s">
        <v>520</v>
      </c>
      <c s="35" t="s">
        <v>47</v>
      </c>
      <c s="6" t="s">
        <v>521</v>
      </c>
      <c s="36" t="s">
        <v>88</v>
      </c>
      <c s="37">
        <v>2.5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94</v>
      </c>
      <c s="34" t="s">
        <v>522</v>
      </c>
      <c s="35" t="s">
        <v>47</v>
      </c>
      <c s="6" t="s">
        <v>523</v>
      </c>
      <c s="36" t="s">
        <v>88</v>
      </c>
      <c s="37">
        <v>306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440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97</v>
      </c>
      <c s="34" t="s">
        <v>524</v>
      </c>
      <c s="35" t="s">
        <v>47</v>
      </c>
      <c s="6" t="s">
        <v>525</v>
      </c>
      <c s="36" t="s">
        <v>72</v>
      </c>
      <c s="37">
        <v>18.36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382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100</v>
      </c>
      <c s="34" t="s">
        <v>526</v>
      </c>
      <c s="35" t="s">
        <v>47</v>
      </c>
      <c s="6" t="s">
        <v>527</v>
      </c>
      <c s="36" t="s">
        <v>72</v>
      </c>
      <c s="37">
        <v>13.3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382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105</v>
      </c>
      <c s="34" t="s">
        <v>70</v>
      </c>
      <c s="35" t="s">
        <v>47</v>
      </c>
      <c s="6" t="s">
        <v>71</v>
      </c>
      <c s="36" t="s">
        <v>72</v>
      </c>
      <c s="37">
        <v>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109</v>
      </c>
      <c s="34" t="s">
        <v>86</v>
      </c>
      <c s="35" t="s">
        <v>47</v>
      </c>
      <c s="6" t="s">
        <v>87</v>
      </c>
      <c s="36" t="s">
        <v>88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112</v>
      </c>
      <c s="34" t="s">
        <v>98</v>
      </c>
      <c s="35" t="s">
        <v>47</v>
      </c>
      <c s="6" t="s">
        <v>99</v>
      </c>
      <c s="36" t="s">
        <v>72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116</v>
      </c>
      <c s="34" t="s">
        <v>528</v>
      </c>
      <c s="35" t="s">
        <v>47</v>
      </c>
      <c s="6" t="s">
        <v>529</v>
      </c>
      <c s="36" t="s">
        <v>88</v>
      </c>
      <c s="37">
        <v>67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119</v>
      </c>
      <c s="34" t="s">
        <v>530</v>
      </c>
      <c s="35" t="s">
        <v>47</v>
      </c>
      <c s="6" t="s">
        <v>531</v>
      </c>
      <c s="36" t="s">
        <v>72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459</v>
      </c>
    </row>
    <row r="77" spans="1:5" ht="12.75">
      <c r="A77" t="s">
        <v>58</v>
      </c>
      <c r="E77" s="39" t="s">
        <v>75</v>
      </c>
    </row>
    <row r="78" spans="1:16" ht="12.75">
      <c r="A78" t="s">
        <v>49</v>
      </c>
      <c s="34" t="s">
        <v>127</v>
      </c>
      <c s="34" t="s">
        <v>532</v>
      </c>
      <c s="35" t="s">
        <v>47</v>
      </c>
      <c s="6" t="s">
        <v>533</v>
      </c>
      <c s="36" t="s">
        <v>72</v>
      </c>
      <c s="37">
        <v>2.9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459</v>
      </c>
    </row>
    <row r="81" spans="1:5" ht="12.75">
      <c r="A81" t="s">
        <v>58</v>
      </c>
      <c r="E81" s="39" t="s">
        <v>75</v>
      </c>
    </row>
    <row r="82" spans="1:16" ht="12.75">
      <c r="A82" t="s">
        <v>49</v>
      </c>
      <c s="34" t="s">
        <v>132</v>
      </c>
      <c s="34" t="s">
        <v>534</v>
      </c>
      <c s="35" t="s">
        <v>47</v>
      </c>
      <c s="6" t="s">
        <v>535</v>
      </c>
      <c s="36" t="s">
        <v>103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459</v>
      </c>
    </row>
    <row r="85" spans="1:5" ht="12.75">
      <c r="A85" t="s">
        <v>58</v>
      </c>
      <c r="E85" s="39" t="s">
        <v>536</v>
      </c>
    </row>
    <row r="86" spans="1:16" ht="12.75">
      <c r="A86" t="s">
        <v>49</v>
      </c>
      <c s="34" t="s">
        <v>136</v>
      </c>
      <c s="34" t="s">
        <v>537</v>
      </c>
      <c s="35" t="s">
        <v>47</v>
      </c>
      <c s="6" t="s">
        <v>538</v>
      </c>
      <c s="36" t="s">
        <v>103</v>
      </c>
      <c s="37">
        <v>400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75</v>
      </c>
    </row>
    <row r="90" spans="1:16" ht="12.75">
      <c r="A90" t="s">
        <v>49</v>
      </c>
      <c s="34" t="s">
        <v>139</v>
      </c>
      <c s="34" t="s">
        <v>539</v>
      </c>
      <c s="35" t="s">
        <v>47</v>
      </c>
      <c s="6" t="s">
        <v>540</v>
      </c>
      <c s="36" t="s">
        <v>103</v>
      </c>
      <c s="37">
        <v>400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75</v>
      </c>
    </row>
    <row r="94" spans="1:16" ht="25.5">
      <c r="A94" t="s">
        <v>49</v>
      </c>
      <c s="34" t="s">
        <v>142</v>
      </c>
      <c s="34" t="s">
        <v>541</v>
      </c>
      <c s="35" t="s">
        <v>47</v>
      </c>
      <c s="6" t="s">
        <v>542</v>
      </c>
      <c s="36" t="s">
        <v>72</v>
      </c>
      <c s="37">
        <v>62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440</v>
      </c>
    </row>
    <row r="97" spans="1:5" ht="165.75">
      <c r="A97" t="s">
        <v>58</v>
      </c>
      <c r="E97" s="39" t="s">
        <v>543</v>
      </c>
    </row>
    <row r="98" spans="1:16" ht="25.5">
      <c r="A98" t="s">
        <v>49</v>
      </c>
      <c s="34" t="s">
        <v>146</v>
      </c>
      <c s="34" t="s">
        <v>544</v>
      </c>
      <c s="35" t="s">
        <v>47</v>
      </c>
      <c s="6" t="s">
        <v>545</v>
      </c>
      <c s="36" t="s">
        <v>72</v>
      </c>
      <c s="37">
        <v>109.927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440</v>
      </c>
    </row>
    <row r="101" spans="1:5" ht="12.75">
      <c r="A101" t="s">
        <v>58</v>
      </c>
      <c r="E101" s="39" t="s">
        <v>75</v>
      </c>
    </row>
    <row r="102" spans="1:16" ht="12.75">
      <c r="A102" t="s">
        <v>49</v>
      </c>
      <c s="34" t="s">
        <v>149</v>
      </c>
      <c s="34" t="s">
        <v>546</v>
      </c>
      <c s="35" t="s">
        <v>47</v>
      </c>
      <c s="6" t="s">
        <v>547</v>
      </c>
      <c s="36" t="s">
        <v>103</v>
      </c>
      <c s="37">
        <v>1019.1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479</v>
      </c>
    </row>
    <row r="105" spans="1:5" ht="12.75">
      <c r="A105" t="s">
        <v>58</v>
      </c>
      <c r="E105" s="39" t="s">
        <v>548</v>
      </c>
    </row>
    <row r="106" spans="1:16" ht="12.75">
      <c r="A106" t="s">
        <v>49</v>
      </c>
      <c s="34" t="s">
        <v>153</v>
      </c>
      <c s="34" t="s">
        <v>549</v>
      </c>
      <c s="35" t="s">
        <v>47</v>
      </c>
      <c s="6" t="s">
        <v>550</v>
      </c>
      <c s="36" t="s">
        <v>62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158</v>
      </c>
      <c s="34" t="s">
        <v>551</v>
      </c>
      <c s="35" t="s">
        <v>47</v>
      </c>
      <c s="6" t="s">
        <v>552</v>
      </c>
      <c s="36" t="s">
        <v>62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75</v>
      </c>
    </row>
    <row r="114" spans="1:13" ht="12.75">
      <c r="A114" t="s">
        <v>46</v>
      </c>
      <c r="C114" s="31" t="s">
        <v>20</v>
      </c>
      <c r="E114" s="33" t="s">
        <v>325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180</v>
      </c>
      <c s="34" t="s">
        <v>553</v>
      </c>
      <c s="35" t="s">
        <v>47</v>
      </c>
      <c s="6" t="s">
        <v>554</v>
      </c>
      <c s="36" t="s">
        <v>62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25.5">
      <c r="A118" t="s">
        <v>58</v>
      </c>
      <c r="E118" s="39" t="s">
        <v>555</v>
      </c>
    </row>
    <row r="119" spans="1:16" ht="12.75">
      <c r="A119" t="s">
        <v>49</v>
      </c>
      <c s="34" t="s">
        <v>183</v>
      </c>
      <c s="34" t="s">
        <v>353</v>
      </c>
      <c s="35" t="s">
        <v>47</v>
      </c>
      <c s="6" t="s">
        <v>354</v>
      </c>
      <c s="36" t="s">
        <v>329</v>
      </c>
      <c s="37">
        <v>86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355</v>
      </c>
    </row>
    <row r="123" spans="1:13" ht="12.75">
      <c r="A123" t="s">
        <v>46</v>
      </c>
      <c r="C123" s="31" t="s">
        <v>556</v>
      </c>
      <c r="E123" s="33" t="s">
        <v>557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25.5">
      <c r="A124" t="s">
        <v>49</v>
      </c>
      <c s="34" t="s">
        <v>162</v>
      </c>
      <c s="34" t="s">
        <v>558</v>
      </c>
      <c s="35" t="s">
        <v>47</v>
      </c>
      <c s="6" t="s">
        <v>559</v>
      </c>
      <c s="36" t="s">
        <v>72</v>
      </c>
      <c s="37">
        <v>159.927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7.5">
      <c r="A127" t="s">
        <v>58</v>
      </c>
      <c r="E127" s="39" t="s">
        <v>560</v>
      </c>
    </row>
    <row r="128" spans="1:16" ht="12.75">
      <c r="A128" t="s">
        <v>49</v>
      </c>
      <c s="34" t="s">
        <v>165</v>
      </c>
      <c s="34" t="s">
        <v>561</v>
      </c>
      <c s="35" t="s">
        <v>47</v>
      </c>
      <c s="6" t="s">
        <v>562</v>
      </c>
      <c s="36" t="s">
        <v>72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75</v>
      </c>
    </row>
    <row r="132" spans="1:16" ht="25.5">
      <c r="A132" t="s">
        <v>49</v>
      </c>
      <c s="34" t="s">
        <v>168</v>
      </c>
      <c s="34" t="s">
        <v>563</v>
      </c>
      <c s="35" t="s">
        <v>564</v>
      </c>
      <c s="6" t="s">
        <v>565</v>
      </c>
      <c s="36" t="s">
        <v>123</v>
      </c>
      <c s="37">
        <v>15.6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124</v>
      </c>
    </row>
    <row r="134" spans="1:5" ht="12.75">
      <c r="A134" s="35" t="s">
        <v>56</v>
      </c>
      <c r="E134" s="40" t="s">
        <v>63</v>
      </c>
    </row>
    <row r="135" spans="1:5" ht="165.75">
      <c r="A135" t="s">
        <v>58</v>
      </c>
      <c r="E135" s="39" t="s">
        <v>125</v>
      </c>
    </row>
    <row r="136" spans="1:16" ht="25.5">
      <c r="A136" t="s">
        <v>49</v>
      </c>
      <c s="34" t="s">
        <v>171</v>
      </c>
      <c s="34" t="s">
        <v>120</v>
      </c>
      <c s="35" t="s">
        <v>121</v>
      </c>
      <c s="6" t="s">
        <v>122</v>
      </c>
      <c s="36" t="s">
        <v>123</v>
      </c>
      <c s="37">
        <v>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124</v>
      </c>
    </row>
    <row r="138" spans="1:5" ht="12.75">
      <c r="A138" s="35" t="s">
        <v>56</v>
      </c>
      <c r="E138" s="40" t="s">
        <v>63</v>
      </c>
    </row>
    <row r="139" spans="1:5" ht="165.75">
      <c r="A139" t="s">
        <v>58</v>
      </c>
      <c r="E139" s="39" t="s">
        <v>125</v>
      </c>
    </row>
    <row r="140" spans="1:16" ht="25.5">
      <c r="A140" t="s">
        <v>49</v>
      </c>
      <c s="34" t="s">
        <v>174</v>
      </c>
      <c s="34" t="s">
        <v>490</v>
      </c>
      <c s="35" t="s">
        <v>491</v>
      </c>
      <c s="6" t="s">
        <v>492</v>
      </c>
      <c s="36" t="s">
        <v>123</v>
      </c>
      <c s="37">
        <v>319.854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124</v>
      </c>
    </row>
    <row r="142" spans="1:5" ht="12.75">
      <c r="A142" s="35" t="s">
        <v>56</v>
      </c>
      <c r="E142" s="40" t="s">
        <v>63</v>
      </c>
    </row>
    <row r="143" spans="1:5" ht="165.75">
      <c r="A143" t="s">
        <v>58</v>
      </c>
      <c r="E143" s="39" t="s">
        <v>125</v>
      </c>
    </row>
    <row r="144" spans="1:16" ht="25.5">
      <c r="A144" t="s">
        <v>49</v>
      </c>
      <c s="34" t="s">
        <v>177</v>
      </c>
      <c s="34" t="s">
        <v>566</v>
      </c>
      <c s="35" t="s">
        <v>567</v>
      </c>
      <c s="6" t="s">
        <v>568</v>
      </c>
      <c s="36" t="s">
        <v>123</v>
      </c>
      <c s="37">
        <v>10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124</v>
      </c>
    </row>
    <row r="146" spans="1:5" ht="12.75">
      <c r="A146" s="35" t="s">
        <v>56</v>
      </c>
      <c r="E146" s="40" t="s">
        <v>63</v>
      </c>
    </row>
    <row r="147" spans="1:5" ht="165.75">
      <c r="A147" t="s">
        <v>58</v>
      </c>
      <c r="E147" s="39" t="s">
        <v>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0+J9+J22+J51+J68+J89</f>
      </c>
      <c s="29">
        <f>0+K9+K22+K51+K68+K89</f>
      </c>
      <c s="29">
        <f>0+L9+L22+L51+L68+L89</f>
      </c>
      <c s="29">
        <f>0+M9+M22+M51+M68+M89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574</v>
      </c>
      <c s="35" t="s">
        <v>47</v>
      </c>
      <c s="6" t="s">
        <v>575</v>
      </c>
      <c s="36" t="s">
        <v>103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517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576</v>
      </c>
      <c s="35" t="s">
        <v>47</v>
      </c>
      <c s="6" t="s">
        <v>577</v>
      </c>
      <c s="36" t="s">
        <v>72</v>
      </c>
      <c s="37">
        <v>1.41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517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578</v>
      </c>
      <c s="35" t="s">
        <v>47</v>
      </c>
      <c s="6" t="s">
        <v>579</v>
      </c>
      <c s="36" t="s">
        <v>72</v>
      </c>
      <c s="37">
        <v>1.44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479</v>
      </c>
    </row>
    <row r="21" spans="1:5" ht="12.75">
      <c r="A21" t="s">
        <v>58</v>
      </c>
      <c r="E21" s="39" t="s">
        <v>75</v>
      </c>
    </row>
    <row r="22" spans="1:13" ht="12.75">
      <c r="A22" t="s">
        <v>46</v>
      </c>
      <c r="C22" s="31" t="s">
        <v>27</v>
      </c>
      <c r="E22" s="33" t="s">
        <v>580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581</v>
      </c>
      <c s="35" t="s">
        <v>47</v>
      </c>
      <c s="6" t="s">
        <v>582</v>
      </c>
      <c s="36" t="s">
        <v>72</v>
      </c>
      <c s="37">
        <v>29.1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479</v>
      </c>
    </row>
    <row r="26" spans="1:5" ht="12.75">
      <c r="A26" t="s">
        <v>58</v>
      </c>
      <c r="E26" s="39" t="s">
        <v>75</v>
      </c>
    </row>
    <row r="27" spans="1:16" ht="12.75">
      <c r="A27" t="s">
        <v>49</v>
      </c>
      <c s="34" t="s">
        <v>76</v>
      </c>
      <c s="34" t="s">
        <v>583</v>
      </c>
      <c s="35" t="s">
        <v>47</v>
      </c>
      <c s="6" t="s">
        <v>584</v>
      </c>
      <c s="36" t="s">
        <v>72</v>
      </c>
      <c s="37">
        <v>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479</v>
      </c>
    </row>
    <row r="30" spans="1:5" ht="12.75">
      <c r="A30" t="s">
        <v>58</v>
      </c>
      <c r="E30" s="39" t="s">
        <v>75</v>
      </c>
    </row>
    <row r="31" spans="1:16" ht="12.75">
      <c r="A31" t="s">
        <v>49</v>
      </c>
      <c s="34" t="s">
        <v>80</v>
      </c>
      <c s="34" t="s">
        <v>585</v>
      </c>
      <c s="35" t="s">
        <v>47</v>
      </c>
      <c s="6" t="s">
        <v>586</v>
      </c>
      <c s="36" t="s">
        <v>72</v>
      </c>
      <c s="37">
        <v>4.85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479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587</v>
      </c>
      <c s="35" t="s">
        <v>47</v>
      </c>
      <c s="6" t="s">
        <v>588</v>
      </c>
      <c s="36" t="s">
        <v>72</v>
      </c>
      <c s="37">
        <v>5.82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479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90</v>
      </c>
      <c s="34" t="s">
        <v>589</v>
      </c>
      <c s="35" t="s">
        <v>47</v>
      </c>
      <c s="6" t="s">
        <v>590</v>
      </c>
      <c s="36" t="s">
        <v>103</v>
      </c>
      <c s="37">
        <v>194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479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591</v>
      </c>
      <c s="35" t="s">
        <v>47</v>
      </c>
      <c s="6" t="s">
        <v>592</v>
      </c>
      <c s="36" t="s">
        <v>88</v>
      </c>
      <c s="37">
        <v>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517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593</v>
      </c>
      <c s="35" t="s">
        <v>47</v>
      </c>
      <c s="6" t="s">
        <v>594</v>
      </c>
      <c s="36" t="s">
        <v>103</v>
      </c>
      <c s="37">
        <v>97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12.75">
      <c r="A50" t="s">
        <v>58</v>
      </c>
      <c r="E50" s="39" t="s">
        <v>75</v>
      </c>
    </row>
    <row r="51" spans="1:13" ht="12.75">
      <c r="A51" t="s">
        <v>46</v>
      </c>
      <c r="C51" s="31" t="s">
        <v>313</v>
      </c>
      <c r="E51" s="33" t="s">
        <v>314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12.75">
      <c r="A52" t="s">
        <v>49</v>
      </c>
      <c s="34" t="s">
        <v>142</v>
      </c>
      <c s="34" t="s">
        <v>595</v>
      </c>
      <c s="35" t="s">
        <v>47</v>
      </c>
      <c s="6" t="s">
        <v>596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2.75">
      <c r="A55" t="s">
        <v>58</v>
      </c>
      <c r="E55" s="39" t="s">
        <v>75</v>
      </c>
    </row>
    <row r="56" spans="1:16" ht="25.5">
      <c r="A56" t="s">
        <v>49</v>
      </c>
      <c s="34" t="s">
        <v>146</v>
      </c>
      <c s="34" t="s">
        <v>597</v>
      </c>
      <c s="35" t="s">
        <v>598</v>
      </c>
      <c s="6" t="s">
        <v>599</v>
      </c>
      <c s="36" t="s">
        <v>123</v>
      </c>
      <c s="37">
        <v>40.32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124</v>
      </c>
    </row>
    <row r="58" spans="1:5" ht="12.75">
      <c r="A58" s="35" t="s">
        <v>56</v>
      </c>
      <c r="E58" s="40" t="s">
        <v>63</v>
      </c>
    </row>
    <row r="59" spans="1:5" ht="165.75">
      <c r="A59" t="s">
        <v>58</v>
      </c>
      <c r="E59" s="39" t="s">
        <v>125</v>
      </c>
    </row>
    <row r="60" spans="1:16" ht="25.5">
      <c r="A60" t="s">
        <v>49</v>
      </c>
      <c s="34" t="s">
        <v>149</v>
      </c>
      <c s="34" t="s">
        <v>563</v>
      </c>
      <c s="35" t="s">
        <v>564</v>
      </c>
      <c s="6" t="s">
        <v>565</v>
      </c>
      <c s="36" t="s">
        <v>123</v>
      </c>
      <c s="37">
        <v>0.18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124</v>
      </c>
    </row>
    <row r="62" spans="1:5" ht="12.75">
      <c r="A62" s="35" t="s">
        <v>56</v>
      </c>
      <c r="E62" s="40" t="s">
        <v>63</v>
      </c>
    </row>
    <row r="63" spans="1:5" ht="165.75">
      <c r="A63" t="s">
        <v>58</v>
      </c>
      <c r="E63" s="39" t="s">
        <v>125</v>
      </c>
    </row>
    <row r="64" spans="1:16" ht="25.5">
      <c r="A64" t="s">
        <v>49</v>
      </c>
      <c s="34" t="s">
        <v>153</v>
      </c>
      <c s="34" t="s">
        <v>600</v>
      </c>
      <c s="35" t="s">
        <v>601</v>
      </c>
      <c s="6" t="s">
        <v>602</v>
      </c>
      <c s="36" t="s">
        <v>123</v>
      </c>
      <c s="37">
        <v>63.84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124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496</v>
      </c>
    </row>
    <row r="68" spans="1:13" ht="12.75">
      <c r="A68" t="s">
        <v>46</v>
      </c>
      <c r="C68" s="31" t="s">
        <v>20</v>
      </c>
      <c r="E68" s="33" t="s">
        <v>325</v>
      </c>
      <c r="J68" s="32">
        <f>0</f>
      </c>
      <c s="32">
        <f>0</f>
      </c>
      <c s="32">
        <f>0+L69+L73+L77+L81+L85</f>
      </c>
      <c s="32">
        <f>0+M69+M73+M77+M81+M85</f>
      </c>
    </row>
    <row r="69" spans="1:16" ht="12.75">
      <c r="A69" t="s">
        <v>49</v>
      </c>
      <c s="34" t="s">
        <v>162</v>
      </c>
      <c s="34" t="s">
        <v>553</v>
      </c>
      <c s="35" t="s">
        <v>47</v>
      </c>
      <c s="6" t="s">
        <v>554</v>
      </c>
      <c s="36" t="s">
        <v>62</v>
      </c>
      <c s="37">
        <v>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63</v>
      </c>
    </row>
    <row r="72" spans="1:5" ht="25.5">
      <c r="A72" t="s">
        <v>58</v>
      </c>
      <c r="E72" s="39" t="s">
        <v>555</v>
      </c>
    </row>
    <row r="73" spans="1:16" ht="12.75">
      <c r="A73" t="s">
        <v>49</v>
      </c>
      <c s="34" t="s">
        <v>165</v>
      </c>
      <c s="34" t="s">
        <v>603</v>
      </c>
      <c s="35" t="s">
        <v>47</v>
      </c>
      <c s="6" t="s">
        <v>604</v>
      </c>
      <c s="36" t="s">
        <v>67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12.75">
      <c r="A76" t="s">
        <v>58</v>
      </c>
      <c r="E76" s="39" t="s">
        <v>605</v>
      </c>
    </row>
    <row r="77" spans="1:16" ht="12.75">
      <c r="A77" t="s">
        <v>49</v>
      </c>
      <c s="34" t="s">
        <v>168</v>
      </c>
      <c s="34" t="s">
        <v>357</v>
      </c>
      <c s="35" t="s">
        <v>47</v>
      </c>
      <c s="6" t="s">
        <v>606</v>
      </c>
      <c s="36" t="s">
        <v>329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12.75">
      <c r="A80" t="s">
        <v>58</v>
      </c>
      <c r="E80" s="39" t="s">
        <v>607</v>
      </c>
    </row>
    <row r="81" spans="1:16" ht="12.75">
      <c r="A81" t="s">
        <v>49</v>
      </c>
      <c s="34" t="s">
        <v>171</v>
      </c>
      <c s="34" t="s">
        <v>353</v>
      </c>
      <c s="35" t="s">
        <v>47</v>
      </c>
      <c s="6" t="s">
        <v>354</v>
      </c>
      <c s="36" t="s">
        <v>329</v>
      </c>
      <c s="37">
        <v>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38.25">
      <c r="A84" t="s">
        <v>58</v>
      </c>
      <c r="E84" s="39" t="s">
        <v>355</v>
      </c>
    </row>
    <row r="85" spans="1:16" ht="12.75">
      <c r="A85" t="s">
        <v>49</v>
      </c>
      <c s="34" t="s">
        <v>174</v>
      </c>
      <c s="34" t="s">
        <v>341</v>
      </c>
      <c s="35" t="s">
        <v>47</v>
      </c>
      <c s="6" t="s">
        <v>342</v>
      </c>
      <c s="36" t="s">
        <v>329</v>
      </c>
      <c s="37">
        <v>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75</v>
      </c>
    </row>
    <row r="89" spans="1:13" ht="12.75">
      <c r="A89" t="s">
        <v>46</v>
      </c>
      <c r="C89" s="31" t="s">
        <v>556</v>
      </c>
      <c r="E89" s="33" t="s">
        <v>608</v>
      </c>
      <c r="J89" s="32">
        <f>0</f>
      </c>
      <c s="32">
        <f>0</f>
      </c>
      <c s="32">
        <f>0+L90+L94+L98+L102+L106+L110+L114+L118+L122+L126</f>
      </c>
      <c s="32">
        <f>0+M90+M94+M98+M102+M106+M110+M114+M118+M122+M126</f>
      </c>
    </row>
    <row r="90" spans="1:16" ht="12.75">
      <c r="A90" t="s">
        <v>49</v>
      </c>
      <c s="34" t="s">
        <v>100</v>
      </c>
      <c s="34" t="s">
        <v>526</v>
      </c>
      <c s="35" t="s">
        <v>47</v>
      </c>
      <c s="6" t="s">
        <v>527</v>
      </c>
      <c s="36" t="s">
        <v>72</v>
      </c>
      <c s="37">
        <v>2.7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479</v>
      </c>
    </row>
    <row r="93" spans="1:5" ht="12.75">
      <c r="A93" t="s">
        <v>58</v>
      </c>
      <c r="E93" s="39" t="s">
        <v>75</v>
      </c>
    </row>
    <row r="94" spans="1:16" ht="12.75">
      <c r="A94" t="s">
        <v>49</v>
      </c>
      <c s="34" t="s">
        <v>105</v>
      </c>
      <c s="34" t="s">
        <v>609</v>
      </c>
      <c s="35" t="s">
        <v>47</v>
      </c>
      <c s="6" t="s">
        <v>610</v>
      </c>
      <c s="36" t="s">
        <v>88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517</v>
      </c>
    </row>
    <row r="97" spans="1:5" ht="12.75">
      <c r="A97" t="s">
        <v>58</v>
      </c>
      <c r="E97" s="39" t="s">
        <v>75</v>
      </c>
    </row>
    <row r="98" spans="1:16" ht="12.75">
      <c r="A98" t="s">
        <v>49</v>
      </c>
      <c s="34" t="s">
        <v>109</v>
      </c>
      <c s="34" t="s">
        <v>534</v>
      </c>
      <c s="35" t="s">
        <v>47</v>
      </c>
      <c s="6" t="s">
        <v>535</v>
      </c>
      <c s="36" t="s">
        <v>103</v>
      </c>
      <c s="37">
        <v>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536</v>
      </c>
    </row>
    <row r="102" spans="1:16" ht="12.75">
      <c r="A102" t="s">
        <v>49</v>
      </c>
      <c s="34" t="s">
        <v>112</v>
      </c>
      <c s="34" t="s">
        <v>537</v>
      </c>
      <c s="35" t="s">
        <v>47</v>
      </c>
      <c s="6" t="s">
        <v>538</v>
      </c>
      <c s="36" t="s">
        <v>103</v>
      </c>
      <c s="37">
        <v>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75</v>
      </c>
    </row>
    <row r="106" spans="1:16" ht="12.75">
      <c r="A106" t="s">
        <v>49</v>
      </c>
      <c s="34" t="s">
        <v>116</v>
      </c>
      <c s="34" t="s">
        <v>539</v>
      </c>
      <c s="35" t="s">
        <v>47</v>
      </c>
      <c s="6" t="s">
        <v>540</v>
      </c>
      <c s="36" t="s">
        <v>103</v>
      </c>
      <c s="37">
        <v>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119</v>
      </c>
      <c s="34" t="s">
        <v>611</v>
      </c>
      <c s="35" t="s">
        <v>47</v>
      </c>
      <c s="6" t="s">
        <v>612</v>
      </c>
      <c s="36" t="s">
        <v>72</v>
      </c>
      <c s="37">
        <v>2.9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459</v>
      </c>
    </row>
    <row r="113" spans="1:5" ht="12.75">
      <c r="A113" t="s">
        <v>58</v>
      </c>
      <c r="E113" s="39" t="s">
        <v>75</v>
      </c>
    </row>
    <row r="114" spans="1:16" ht="25.5">
      <c r="A114" t="s">
        <v>49</v>
      </c>
      <c s="34" t="s">
        <v>127</v>
      </c>
      <c s="34" t="s">
        <v>613</v>
      </c>
      <c s="35" t="s">
        <v>47</v>
      </c>
      <c s="6" t="s">
        <v>614</v>
      </c>
      <c s="36" t="s">
        <v>103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75</v>
      </c>
    </row>
    <row r="118" spans="1:16" ht="12.75">
      <c r="A118" t="s">
        <v>49</v>
      </c>
      <c s="34" t="s">
        <v>132</v>
      </c>
      <c s="34" t="s">
        <v>615</v>
      </c>
      <c s="35" t="s">
        <v>47</v>
      </c>
      <c s="6" t="s">
        <v>616</v>
      </c>
      <c s="36" t="s">
        <v>88</v>
      </c>
      <c s="37">
        <v>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459</v>
      </c>
    </row>
    <row r="121" spans="1:5" ht="12.75">
      <c r="A121" t="s">
        <v>58</v>
      </c>
      <c r="E121" s="39" t="s">
        <v>75</v>
      </c>
    </row>
    <row r="122" spans="1:16" ht="12.75">
      <c r="A122" t="s">
        <v>49</v>
      </c>
      <c s="34" t="s">
        <v>136</v>
      </c>
      <c s="34" t="s">
        <v>617</v>
      </c>
      <c s="35" t="s">
        <v>47</v>
      </c>
      <c s="6" t="s">
        <v>618</v>
      </c>
      <c s="36" t="s">
        <v>72</v>
      </c>
      <c s="37">
        <v>16.8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75</v>
      </c>
    </row>
    <row r="126" spans="1:16" ht="12.75">
      <c r="A126" t="s">
        <v>49</v>
      </c>
      <c s="34" t="s">
        <v>139</v>
      </c>
      <c s="34" t="s">
        <v>619</v>
      </c>
      <c s="35" t="s">
        <v>47</v>
      </c>
      <c s="6" t="s">
        <v>620</v>
      </c>
      <c s="36" t="s">
        <v>72</v>
      </c>
      <c s="37">
        <v>33.6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621</v>
      </c>
      <c r="E4" s="26" t="s">
        <v>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625</v>
      </c>
      <c r="E8" s="30" t="s">
        <v>624</v>
      </c>
      <c r="J8" s="29">
        <f>0+J9+J18+J91</f>
      </c>
      <c s="29">
        <f>0+K9+K18+K91</f>
      </c>
      <c s="29">
        <f>0+L9+L18+L91</f>
      </c>
      <c s="29">
        <f>0+M9+M18+M91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86</v>
      </c>
      <c s="35" t="s">
        <v>47</v>
      </c>
      <c s="6" t="s">
        <v>87</v>
      </c>
      <c s="36" t="s">
        <v>88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479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3" ht="12.75">
      <c r="A18" t="s">
        <v>46</v>
      </c>
      <c r="C18" s="31" t="s">
        <v>27</v>
      </c>
      <c r="E18" s="33" t="s">
        <v>626</v>
      </c>
      <c r="J18" s="32">
        <f>0</f>
      </c>
      <c s="32">
        <f>0</f>
      </c>
      <c s="32">
        <f>0+L19+L23+L27+L31+L35+L39+L43+L47+L51+L55+L59+L63+L67+L71+L75+L79+L83+L87</f>
      </c>
      <c s="32">
        <f>0+M19+M23+M27+M31+M35+M39+M43+M47+M51+M55+M59+M63+M67+M71+M75+M79+M83+M87</f>
      </c>
    </row>
    <row r="19" spans="1:16" ht="12.75">
      <c r="A19" t="s">
        <v>49</v>
      </c>
      <c s="34" t="s">
        <v>26</v>
      </c>
      <c s="34" t="s">
        <v>627</v>
      </c>
      <c s="35" t="s">
        <v>47</v>
      </c>
      <c s="6" t="s">
        <v>628</v>
      </c>
      <c s="36" t="s">
        <v>62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629</v>
      </c>
    </row>
    <row r="22" spans="1:5" ht="12.75">
      <c r="A22" t="s">
        <v>58</v>
      </c>
      <c r="E22" s="39" t="s">
        <v>75</v>
      </c>
    </row>
    <row r="23" spans="1:16" ht="12.75">
      <c r="A23" t="s">
        <v>49</v>
      </c>
      <c s="34" t="s">
        <v>69</v>
      </c>
      <c s="34" t="s">
        <v>166</v>
      </c>
      <c s="35" t="s">
        <v>47</v>
      </c>
      <c s="6" t="s">
        <v>167</v>
      </c>
      <c s="36" t="s">
        <v>88</v>
      </c>
      <c s="37">
        <v>550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445</v>
      </c>
    </row>
    <row r="26" spans="1:5" ht="12.75">
      <c r="A26" t="s">
        <v>58</v>
      </c>
      <c r="E26" s="39" t="s">
        <v>75</v>
      </c>
    </row>
    <row r="27" spans="1:16" ht="25.5">
      <c r="A27" t="s">
        <v>49</v>
      </c>
      <c s="34" t="s">
        <v>76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445</v>
      </c>
    </row>
    <row r="30" spans="1:5" ht="12.75">
      <c r="A30" t="s">
        <v>58</v>
      </c>
      <c r="E30" s="39" t="s">
        <v>75</v>
      </c>
    </row>
    <row r="31" spans="1:16" ht="12.75">
      <c r="A31" t="s">
        <v>49</v>
      </c>
      <c s="34" t="s">
        <v>80</v>
      </c>
      <c s="34" t="s">
        <v>181</v>
      </c>
      <c s="35" t="s">
        <v>47</v>
      </c>
      <c s="6" t="s">
        <v>182</v>
      </c>
      <c s="36" t="s">
        <v>62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90</v>
      </c>
      <c s="34" t="s">
        <v>630</v>
      </c>
      <c s="35" t="s">
        <v>47</v>
      </c>
      <c s="6" t="s">
        <v>631</v>
      </c>
      <c s="36" t="s">
        <v>67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76.5">
      <c r="A42" t="s">
        <v>58</v>
      </c>
      <c r="E42" s="39" t="s">
        <v>632</v>
      </c>
    </row>
    <row r="43" spans="1:16" ht="12.75">
      <c r="A43" t="s">
        <v>49</v>
      </c>
      <c s="34" t="s">
        <v>94</v>
      </c>
      <c s="34" t="s">
        <v>633</v>
      </c>
      <c s="35" t="s">
        <v>47</v>
      </c>
      <c s="6" t="s">
        <v>634</v>
      </c>
      <c s="36" t="s">
        <v>62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635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636</v>
      </c>
      <c s="35" t="s">
        <v>47</v>
      </c>
      <c s="6" t="s">
        <v>637</v>
      </c>
      <c s="36" t="s">
        <v>62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635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100</v>
      </c>
      <c s="34" t="s">
        <v>638</v>
      </c>
      <c s="35" t="s">
        <v>47</v>
      </c>
      <c s="6" t="s">
        <v>639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640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105</v>
      </c>
      <c s="34" t="s">
        <v>641</v>
      </c>
      <c s="35" t="s">
        <v>47</v>
      </c>
      <c s="6" t="s">
        <v>642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640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109</v>
      </c>
      <c s="34" t="s">
        <v>643</v>
      </c>
      <c s="35" t="s">
        <v>47</v>
      </c>
      <c s="6" t="s">
        <v>644</v>
      </c>
      <c s="36" t="s">
        <v>62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635</v>
      </c>
    </row>
    <row r="62" spans="1:5" ht="12.75">
      <c r="A62" t="s">
        <v>58</v>
      </c>
      <c r="E62" s="39" t="s">
        <v>75</v>
      </c>
    </row>
    <row r="63" spans="1:16" ht="12.75">
      <c r="A63" t="s">
        <v>49</v>
      </c>
      <c s="34" t="s">
        <v>112</v>
      </c>
      <c s="34" t="s">
        <v>645</v>
      </c>
      <c s="35" t="s">
        <v>47</v>
      </c>
      <c s="6" t="s">
        <v>646</v>
      </c>
      <c s="36" t="s">
        <v>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647</v>
      </c>
    </row>
    <row r="67" spans="1:16" ht="12.75">
      <c r="A67" t="s">
        <v>49</v>
      </c>
      <c s="34" t="s">
        <v>116</v>
      </c>
      <c s="34" t="s">
        <v>648</v>
      </c>
      <c s="35" t="s">
        <v>47</v>
      </c>
      <c s="6" t="s">
        <v>649</v>
      </c>
      <c s="36" t="s">
        <v>62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635</v>
      </c>
    </row>
    <row r="70" spans="1:5" ht="12.75">
      <c r="A70" t="s">
        <v>58</v>
      </c>
      <c r="E70" s="39" t="s">
        <v>75</v>
      </c>
    </row>
    <row r="71" spans="1:16" ht="12.75">
      <c r="A71" t="s">
        <v>49</v>
      </c>
      <c s="34" t="s">
        <v>119</v>
      </c>
      <c s="34" t="s">
        <v>650</v>
      </c>
      <c s="35" t="s">
        <v>47</v>
      </c>
      <c s="6" t="s">
        <v>651</v>
      </c>
      <c s="36" t="s">
        <v>329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635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127</v>
      </c>
      <c s="34" t="s">
        <v>652</v>
      </c>
      <c s="35" t="s">
        <v>47</v>
      </c>
      <c s="6" t="s">
        <v>653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</v>
      </c>
    </row>
    <row r="78" spans="1:5" ht="12.75">
      <c r="A78" t="s">
        <v>58</v>
      </c>
      <c r="E78" s="39" t="s">
        <v>654</v>
      </c>
    </row>
    <row r="79" spans="1:16" ht="12.75">
      <c r="A79" t="s">
        <v>49</v>
      </c>
      <c s="34" t="s">
        <v>132</v>
      </c>
      <c s="34" t="s">
        <v>655</v>
      </c>
      <c s="35" t="s">
        <v>47</v>
      </c>
      <c s="6" t="s">
        <v>656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75</v>
      </c>
    </row>
    <row r="83" spans="1:16" ht="25.5">
      <c r="A83" t="s">
        <v>49</v>
      </c>
      <c s="34" t="s">
        <v>136</v>
      </c>
      <c s="34" t="s">
        <v>657</v>
      </c>
      <c s="35" t="s">
        <v>47</v>
      </c>
      <c s="6" t="s">
        <v>658</v>
      </c>
      <c s="36" t="s">
        <v>88</v>
      </c>
      <c s="37">
        <v>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479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659</v>
      </c>
      <c s="35" t="s">
        <v>47</v>
      </c>
      <c s="6" t="s">
        <v>660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661</v>
      </c>
    </row>
    <row r="91" spans="1:13" ht="12.75">
      <c r="A91" t="s">
        <v>46</v>
      </c>
      <c r="C91" s="31" t="s">
        <v>20</v>
      </c>
      <c r="E91" s="33" t="s">
        <v>325</v>
      </c>
      <c r="J91" s="32">
        <f>0</f>
      </c>
      <c s="32">
        <f>0</f>
      </c>
      <c s="32">
        <f>0+L92+L96+L100</f>
      </c>
      <c s="32">
        <f>0+M92+M96+M100</f>
      </c>
    </row>
    <row r="92" spans="1:16" ht="12.75">
      <c r="A92" t="s">
        <v>49</v>
      </c>
      <c s="34" t="s">
        <v>142</v>
      </c>
      <c s="34" t="s">
        <v>327</v>
      </c>
      <c s="35" t="s">
        <v>47</v>
      </c>
      <c s="6" t="s">
        <v>328</v>
      </c>
      <c s="36" t="s">
        <v>329</v>
      </c>
      <c s="37">
        <v>16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2.75">
      <c r="A95" t="s">
        <v>58</v>
      </c>
      <c r="E95" s="39" t="s">
        <v>330</v>
      </c>
    </row>
    <row r="96" spans="1:16" ht="12.75">
      <c r="A96" t="s">
        <v>49</v>
      </c>
      <c s="34" t="s">
        <v>146</v>
      </c>
      <c s="34" t="s">
        <v>341</v>
      </c>
      <c s="35" t="s">
        <v>47</v>
      </c>
      <c s="6" t="s">
        <v>342</v>
      </c>
      <c s="36" t="s">
        <v>329</v>
      </c>
      <c s="37">
        <v>18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2.75">
      <c r="A99" t="s">
        <v>58</v>
      </c>
      <c r="E99" s="39" t="s">
        <v>75</v>
      </c>
    </row>
    <row r="100" spans="1:16" ht="12.75">
      <c r="A100" t="s">
        <v>49</v>
      </c>
      <c s="34" t="s">
        <v>149</v>
      </c>
      <c s="34" t="s">
        <v>662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63</v>
      </c>
    </row>
    <row r="103" spans="1:5" ht="12.75">
      <c r="A103" t="s">
        <v>58</v>
      </c>
      <c r="E10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663</v>
      </c>
      <c r="E4" s="26" t="s">
        <v>664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666</v>
      </c>
      <c r="E8" s="30" t="s">
        <v>664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667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668</v>
      </c>
      <c s="35" t="s">
        <v>47</v>
      </c>
      <c s="6" t="s">
        <v>669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670</v>
      </c>
      <c>
        <f>(M10*21)/100</f>
      </c>
      <c t="s">
        <v>27</v>
      </c>
    </row>
    <row r="11" spans="1:5" ht="12.75">
      <c r="A11" s="35" t="s">
        <v>54</v>
      </c>
      <c r="E11" s="39" t="s">
        <v>671</v>
      </c>
    </row>
    <row r="12" spans="1:5" ht="12.75">
      <c r="A12" s="35" t="s">
        <v>56</v>
      </c>
      <c r="E12" s="40" t="s">
        <v>672</v>
      </c>
    </row>
    <row r="13" spans="1:5" ht="140.25">
      <c r="A13" t="s">
        <v>58</v>
      </c>
      <c r="E13" s="39" t="s">
        <v>673</v>
      </c>
    </row>
    <row r="14" spans="1:16" ht="12.75">
      <c r="A14" t="s">
        <v>49</v>
      </c>
      <c s="34" t="s">
        <v>27</v>
      </c>
      <c s="34" t="s">
        <v>674</v>
      </c>
      <c s="35" t="s">
        <v>47</v>
      </c>
      <c s="6" t="s">
        <v>675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670</v>
      </c>
      <c>
        <f>(M14*21)/100</f>
      </c>
      <c t="s">
        <v>27</v>
      </c>
    </row>
    <row r="15" spans="1:5" ht="12.75">
      <c r="A15" s="35" t="s">
        <v>54</v>
      </c>
      <c r="E15" s="39" t="s">
        <v>671</v>
      </c>
    </row>
    <row r="16" spans="1:5" ht="12.75">
      <c r="A16" s="35" t="s">
        <v>56</v>
      </c>
      <c r="E16" s="40" t="s">
        <v>672</v>
      </c>
    </row>
    <row r="17" spans="1:5" ht="89.25">
      <c r="A17" t="s">
        <v>58</v>
      </c>
      <c r="E17" s="39" t="s">
        <v>676</v>
      </c>
    </row>
    <row r="18" spans="1:16" ht="12.75">
      <c r="A18" t="s">
        <v>49</v>
      </c>
      <c s="34" t="s">
        <v>26</v>
      </c>
      <c s="34" t="s">
        <v>677</v>
      </c>
      <c s="35" t="s">
        <v>47</v>
      </c>
      <c s="6" t="s">
        <v>678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670</v>
      </c>
      <c>
        <f>(M18*21)/100</f>
      </c>
      <c t="s">
        <v>27</v>
      </c>
    </row>
    <row r="19" spans="1:5" ht="12.75">
      <c r="A19" s="35" t="s">
        <v>54</v>
      </c>
      <c r="E19" s="39" t="s">
        <v>671</v>
      </c>
    </row>
    <row r="20" spans="1:5" ht="12.75">
      <c r="A20" s="35" t="s">
        <v>56</v>
      </c>
      <c r="E20" s="40" t="s">
        <v>672</v>
      </c>
    </row>
    <row r="21" spans="1:5" ht="89.25">
      <c r="A21" t="s">
        <v>58</v>
      </c>
      <c r="E21" s="39" t="s">
        <v>679</v>
      </c>
    </row>
    <row r="22" spans="1:13" ht="12.75">
      <c r="A22" t="s">
        <v>46</v>
      </c>
      <c r="C22" s="31" t="s">
        <v>27</v>
      </c>
      <c r="E22" s="33" t="s">
        <v>325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680</v>
      </c>
      <c s="35" t="s">
        <v>47</v>
      </c>
      <c s="6" t="s">
        <v>681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670</v>
      </c>
      <c>
        <f>(M23*21)/100</f>
      </c>
      <c t="s">
        <v>27</v>
      </c>
    </row>
    <row r="24" spans="1:5" ht="12.75">
      <c r="A24" s="35" t="s">
        <v>54</v>
      </c>
      <c r="E24" s="39" t="s">
        <v>682</v>
      </c>
    </row>
    <row r="25" spans="1:5" ht="12.75">
      <c r="A25" s="35" t="s">
        <v>56</v>
      </c>
      <c r="E25" s="40" t="s">
        <v>672</v>
      </c>
    </row>
    <row r="26" spans="1:5" ht="89.25">
      <c r="A26" t="s">
        <v>58</v>
      </c>
      <c r="E26" s="39" t="s">
        <v>683</v>
      </c>
    </row>
    <row r="27" spans="1:16" ht="12.75">
      <c r="A27" t="s">
        <v>49</v>
      </c>
      <c s="34" t="s">
        <v>76</v>
      </c>
      <c s="34" t="s">
        <v>684</v>
      </c>
      <c s="35" t="s">
        <v>47</v>
      </c>
      <c s="6" t="s">
        <v>685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670</v>
      </c>
      <c>
        <f>(M27*21)/100</f>
      </c>
      <c t="s">
        <v>27</v>
      </c>
    </row>
    <row r="28" spans="1:5" ht="12.75">
      <c r="A28" s="35" t="s">
        <v>54</v>
      </c>
      <c r="E28" s="39" t="s">
        <v>686</v>
      </c>
    </row>
    <row r="29" spans="1:5" ht="12.75">
      <c r="A29" s="35" t="s">
        <v>56</v>
      </c>
      <c r="E29" s="40" t="s">
        <v>672</v>
      </c>
    </row>
    <row r="30" spans="1:5" ht="76.5">
      <c r="A30" t="s">
        <v>58</v>
      </c>
      <c r="E30" s="39" t="s">
        <v>687</v>
      </c>
    </row>
    <row r="31" spans="1:16" ht="12.75">
      <c r="A31" t="s">
        <v>49</v>
      </c>
      <c s="34" t="s">
        <v>80</v>
      </c>
      <c s="34" t="s">
        <v>688</v>
      </c>
      <c s="35" t="s">
        <v>47</v>
      </c>
      <c s="6" t="s">
        <v>689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670</v>
      </c>
      <c>
        <f>(M31*21)/100</f>
      </c>
      <c t="s">
        <v>27</v>
      </c>
    </row>
    <row r="32" spans="1:5" ht="12.75">
      <c r="A32" s="35" t="s">
        <v>54</v>
      </c>
      <c r="E32" s="39" t="s">
        <v>690</v>
      </c>
    </row>
    <row r="33" spans="1:5" ht="12.75">
      <c r="A33" s="35" t="s">
        <v>56</v>
      </c>
      <c r="E33" s="40" t="s">
        <v>691</v>
      </c>
    </row>
    <row r="34" spans="1:5" ht="127.5">
      <c r="A34" t="s">
        <v>58</v>
      </c>
      <c r="E34" s="39" t="s">
        <v>692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