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60" yWindow="120" windowWidth="9690" windowHeight="6225" activeTab="1"/>
  </bookViews>
  <sheets>
    <sheet name="Rekapitulace" sheetId="11" r:id="rId1"/>
    <sheet name="IGP" sheetId="10" r:id="rId2"/>
  </sheets>
  <definedNames>
    <definedName name="_xlnm.Print_Area" localSheetId="1">IGP!$A$1:$G$54</definedName>
    <definedName name="Print_Area" localSheetId="1">IGP!$A$6:$G$54</definedName>
    <definedName name="Print_Area">#REF!</definedName>
    <definedName name="Print_Titles" localSheetId="1">IGP!$6:$6</definedName>
    <definedName name="Print_Titles">#REF!</definedName>
  </definedNames>
  <calcPr calcId="145621"/>
</workbook>
</file>

<file path=xl/calcChain.xml><?xml version="1.0" encoding="utf-8"?>
<calcChain xmlns="http://schemas.openxmlformats.org/spreadsheetml/2006/main">
  <c r="G13" i="10" l="1"/>
  <c r="G11" i="10"/>
  <c r="A13" i="10" l="1"/>
  <c r="A15" i="10" s="1"/>
  <c r="A16" i="10" s="1"/>
  <c r="A21" i="10" s="1"/>
  <c r="C2" i="10" l="1"/>
  <c r="C14" i="11" l="1"/>
  <c r="C13" i="11"/>
  <c r="C12" i="11"/>
  <c r="C11" i="11"/>
  <c r="A22" i="10" l="1"/>
  <c r="A23" i="10" s="1"/>
  <c r="A25" i="10" s="1"/>
  <c r="G27" i="10"/>
  <c r="G26" i="10"/>
  <c r="G25" i="10"/>
  <c r="A26" i="10" l="1"/>
  <c r="A27" i="10" s="1"/>
  <c r="A29" i="10" s="1"/>
  <c r="A30" i="10" s="1"/>
  <c r="A31" i="10" s="1"/>
  <c r="A36" i="10" s="1"/>
  <c r="A37" i="10" s="1"/>
  <c r="A38" i="10" s="1"/>
  <c r="A39" i="10" s="1"/>
  <c r="A40" i="10" s="1"/>
  <c r="G48" i="10"/>
  <c r="G49" i="10"/>
  <c r="G50" i="10"/>
  <c r="G51" i="10"/>
  <c r="G52" i="10"/>
  <c r="A42" i="10" l="1"/>
  <c r="A43" i="10" s="1"/>
  <c r="G22" i="10"/>
  <c r="G23" i="10"/>
  <c r="G16" i="10"/>
  <c r="G37" i="10"/>
  <c r="G39" i="10"/>
  <c r="G43" i="10"/>
  <c r="G21" i="10"/>
  <c r="G29" i="10"/>
  <c r="G30" i="10"/>
  <c r="G31" i="10"/>
  <c r="G42" i="10"/>
  <c r="G44" i="10"/>
  <c r="G36" i="10"/>
  <c r="G38" i="10"/>
  <c r="G40" i="10"/>
  <c r="G15" i="10"/>
  <c r="A44" i="10" l="1"/>
  <c r="A48" i="10" s="1"/>
  <c r="A49" i="10" s="1"/>
  <c r="A50" i="10" s="1"/>
  <c r="A51" i="10" s="1"/>
  <c r="A52" i="10" s="1"/>
  <c r="G32" i="10"/>
  <c r="D12" i="11" s="1"/>
  <c r="E12" i="11" s="1"/>
  <c r="F12" i="11" s="1"/>
  <c r="G45" i="10"/>
  <c r="D13" i="11" s="1"/>
  <c r="E13" i="11" s="1"/>
  <c r="F13" i="11" s="1"/>
  <c r="G17" i="10"/>
  <c r="D11" i="11" l="1"/>
  <c r="E11" i="11" s="1"/>
  <c r="F11" i="11" s="1"/>
  <c r="F53" i="10"/>
  <c r="G53" i="10" s="1"/>
  <c r="G54" i="10" s="1"/>
  <c r="D14" i="11" s="1"/>
  <c r="E14" i="11" s="1"/>
  <c r="F14" i="11" s="1"/>
  <c r="G1" i="10" l="1"/>
  <c r="D19" i="11"/>
  <c r="F19" i="11" l="1"/>
  <c r="E19" i="11"/>
</calcChain>
</file>

<file path=xl/sharedStrings.xml><?xml version="1.0" encoding="utf-8"?>
<sst xmlns="http://schemas.openxmlformats.org/spreadsheetml/2006/main" count="108" uniqueCount="85">
  <si>
    <t>1.</t>
  </si>
  <si>
    <t>bm</t>
  </si>
  <si>
    <t>2.</t>
  </si>
  <si>
    <t>zk.</t>
  </si>
  <si>
    <t>hod.</t>
  </si>
  <si>
    <t>3.</t>
  </si>
  <si>
    <t>ks</t>
  </si>
  <si>
    <t>4.</t>
  </si>
  <si>
    <t>m</t>
  </si>
  <si>
    <t>Komplexní vyhodnocení polních zkoušek</t>
  </si>
  <si>
    <t>Zpracování závěrečné zprávy (včetně graf. a digitálních výstupů, fotodokumentace)</t>
  </si>
  <si>
    <t>Vyhodnocení geotechnických vlastností zemin a hornin</t>
  </si>
  <si>
    <t>Odběr vzorků  zemin / hornin - porušené - třída 3B</t>
  </si>
  <si>
    <t>Rozbor vody - stanovení agresivity na beton a ocelové konstrukce</t>
  </si>
  <si>
    <t>Petrografický rozbor horniny</t>
  </si>
  <si>
    <t>Geologická dokumentace průzkumných sond</t>
  </si>
  <si>
    <t>Geologická dokumentace přirozených odkryvů a skalních výchozů</t>
  </si>
  <si>
    <t>Inženýrskogeologické a hydrogeologické zhodnocení zájmového území</t>
  </si>
  <si>
    <t>DPH</t>
  </si>
  <si>
    <t>Měření Schmidtovým tvrdoměrem</t>
  </si>
  <si>
    <t>Odběr vzorků  hornin - neporušené -  třída 1 (2) A - z vrtného jádra vrtaného dvojitou jádrovkou</t>
  </si>
  <si>
    <t>Karotážní měření ve vrtech (komplexní GT metody)</t>
  </si>
  <si>
    <t>Karotážní měření ve vrtech (komplexní HG metody)</t>
  </si>
  <si>
    <t>Zpracování souhrnné zprávy o laboratorních zkouškách</t>
  </si>
  <si>
    <t>Měření odporovými tenzometry (modul pružnosti, přetvárnosti, Poissonova konst., pevnost v tlaku)</t>
  </si>
  <si>
    <t>kpl</t>
  </si>
  <si>
    <t>Jádrové vrty vrtané dvojitou jádrovkou s výplachem z pontonu včetně nastěhování a odvozu - hloubka do 40,0 m</t>
  </si>
  <si>
    <t>Jádrový vrt vrtaný dvojitou jádrovkou s výplachem v hloubkovém intervalu do 60,0 m</t>
  </si>
  <si>
    <t>Zkoušky vzorků hornin  - prostý tlak</t>
  </si>
  <si>
    <t>Rekonstrukce mostu v km 41,791 trati Tábor-Písek</t>
  </si>
  <si>
    <t>Název položky</t>
  </si>
  <si>
    <t>P.č.</t>
  </si>
  <si>
    <t>Číslo položky</t>
  </si>
  <si>
    <t>Cena bez DPH</t>
  </si>
  <si>
    <t>Cena vč. DPH</t>
  </si>
  <si>
    <t>Stavba:</t>
  </si>
  <si>
    <t>Objekt:</t>
  </si>
  <si>
    <t xml:space="preserve"> Datum zpracování: </t>
  </si>
  <si>
    <t xml:space="preserve">Rekapitulace nákladů </t>
  </si>
  <si>
    <t>Inženýrskogeologickéhý průzkum</t>
  </si>
  <si>
    <t xml:space="preserve">Náklady celkem </t>
  </si>
  <si>
    <t>Název stavby :</t>
  </si>
  <si>
    <t>Název PS,SO :</t>
  </si>
  <si>
    <t>Poř. číslo pol.</t>
  </si>
  <si>
    <t>Měrná
jednotka</t>
  </si>
  <si>
    <t>Množství</t>
  </si>
  <si>
    <t>CENA</t>
  </si>
  <si>
    <t>jednotková</t>
  </si>
  <si>
    <t>celkem</t>
  </si>
  <si>
    <t>Celkem za 1</t>
  </si>
  <si>
    <t>Celkem za 3</t>
  </si>
  <si>
    <t>Celkem za 4</t>
  </si>
  <si>
    <t>Datum zpracování :</t>
  </si>
  <si>
    <t>Zatřídění
objektu:
(JKSO,
JKPOV)</t>
  </si>
  <si>
    <t>Číslo PS,SO</t>
  </si>
  <si>
    <t>IGP</t>
  </si>
  <si>
    <t>Číslo stavby</t>
  </si>
  <si>
    <t>5313520012</t>
  </si>
  <si>
    <t>majitel HIM:</t>
  </si>
  <si>
    <t>SŽDC</t>
  </si>
  <si>
    <t>Cena za objekt [Kč]</t>
  </si>
  <si>
    <t>Jádrový vrt vrtaný dvojitou jádrovkou s výplachem v hloubkovém intervalu do 70,0 m vrtaný ve výluce trati z plošinového vozu</t>
  </si>
  <si>
    <r>
      <t>C-</t>
    </r>
    <r>
      <rPr>
        <sz val="10"/>
        <rFont val="Arial CE"/>
        <family val="2"/>
        <charset val="238"/>
      </rPr>
      <t xml:space="preserve"> ODBĚR VZORKŮ</t>
    </r>
  </si>
  <si>
    <t>Přípravné práce</t>
  </si>
  <si>
    <t>Laboratorní zkoušky</t>
  </si>
  <si>
    <t>Vrtné práce</t>
  </si>
  <si>
    <t>B-POLNÍ ZKOUŠKY</t>
  </si>
  <si>
    <t>A-PŘÍPRAVNÉ PRÁCE</t>
  </si>
  <si>
    <t xml:space="preserve">A- VRTNÉ PRÁCE </t>
  </si>
  <si>
    <t>Celkem za 2</t>
  </si>
  <si>
    <t>Vyhodnocení, závěrečná zpráva</t>
  </si>
  <si>
    <t>A-LABORATORNÍ ZKOUŠKY</t>
  </si>
  <si>
    <t>B-GEOFYZIKÁLNÍ PRÁCE</t>
  </si>
  <si>
    <t>B-LIKVIDACE VRTŮ V TERÉNU</t>
  </si>
  <si>
    <t>S O U P I S    P R A C Í</t>
  </si>
  <si>
    <t>Likvidace vrtů hutněným záhozem, resp. tamponáží včetně skartace vrtného jádra</t>
  </si>
  <si>
    <t>Vytýčení, polohopisné a výškopisné zaměření sond a polních zkoušek.  JTSK, Bpv, vč.zajištění vstupu na pozemky</t>
  </si>
  <si>
    <t>Vytyčení a ověření podzemních inženýrských sítí</t>
  </si>
  <si>
    <t>C-GEODETICKÁ ČINNOST</t>
  </si>
  <si>
    <t>Presiometrické zkoušky, doprava presiometrické soupravy</t>
  </si>
  <si>
    <t>Odběr vzorků vody, doprava vzorků do laboratoře</t>
  </si>
  <si>
    <t>Zpracování závěrečné zprávy o geofyzikálním měření</t>
  </si>
  <si>
    <t>Celkem (15% ze základu položek 1-3)</t>
  </si>
  <si>
    <t>základ odd.1-3</t>
  </si>
  <si>
    <t>Příprava skalního svahu, přeprava vrtací soupravy a doprovodné techniky na místo, pontony, lodní přeprava vrtné soupravy vč.zajištění povolení Státní plavební správy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</si>
</sst>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K_č_-;\-* #,##0\ _K_č_-;_-* &quot;-&quot;\ _K_č_-;_-@_-"/>
    <numFmt numFmtId="43" formatCode="_-* #,##0.00\ _K_č_-;\-* #,##0.00\ _K_č_-;_-* &quot;-&quot;??\ _K_č_-;_-@_-"/>
    <numFmt numFmtId="164" formatCode="#,##0.0"/>
    <numFmt numFmtId="165" formatCode="#,##0\ &quot;Kč&quot;"/>
    <numFmt numFmtId="166" formatCode="#,##0.00\ &quot;Kč&quot;"/>
    <numFmt numFmtId="167" formatCode="#,##0.00_ ;\-#,##0.00\ "/>
  </numFmts>
  <fonts count="23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9"/>
      <name val="Times New Roman CE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sz val="1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1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5" fillId="0" borderId="0">
      <alignment vertical="top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6" fillId="0" borderId="0"/>
  </cellStyleXfs>
  <cellXfs count="202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12" fillId="0" borderId="0" xfId="0" applyFont="1" applyAlignment="1">
      <alignment horizontal="justify"/>
    </xf>
    <xf numFmtId="0" fontId="5" fillId="2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Border="1"/>
    <xf numFmtId="0" fontId="10" fillId="0" borderId="16" xfId="0" applyFont="1" applyBorder="1" applyAlignment="1">
      <alignment horizontal="center"/>
    </xf>
    <xf numFmtId="0" fontId="5" fillId="0" borderId="16" xfId="0" quotePrefix="1" applyFont="1" applyBorder="1" applyAlignment="1">
      <alignment horizontal="left"/>
    </xf>
    <xf numFmtId="3" fontId="5" fillId="0" borderId="16" xfId="0" applyNumberFormat="1" applyFont="1" applyFill="1" applyBorder="1" applyAlignment="1">
      <alignment horizontal="center"/>
    </xf>
    <xf numFmtId="3" fontId="5" fillId="0" borderId="18" xfId="0" applyNumberFormat="1" applyFont="1" applyFill="1" applyBorder="1" applyAlignment="1">
      <alignment horizontal="right"/>
    </xf>
    <xf numFmtId="0" fontId="5" fillId="0" borderId="21" xfId="0" quotePrefix="1" applyFont="1" applyBorder="1" applyAlignment="1">
      <alignment horizontal="right"/>
    </xf>
    <xf numFmtId="0" fontId="5" fillId="0" borderId="16" xfId="0" applyFont="1" applyBorder="1" applyAlignment="1">
      <alignment horizontal="left"/>
    </xf>
    <xf numFmtId="0" fontId="5" fillId="0" borderId="16" xfId="0" applyFont="1" applyBorder="1" applyAlignment="1">
      <alignment horizontal="center"/>
    </xf>
    <xf numFmtId="0" fontId="5" fillId="0" borderId="16" xfId="0" applyFont="1" applyBorder="1"/>
    <xf numFmtId="0" fontId="5" fillId="0" borderId="16" xfId="0" applyFont="1" applyFill="1" applyBorder="1" applyAlignment="1">
      <alignment horizontal="center"/>
    </xf>
    <xf numFmtId="41" fontId="5" fillId="0" borderId="16" xfId="0" applyNumberFormat="1" applyFont="1" applyFill="1" applyBorder="1" applyAlignment="1">
      <alignment horizontal="right"/>
    </xf>
    <xf numFmtId="41" fontId="5" fillId="0" borderId="16" xfId="0" applyNumberFormat="1" applyFont="1" applyFill="1" applyBorder="1" applyAlignment="1">
      <alignment horizontal="center"/>
    </xf>
    <xf numFmtId="41" fontId="5" fillId="0" borderId="18" xfId="0" applyNumberFormat="1" applyFont="1" applyFill="1" applyBorder="1" applyAlignment="1">
      <alignment horizontal="right"/>
    </xf>
    <xf numFmtId="3" fontId="5" fillId="0" borderId="18" xfId="0" applyNumberFormat="1" applyFont="1" applyFill="1" applyBorder="1" applyAlignment="1">
      <alignment horizontal="center"/>
    </xf>
    <xf numFmtId="0" fontId="5" fillId="0" borderId="28" xfId="0" applyFont="1" applyBorder="1" applyAlignment="1">
      <alignment horizontal="right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3" fontId="5" fillId="0" borderId="15" xfId="0" applyNumberFormat="1" applyFont="1" applyFill="1" applyBorder="1" applyAlignment="1">
      <alignment horizontal="center"/>
    </xf>
    <xf numFmtId="3" fontId="0" fillId="0" borderId="0" xfId="0" applyNumberFormat="1" applyFill="1" applyBorder="1"/>
    <xf numFmtId="43" fontId="5" fillId="3" borderId="20" xfId="7" applyNumberFormat="1" applyFont="1" applyFill="1" applyBorder="1" applyAlignment="1">
      <alignment horizontal="left" vertical="center"/>
    </xf>
    <xf numFmtId="0" fontId="5" fillId="3" borderId="3" xfId="7" applyFont="1" applyFill="1" applyBorder="1" applyAlignment="1">
      <alignment horizontal="left" vertical="center"/>
    </xf>
    <xf numFmtId="0" fontId="5" fillId="3" borderId="4" xfId="7" applyFont="1" applyFill="1" applyBorder="1" applyAlignment="1">
      <alignment vertical="center"/>
    </xf>
    <xf numFmtId="0" fontId="5" fillId="3" borderId="17" xfId="7" applyFont="1" applyFill="1" applyBorder="1" applyAlignment="1">
      <alignment horizontal="left" vertical="center" shrinkToFit="1"/>
    </xf>
    <xf numFmtId="14" fontId="5" fillId="3" borderId="10" xfId="7" applyNumberFormat="1" applyFont="1" applyFill="1" applyBorder="1" applyAlignment="1">
      <alignment horizontal="left" vertical="center" shrinkToFit="1"/>
    </xf>
    <xf numFmtId="14" fontId="5" fillId="3" borderId="11" xfId="7" applyNumberFormat="1" applyFont="1" applyFill="1" applyBorder="1" applyAlignment="1">
      <alignment horizontal="center" vertical="center" shrinkToFit="1"/>
    </xf>
    <xf numFmtId="0" fontId="5" fillId="4" borderId="16" xfId="0" applyFont="1" applyFill="1" applyBorder="1" applyAlignment="1">
      <alignment horizontal="center"/>
    </xf>
    <xf numFmtId="0" fontId="5" fillId="4" borderId="16" xfId="0" applyFont="1" applyFill="1" applyBorder="1"/>
    <xf numFmtId="0" fontId="11" fillId="4" borderId="16" xfId="0" applyFont="1" applyFill="1" applyBorder="1" applyAlignment="1">
      <alignment horizontal="center"/>
    </xf>
    <xf numFmtId="3" fontId="11" fillId="4" borderId="16" xfId="0" applyNumberFormat="1" applyFont="1" applyFill="1" applyBorder="1" applyAlignment="1">
      <alignment horizontal="center"/>
    </xf>
    <xf numFmtId="3" fontId="11" fillId="4" borderId="18" xfId="0" applyNumberFormat="1" applyFont="1" applyFill="1" applyBorder="1" applyAlignment="1">
      <alignment horizontal="right"/>
    </xf>
    <xf numFmtId="3" fontId="5" fillId="4" borderId="16" xfId="0" applyNumberFormat="1" applyFont="1" applyFill="1" applyBorder="1" applyAlignment="1">
      <alignment horizontal="center"/>
    </xf>
    <xf numFmtId="3" fontId="5" fillId="4" borderId="18" xfId="0" applyNumberFormat="1" applyFont="1" applyFill="1" applyBorder="1" applyAlignment="1">
      <alignment horizontal="center"/>
    </xf>
    <xf numFmtId="0" fontId="5" fillId="4" borderId="22" xfId="0" applyFont="1" applyFill="1" applyBorder="1" applyAlignment="1">
      <alignment horizontal="right"/>
    </xf>
    <xf numFmtId="0" fontId="10" fillId="4" borderId="1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left"/>
    </xf>
    <xf numFmtId="41" fontId="11" fillId="4" borderId="13" xfId="0" applyNumberFormat="1" applyFont="1" applyFill="1" applyBorder="1" applyAlignment="1">
      <alignment horizontal="right"/>
    </xf>
    <xf numFmtId="41" fontId="11" fillId="4" borderId="13" xfId="0" applyNumberFormat="1" applyFont="1" applyFill="1" applyBorder="1" applyAlignment="1">
      <alignment horizontal="center"/>
    </xf>
    <xf numFmtId="41" fontId="11" fillId="4" borderId="23" xfId="0" applyNumberFormat="1" applyFont="1" applyFill="1" applyBorder="1" applyAlignment="1">
      <alignment horizontal="right"/>
    </xf>
    <xf numFmtId="3" fontId="5" fillId="0" borderId="29" xfId="0" applyNumberFormat="1" applyFont="1" applyFill="1" applyBorder="1" applyAlignment="1">
      <alignment horizontal="right"/>
    </xf>
    <xf numFmtId="0" fontId="7" fillId="3" borderId="15" xfId="7" applyFont="1" applyFill="1" applyBorder="1" applyAlignment="1">
      <alignment vertical="center"/>
    </xf>
    <xf numFmtId="49" fontId="7" fillId="3" borderId="8" xfId="7" applyNumberFormat="1" applyFont="1" applyFill="1" applyBorder="1" applyAlignment="1">
      <alignment vertical="center" wrapText="1"/>
    </xf>
    <xf numFmtId="0" fontId="11" fillId="3" borderId="0" xfId="0" applyFont="1" applyFill="1" applyBorder="1"/>
    <xf numFmtId="3" fontId="15" fillId="0" borderId="13" xfId="0" applyNumberFormat="1" applyFont="1" applyFill="1" applyBorder="1" applyAlignment="1">
      <alignment horizontal="center" vertical="center"/>
    </xf>
    <xf numFmtId="164" fontId="15" fillId="0" borderId="14" xfId="0" applyNumberFormat="1" applyFont="1" applyFill="1" applyBorder="1" applyAlignment="1">
      <alignment horizontal="center" vertical="center"/>
    </xf>
    <xf numFmtId="0" fontId="7" fillId="4" borderId="16" xfId="0" quotePrefix="1" applyFont="1" applyFill="1" applyBorder="1" applyAlignment="1">
      <alignment horizontal="left"/>
    </xf>
    <xf numFmtId="0" fontId="5" fillId="0" borderId="21" xfId="0" quotePrefix="1" applyFont="1" applyBorder="1" applyAlignment="1">
      <alignment horizontal="center"/>
    </xf>
    <xf numFmtId="0" fontId="9" fillId="0" borderId="16" xfId="0" quotePrefix="1" applyFont="1" applyBorder="1" applyAlignment="1">
      <alignment horizontal="right"/>
    </xf>
    <xf numFmtId="0" fontId="7" fillId="0" borderId="16" xfId="0" applyFont="1" applyBorder="1" applyAlignment="1">
      <alignment horizontal="left"/>
    </xf>
    <xf numFmtId="0" fontId="5" fillId="0" borderId="21" xfId="0" applyFont="1" applyBorder="1" applyAlignment="1">
      <alignment horizontal="center"/>
    </xf>
    <xf numFmtId="0" fontId="1" fillId="0" borderId="25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horizontal="center" vertical="center" wrapText="1"/>
    </xf>
    <xf numFmtId="0" fontId="1" fillId="0" borderId="26" xfId="0" applyNumberFormat="1" applyFont="1" applyFill="1" applyBorder="1" applyAlignment="1">
      <alignment horizontal="center" vertical="center"/>
    </xf>
    <xf numFmtId="0" fontId="1" fillId="0" borderId="27" xfId="0" applyNumberFormat="1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6" xfId="0" quotePrefix="1" applyFont="1" applyFill="1" applyBorder="1" applyAlignment="1">
      <alignment horizontal="left"/>
    </xf>
    <xf numFmtId="0" fontId="17" fillId="4" borderId="16" xfId="0" applyFont="1" applyFill="1" applyBorder="1" applyAlignment="1">
      <alignment horizontal="center"/>
    </xf>
    <xf numFmtId="3" fontId="1" fillId="4" borderId="16" xfId="0" applyNumberFormat="1" applyFont="1" applyFill="1" applyBorder="1" applyAlignment="1">
      <alignment horizontal="center"/>
    </xf>
    <xf numFmtId="49" fontId="2" fillId="4" borderId="21" xfId="0" applyNumberFormat="1" applyFont="1" applyFill="1" applyBorder="1" applyAlignment="1">
      <alignment horizontal="center"/>
    </xf>
    <xf numFmtId="0" fontId="7" fillId="4" borderId="16" xfId="0" applyFont="1" applyFill="1" applyBorder="1" applyAlignment="1">
      <alignment horizontal="left"/>
    </xf>
    <xf numFmtId="0" fontId="5" fillId="4" borderId="21" xfId="0" quotePrefix="1" applyFont="1" applyFill="1" applyBorder="1" applyAlignment="1">
      <alignment horizontal="center"/>
    </xf>
    <xf numFmtId="0" fontId="11" fillId="4" borderId="16" xfId="0" quotePrefix="1" applyFont="1" applyFill="1" applyBorder="1" applyAlignment="1">
      <alignment horizontal="left"/>
    </xf>
    <xf numFmtId="0" fontId="5" fillId="4" borderId="21" xfId="0" applyFont="1" applyFill="1" applyBorder="1" applyAlignment="1">
      <alignment horizontal="center"/>
    </xf>
    <xf numFmtId="0" fontId="6" fillId="0" borderId="0" xfId="0" applyFont="1" applyAlignment="1"/>
    <xf numFmtId="0" fontId="0" fillId="0" borderId="0" xfId="0" applyAlignment="1"/>
    <xf numFmtId="1" fontId="1" fillId="4" borderId="16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41" fontId="7" fillId="0" borderId="16" xfId="0" applyNumberFormat="1" applyFont="1" applyFill="1" applyBorder="1" applyAlignment="1">
      <alignment horizontal="center"/>
    </xf>
    <xf numFmtId="41" fontId="8" fillId="0" borderId="16" xfId="0" applyNumberFormat="1" applyFont="1" applyFill="1" applyBorder="1" applyAlignment="1">
      <alignment horizontal="center"/>
    </xf>
    <xf numFmtId="41" fontId="5" fillId="4" borderId="16" xfId="0" quotePrefix="1" applyNumberFormat="1" applyFont="1" applyFill="1" applyBorder="1" applyAlignment="1">
      <alignment horizontal="center"/>
    </xf>
    <xf numFmtId="41" fontId="5" fillId="0" borderId="16" xfId="0" quotePrefix="1" applyNumberFormat="1" applyFont="1" applyFill="1" applyBorder="1" applyAlignment="1">
      <alignment horizontal="center"/>
    </xf>
    <xf numFmtId="41" fontId="7" fillId="4" borderId="16" xfId="0" applyNumberFormat="1" applyFont="1" applyFill="1" applyBorder="1" applyAlignment="1">
      <alignment horizontal="center"/>
    </xf>
    <xf numFmtId="41" fontId="8" fillId="4" borderId="16" xfId="0" applyNumberFormat="1" applyFont="1" applyFill="1" applyBorder="1" applyAlignment="1">
      <alignment horizontal="center"/>
    </xf>
    <xf numFmtId="41" fontId="5" fillId="4" borderId="18" xfId="0" applyNumberFormat="1" applyFont="1" applyFill="1" applyBorder="1" applyAlignment="1">
      <alignment horizontal="center"/>
    </xf>
    <xf numFmtId="41" fontId="5" fillId="4" borderId="16" xfId="0" applyNumberFormat="1" applyFont="1" applyFill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0" xfId="3">
      <alignment vertical="center"/>
    </xf>
    <xf numFmtId="14" fontId="5" fillId="0" borderId="0" xfId="3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4" borderId="22" xfId="0" quotePrefix="1" applyFont="1" applyFill="1" applyBorder="1" applyAlignment="1">
      <alignment horizontal="center"/>
    </xf>
    <xf numFmtId="0" fontId="5" fillId="0" borderId="0" xfId="3" applyNumberFormat="1" applyFont="1" applyFill="1" applyBorder="1" applyAlignment="1" applyProtection="1">
      <alignment horizontal="left" vertical="center" wrapText="1"/>
    </xf>
    <xf numFmtId="0" fontId="5" fillId="0" borderId="0" xfId="3" applyNumberFormat="1" applyFont="1" applyFill="1" applyBorder="1" applyAlignment="1" applyProtection="1">
      <alignment horizontal="left" vertical="center" wrapText="1"/>
    </xf>
    <xf numFmtId="0" fontId="5" fillId="0" borderId="0" xfId="3" applyNumberFormat="1" applyFont="1" applyFill="1" applyBorder="1" applyAlignment="1" applyProtection="1">
      <alignment horizontal="left" vertical="center" wrapText="1"/>
    </xf>
    <xf numFmtId="0" fontId="7" fillId="3" borderId="0" xfId="3" applyNumberFormat="1" applyFont="1" applyFill="1" applyBorder="1" applyAlignment="1" applyProtection="1">
      <alignment horizontal="left" vertical="center" wrapText="1"/>
    </xf>
    <xf numFmtId="0" fontId="5" fillId="0" borderId="0" xfId="3" applyNumberFormat="1" applyFont="1" applyFill="1" applyBorder="1" applyAlignment="1" applyProtection="1">
      <alignment horizontal="left" vertical="center" wrapText="1"/>
    </xf>
    <xf numFmtId="49" fontId="5" fillId="0" borderId="0" xfId="3" applyNumberFormat="1" applyFont="1" applyFill="1" applyBorder="1" applyAlignment="1" applyProtection="1">
      <alignment horizontal="left" vertical="center" wrapText="1"/>
    </xf>
    <xf numFmtId="0" fontId="1" fillId="0" borderId="0" xfId="3">
      <alignment vertical="center"/>
    </xf>
    <xf numFmtId="0" fontId="18" fillId="0" borderId="32" xfId="3" applyNumberFormat="1" applyFont="1" applyFill="1" applyBorder="1" applyAlignment="1" applyProtection="1">
      <alignment horizontal="right" vertical="center"/>
    </xf>
    <xf numFmtId="3" fontId="7" fillId="3" borderId="24" xfId="3" applyNumberFormat="1" applyFont="1" applyFill="1" applyBorder="1" applyAlignment="1" applyProtection="1">
      <alignment horizontal="center" vertical="center" wrapText="1"/>
    </xf>
    <xf numFmtId="0" fontId="7" fillId="3" borderId="24" xfId="3" applyNumberFormat="1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center"/>
    </xf>
    <xf numFmtId="41" fontId="5" fillId="4" borderId="13" xfId="0" applyNumberFormat="1" applyFont="1" applyFill="1" applyBorder="1" applyAlignment="1">
      <alignment horizontal="center"/>
    </xf>
    <xf numFmtId="41" fontId="8" fillId="4" borderId="13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0" fillId="0" borderId="0" xfId="0" applyFont="1" applyAlignment="1"/>
    <xf numFmtId="0" fontId="6" fillId="0" borderId="0" xfId="0" applyFont="1" applyFill="1" applyAlignment="1"/>
    <xf numFmtId="0" fontId="6" fillId="0" borderId="0" xfId="0" applyFont="1" applyBorder="1" applyAlignment="1"/>
    <xf numFmtId="3" fontId="1" fillId="4" borderId="18" xfId="0" applyNumberFormat="1" applyFont="1" applyFill="1" applyBorder="1" applyAlignment="1">
      <alignment horizontal="center"/>
    </xf>
    <xf numFmtId="0" fontId="8" fillId="0" borderId="16" xfId="0" applyFont="1" applyBorder="1" applyAlignment="1">
      <alignment horizontal="center"/>
    </xf>
    <xf numFmtId="41" fontId="5" fillId="0" borderId="18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6" xfId="0" applyFont="1" applyFill="1" applyBorder="1" applyAlignment="1">
      <alignment horizontal="left" wrapText="1"/>
    </xf>
    <xf numFmtId="0" fontId="17" fillId="0" borderId="16" xfId="0" applyFont="1" applyBorder="1" applyAlignment="1">
      <alignment horizontal="center"/>
    </xf>
    <xf numFmtId="41" fontId="1" fillId="0" borderId="16" xfId="0" applyNumberFormat="1" applyFont="1" applyFill="1" applyBorder="1" applyAlignment="1">
      <alignment horizontal="center"/>
    </xf>
    <xf numFmtId="41" fontId="1" fillId="0" borderId="18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left"/>
    </xf>
    <xf numFmtId="41" fontId="17" fillId="0" borderId="16" xfId="0" applyNumberFormat="1" applyFont="1" applyFill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6" fillId="4" borderId="16" xfId="0" applyFont="1" applyFill="1" applyBorder="1" applyAlignment="1"/>
    <xf numFmtId="41" fontId="16" fillId="4" borderId="16" xfId="0" applyNumberFormat="1" applyFont="1" applyFill="1" applyBorder="1" applyAlignment="1">
      <alignment horizontal="center"/>
    </xf>
    <xf numFmtId="41" fontId="2" fillId="4" borderId="18" xfId="0" applyNumberFormat="1" applyFont="1" applyFill="1" applyBorder="1" applyAlignment="1">
      <alignment horizontal="center"/>
    </xf>
    <xf numFmtId="0" fontId="16" fillId="0" borderId="16" xfId="0" applyFont="1" applyBorder="1" applyAlignment="1"/>
    <xf numFmtId="41" fontId="16" fillId="0" borderId="16" xfId="0" applyNumberFormat="1" applyFont="1" applyFill="1" applyBorder="1" applyAlignment="1">
      <alignment horizontal="center"/>
    </xf>
    <xf numFmtId="41" fontId="2" fillId="0" borderId="18" xfId="0" applyNumberFormat="1" applyFont="1" applyFill="1" applyBorder="1" applyAlignment="1">
      <alignment horizontal="center"/>
    </xf>
    <xf numFmtId="41" fontId="1" fillId="4" borderId="18" xfId="0" applyNumberFormat="1" applyFont="1" applyFill="1" applyBorder="1" applyAlignment="1">
      <alignment horizontal="center"/>
    </xf>
    <xf numFmtId="41" fontId="10" fillId="0" borderId="6" xfId="0" applyNumberFormat="1" applyFont="1" applyBorder="1" applyAlignment="1">
      <alignment horizontal="center"/>
    </xf>
    <xf numFmtId="49" fontId="15" fillId="0" borderId="21" xfId="0" applyNumberFormat="1" applyFont="1" applyFill="1" applyBorder="1" applyAlignment="1">
      <alignment horizontal="center"/>
    </xf>
    <xf numFmtId="0" fontId="5" fillId="0" borderId="16" xfId="0" applyFont="1" applyFill="1" applyBorder="1" applyAlignment="1">
      <alignment horizontal="left"/>
    </xf>
    <xf numFmtId="41" fontId="2" fillId="4" borderId="23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1" fillId="0" borderId="28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/>
    </xf>
    <xf numFmtId="1" fontId="22" fillId="0" borderId="16" xfId="0" applyNumberFormat="1" applyFont="1" applyFill="1" applyBorder="1" applyAlignment="1">
      <alignment horizontal="center"/>
    </xf>
    <xf numFmtId="3" fontId="22" fillId="0" borderId="16" xfId="0" applyNumberFormat="1" applyFont="1" applyFill="1" applyBorder="1" applyAlignment="1">
      <alignment horizontal="center"/>
    </xf>
    <xf numFmtId="3" fontId="22" fillId="0" borderId="18" xfId="0" applyNumberFormat="1" applyFont="1" applyFill="1" applyBorder="1" applyAlignment="1">
      <alignment horizontal="center"/>
    </xf>
    <xf numFmtId="0" fontId="1" fillId="0" borderId="16" xfId="0" quotePrefix="1" applyFont="1" applyFill="1" applyBorder="1" applyAlignment="1">
      <alignment horizontal="left"/>
    </xf>
    <xf numFmtId="0" fontId="15" fillId="0" borderId="16" xfId="0" applyFont="1" applyBorder="1" applyAlignment="1">
      <alignment horizontal="left"/>
    </xf>
    <xf numFmtId="49" fontId="2" fillId="0" borderId="21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5" fillId="0" borderId="16" xfId="0" quotePrefix="1" applyFont="1" applyFill="1" applyBorder="1" applyAlignment="1">
      <alignment horizontal="left"/>
    </xf>
    <xf numFmtId="0" fontId="5" fillId="0" borderId="35" xfId="0" quotePrefix="1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41" fontId="5" fillId="0" borderId="36" xfId="0" applyNumberFormat="1" applyFont="1" applyFill="1" applyBorder="1" applyAlignment="1">
      <alignment horizontal="center"/>
    </xf>
    <xf numFmtId="41" fontId="1" fillId="0" borderId="37" xfId="0" applyNumberFormat="1" applyFont="1" applyFill="1" applyBorder="1" applyAlignment="1">
      <alignment horizontal="center"/>
    </xf>
    <xf numFmtId="1" fontId="1" fillId="0" borderId="16" xfId="0" applyNumberFormat="1" applyFont="1" applyFill="1" applyBorder="1" applyAlignment="1">
      <alignment horizontal="center"/>
    </xf>
    <xf numFmtId="0" fontId="1" fillId="0" borderId="16" xfId="0" quotePrefix="1" applyFont="1" applyFill="1" applyBorder="1" applyAlignment="1">
      <alignment horizontal="left" wrapText="1"/>
    </xf>
    <xf numFmtId="0" fontId="1" fillId="0" borderId="21" xfId="0" applyFont="1" applyFill="1" applyBorder="1" applyAlignment="1">
      <alignment horizontal="center"/>
    </xf>
    <xf numFmtId="0" fontId="5" fillId="0" borderId="16" xfId="0" quotePrefix="1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5" fillId="0" borderId="16" xfId="0" quotePrefix="1" applyFont="1" applyBorder="1" applyAlignment="1">
      <alignment horizontal="left"/>
    </xf>
    <xf numFmtId="41" fontId="5" fillId="0" borderId="16" xfId="0" applyNumberFormat="1" applyFont="1" applyFill="1" applyBorder="1" applyAlignment="1">
      <alignment horizontal="center"/>
    </xf>
    <xf numFmtId="41" fontId="1" fillId="0" borderId="16" xfId="0" applyNumberFormat="1" applyFont="1" applyFill="1" applyBorder="1" applyAlignment="1">
      <alignment horizontal="center"/>
    </xf>
    <xf numFmtId="41" fontId="1" fillId="0" borderId="18" xfId="0" applyNumberFormat="1" applyFont="1" applyFill="1" applyBorder="1" applyAlignment="1">
      <alignment horizontal="center"/>
    </xf>
    <xf numFmtId="0" fontId="5" fillId="0" borderId="36" xfId="0" applyFont="1" applyBorder="1" applyAlignment="1">
      <alignment horizontal="center"/>
    </xf>
    <xf numFmtId="167" fontId="5" fillId="0" borderId="36" xfId="0" applyNumberFormat="1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3" borderId="2" xfId="7" applyFont="1" applyFill="1" applyBorder="1" applyAlignment="1">
      <alignment horizontal="center" vertical="center"/>
    </xf>
    <xf numFmtId="0" fontId="5" fillId="3" borderId="3" xfId="7" applyFont="1" applyFill="1" applyBorder="1" applyAlignment="1">
      <alignment horizontal="center" vertical="center"/>
    </xf>
    <xf numFmtId="49" fontId="5" fillId="3" borderId="9" xfId="7" applyNumberFormat="1" applyFont="1" applyFill="1" applyBorder="1" applyAlignment="1">
      <alignment horizontal="center" vertical="center"/>
    </xf>
    <xf numFmtId="0" fontId="5" fillId="3" borderId="10" xfId="7" applyFont="1" applyFill="1" applyBorder="1" applyAlignment="1">
      <alignment horizontal="center" vertical="center"/>
    </xf>
    <xf numFmtId="3" fontId="15" fillId="0" borderId="31" xfId="0" applyNumberFormat="1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5" fillId="0" borderId="0" xfId="3" applyNumberFormat="1" applyFont="1" applyFill="1" applyBorder="1" applyAlignment="1" applyProtection="1">
      <alignment horizontal="left" vertical="center" wrapText="1"/>
    </xf>
    <xf numFmtId="0" fontId="1" fillId="0" borderId="0" xfId="3">
      <alignment vertical="center"/>
    </xf>
    <xf numFmtId="0" fontId="19" fillId="0" borderId="33" xfId="3" applyNumberFormat="1" applyFont="1" applyFill="1" applyBorder="1" applyAlignment="1" applyProtection="1">
      <alignment horizontal="center" vertical="center"/>
    </xf>
    <xf numFmtId="0" fontId="19" fillId="0" borderId="34" xfId="3" applyNumberFormat="1" applyFont="1" applyFill="1" applyBorder="1" applyAlignment="1" applyProtection="1">
      <alignment horizontal="center" vertical="center"/>
    </xf>
    <xf numFmtId="0" fontId="15" fillId="0" borderId="8" xfId="0" quotePrefix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5" fillId="0" borderId="2" xfId="0" quotePrefix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15" fillId="0" borderId="3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5" fillId="0" borderId="19" xfId="0" quotePrefix="1" applyFont="1" applyBorder="1" applyAlignment="1">
      <alignment horizontal="center" vertical="center"/>
    </xf>
    <xf numFmtId="0" fontId="16" fillId="0" borderId="30" xfId="0" applyFont="1" applyBorder="1" applyAlignment="1"/>
    <xf numFmtId="0" fontId="15" fillId="0" borderId="8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</cellXfs>
  <cellStyles count="14">
    <cellStyle name="Normální" xfId="0" builtinId="0"/>
    <cellStyle name="Normální 10" xfId="13"/>
    <cellStyle name="Normální 2" xfId="3"/>
    <cellStyle name="normální 21" xfId="6"/>
    <cellStyle name="Normální 3" xfId="4"/>
    <cellStyle name="Normální 3 2" xfId="9"/>
    <cellStyle name="normální 4" xfId="5"/>
    <cellStyle name="Normální 5" xfId="8"/>
    <cellStyle name="Normální 6" xfId="2"/>
    <cellStyle name="Normální 7" xfId="10"/>
    <cellStyle name="Normální 8" xfId="11"/>
    <cellStyle name="Normální 9" xfId="12"/>
    <cellStyle name="normální_POL.XLS" xfId="7"/>
    <cellStyle name="Styl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zoomScale="90" zoomScaleNormal="90" workbookViewId="0">
      <selection activeCell="A8" sqref="A8"/>
    </sheetView>
  </sheetViews>
  <sheetFormatPr defaultRowHeight="12.75" x14ac:dyDescent="0.2"/>
  <cols>
    <col min="1" max="1" width="7.5" style="5" customWidth="1"/>
    <col min="2" max="2" width="14.6640625" style="1" customWidth="1"/>
    <col min="3" max="3" width="78.83203125" style="3" customWidth="1"/>
    <col min="4" max="4" width="21.83203125" style="1" customWidth="1"/>
    <col min="5" max="5" width="21.83203125" style="9" customWidth="1"/>
    <col min="6" max="6" width="21.83203125" style="4" customWidth="1"/>
  </cols>
  <sheetData>
    <row r="2" spans="1:6" ht="15.75" x14ac:dyDescent="0.2">
      <c r="C2" s="144" t="s">
        <v>74</v>
      </c>
    </row>
    <row r="3" spans="1:6" ht="13.5" thickBot="1" x14ac:dyDescent="0.25">
      <c r="F3" s="36"/>
    </row>
    <row r="4" spans="1:6" ht="24.95" customHeight="1" x14ac:dyDescent="0.2">
      <c r="A4" s="182" t="s">
        <v>35</v>
      </c>
      <c r="B4" s="183"/>
      <c r="C4" s="58" t="s">
        <v>29</v>
      </c>
      <c r="D4" s="37"/>
      <c r="E4" s="38"/>
      <c r="F4" s="39"/>
    </row>
    <row r="5" spans="1:6" ht="24.95" customHeight="1" x14ac:dyDescent="0.2">
      <c r="A5" s="184" t="s">
        <v>36</v>
      </c>
      <c r="B5" s="185"/>
      <c r="C5" s="57" t="s">
        <v>38</v>
      </c>
      <c r="D5" s="40" t="s">
        <v>37</v>
      </c>
      <c r="E5" s="41"/>
      <c r="F5" s="42"/>
    </row>
    <row r="6" spans="1:6" ht="20.100000000000001" customHeight="1" x14ac:dyDescent="0.2">
      <c r="A6" s="32"/>
      <c r="B6" s="33"/>
      <c r="C6" s="34"/>
      <c r="D6" s="33"/>
      <c r="E6" s="35"/>
      <c r="F6" s="56"/>
    </row>
    <row r="7" spans="1:6" ht="20.100000000000001" customHeight="1" x14ac:dyDescent="0.2">
      <c r="A7" s="81" t="s">
        <v>31</v>
      </c>
      <c r="B7" s="43" t="s">
        <v>32</v>
      </c>
      <c r="C7" s="44" t="s">
        <v>30</v>
      </c>
      <c r="D7" s="43" t="s">
        <v>33</v>
      </c>
      <c r="E7" s="48" t="s">
        <v>18</v>
      </c>
      <c r="F7" s="49" t="s">
        <v>34</v>
      </c>
    </row>
    <row r="8" spans="1:6" ht="20.100000000000001" customHeight="1" x14ac:dyDescent="0.2">
      <c r="A8" s="66">
        <v>1</v>
      </c>
      <c r="B8" s="25">
        <v>2</v>
      </c>
      <c r="C8" s="25">
        <v>3</v>
      </c>
      <c r="D8" s="25">
        <v>4</v>
      </c>
      <c r="E8" s="21">
        <v>5</v>
      </c>
      <c r="F8" s="31">
        <v>6</v>
      </c>
    </row>
    <row r="9" spans="1:6" ht="20.100000000000001" customHeight="1" x14ac:dyDescent="0.2">
      <c r="A9" s="66"/>
      <c r="B9" s="25"/>
      <c r="C9" s="26"/>
      <c r="D9" s="25"/>
      <c r="E9" s="21"/>
      <c r="F9" s="22"/>
    </row>
    <row r="10" spans="1:6" ht="20.100000000000001" customHeight="1" x14ac:dyDescent="0.2">
      <c r="A10" s="81"/>
      <c r="B10" s="43"/>
      <c r="C10" s="44" t="s">
        <v>39</v>
      </c>
      <c r="D10" s="45"/>
      <c r="E10" s="46"/>
      <c r="F10" s="47"/>
    </row>
    <row r="11" spans="1:6" ht="20.100000000000001" customHeight="1" x14ac:dyDescent="0.2">
      <c r="A11" s="66" t="s">
        <v>0</v>
      </c>
      <c r="B11" s="19"/>
      <c r="C11" s="20" t="str">
        <f>IGP!C9</f>
        <v>Přípravné práce</v>
      </c>
      <c r="D11" s="28">
        <f>IGP!G17</f>
        <v>0</v>
      </c>
      <c r="E11" s="29">
        <f t="shared" ref="E11:E14" si="0">D11*0.21</f>
        <v>0</v>
      </c>
      <c r="F11" s="30">
        <f t="shared" ref="F11:F14" si="1">SUM(D11:E11)</f>
        <v>0</v>
      </c>
    </row>
    <row r="12" spans="1:6" ht="20.100000000000001" customHeight="1" x14ac:dyDescent="0.2">
      <c r="A12" s="63" t="s">
        <v>2</v>
      </c>
      <c r="B12" s="19"/>
      <c r="C12" s="20" t="str">
        <f>IGP!C19</f>
        <v>Vrtné práce</v>
      </c>
      <c r="D12" s="28">
        <f>IGP!G32</f>
        <v>0</v>
      </c>
      <c r="E12" s="29">
        <f t="shared" si="0"/>
        <v>0</v>
      </c>
      <c r="F12" s="30">
        <f t="shared" si="1"/>
        <v>0</v>
      </c>
    </row>
    <row r="13" spans="1:6" ht="20.100000000000001" customHeight="1" x14ac:dyDescent="0.2">
      <c r="A13" s="66" t="s">
        <v>5</v>
      </c>
      <c r="B13" s="19"/>
      <c r="C13" s="24" t="str">
        <f>IGP!C34</f>
        <v>Laboratorní zkoušky</v>
      </c>
      <c r="D13" s="28">
        <f>IGP!G45</f>
        <v>0</v>
      </c>
      <c r="E13" s="29">
        <f t="shared" si="0"/>
        <v>0</v>
      </c>
      <c r="F13" s="30">
        <f t="shared" si="1"/>
        <v>0</v>
      </c>
    </row>
    <row r="14" spans="1:6" ht="20.100000000000001" customHeight="1" x14ac:dyDescent="0.2">
      <c r="A14" s="66" t="s">
        <v>7</v>
      </c>
      <c r="B14" s="19"/>
      <c r="C14" s="20" t="str">
        <f>IGP!C47</f>
        <v>Vyhodnocení, závěrečná zpráva</v>
      </c>
      <c r="D14" s="28">
        <f>IGP!G54</f>
        <v>0</v>
      </c>
      <c r="E14" s="29">
        <f t="shared" si="0"/>
        <v>0</v>
      </c>
      <c r="F14" s="30">
        <f t="shared" si="1"/>
        <v>0</v>
      </c>
    </row>
    <row r="15" spans="1:6" ht="20.100000000000001" customHeight="1" x14ac:dyDescent="0.2">
      <c r="A15" s="63"/>
      <c r="B15" s="19"/>
      <c r="C15" s="20"/>
      <c r="D15" s="28"/>
      <c r="E15" s="29"/>
      <c r="F15" s="30"/>
    </row>
    <row r="16" spans="1:6" ht="20.100000000000001" customHeight="1" x14ac:dyDescent="0.2">
      <c r="A16" s="63"/>
      <c r="B16" s="19"/>
      <c r="C16" s="24"/>
      <c r="D16" s="28"/>
      <c r="E16" s="29"/>
      <c r="F16" s="30"/>
    </row>
    <row r="17" spans="1:6" ht="20.100000000000001" customHeight="1" x14ac:dyDescent="0.2">
      <c r="A17" s="63"/>
      <c r="B17" s="19"/>
      <c r="C17" s="24"/>
      <c r="D17" s="28"/>
      <c r="E17" s="29"/>
      <c r="F17" s="30"/>
    </row>
    <row r="18" spans="1:6" ht="20.100000000000001" customHeight="1" x14ac:dyDescent="0.2">
      <c r="A18" s="23"/>
      <c r="B18" s="19"/>
      <c r="C18" s="24"/>
      <c r="D18" s="28"/>
      <c r="E18" s="29"/>
      <c r="F18" s="30"/>
    </row>
    <row r="19" spans="1:6" ht="20.100000000000001" customHeight="1" thickBot="1" x14ac:dyDescent="0.25">
      <c r="A19" s="50"/>
      <c r="B19" s="51"/>
      <c r="C19" s="52" t="s">
        <v>40</v>
      </c>
      <c r="D19" s="53">
        <f>SUM(D11:D16)</f>
        <v>0</v>
      </c>
      <c r="E19" s="54">
        <f>SUM(E11:E16)</f>
        <v>0</v>
      </c>
      <c r="F19" s="55">
        <f>SUM(F11:F16)</f>
        <v>0</v>
      </c>
    </row>
    <row r="27" spans="1:6" ht="15" x14ac:dyDescent="0.25">
      <c r="C27" s="6"/>
      <c r="D27"/>
      <c r="E27" s="11"/>
    </row>
    <row r="28" spans="1:6" ht="15" x14ac:dyDescent="0.25">
      <c r="C28" s="12"/>
      <c r="D28" s="180"/>
      <c r="E28" s="181"/>
    </row>
    <row r="29" spans="1:6" ht="15" x14ac:dyDescent="0.25">
      <c r="C29" s="12"/>
      <c r="D29" s="180"/>
      <c r="E29" s="180"/>
    </row>
  </sheetData>
  <mergeCells count="4">
    <mergeCell ref="D28:E28"/>
    <mergeCell ref="D29:E29"/>
    <mergeCell ref="A4:B4"/>
    <mergeCell ref="A5:B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0"/>
  <sheetViews>
    <sheetView tabSelected="1" zoomScale="80" zoomScaleNormal="80" zoomScaleSheetLayoutView="70" workbookViewId="0">
      <selection activeCell="C17" sqref="C17"/>
    </sheetView>
  </sheetViews>
  <sheetFormatPr defaultRowHeight="12.75" x14ac:dyDescent="0.2"/>
  <cols>
    <col min="1" max="1" width="6.83203125" style="1" customWidth="1"/>
    <col min="2" max="2" width="17.83203125" style="1" customWidth="1"/>
    <col min="3" max="3" width="124.33203125" style="3" customWidth="1"/>
    <col min="4" max="4" width="17" style="3" customWidth="1"/>
    <col min="5" max="5" width="11.1640625" style="7" customWidth="1"/>
    <col min="6" max="6" width="18.5" style="9" customWidth="1"/>
    <col min="7" max="7" width="18.5" style="4" customWidth="1"/>
    <col min="8" max="8" width="9.33203125" style="18"/>
  </cols>
  <sheetData>
    <row r="1" spans="1:8" ht="28.5" customHeight="1" thickTop="1" thickBot="1" x14ac:dyDescent="0.25">
      <c r="D1" s="109" t="s">
        <v>58</v>
      </c>
      <c r="E1" s="190" t="s">
        <v>59</v>
      </c>
      <c r="F1" s="191"/>
      <c r="G1" s="110">
        <f>G17+G32+G45+G54</f>
        <v>0</v>
      </c>
    </row>
    <row r="2" spans="1:8" ht="27" thickTop="1" thickBot="1" x14ac:dyDescent="0.25">
      <c r="C2" s="144" t="str">
        <f>Rekapitulace!C2</f>
        <v>S O U P I S    P R A C Í</v>
      </c>
      <c r="D2" s="108"/>
      <c r="E2" s="108"/>
      <c r="F2" s="108"/>
      <c r="G2" s="111" t="s">
        <v>60</v>
      </c>
    </row>
    <row r="3" spans="1:8" ht="25.5" x14ac:dyDescent="0.2">
      <c r="A3" s="2" t="s">
        <v>41</v>
      </c>
      <c r="C3" s="59" t="s">
        <v>29</v>
      </c>
      <c r="D3" s="59"/>
      <c r="E3" s="106" t="s">
        <v>56</v>
      </c>
      <c r="F3" s="107" t="s">
        <v>57</v>
      </c>
    </row>
    <row r="4" spans="1:8" ht="51" x14ac:dyDescent="0.2">
      <c r="A4" s="100" t="s">
        <v>42</v>
      </c>
      <c r="B4" s="97"/>
      <c r="C4" s="96" t="s">
        <v>39</v>
      </c>
      <c r="D4" s="103" t="s">
        <v>53</v>
      </c>
      <c r="E4" s="104" t="s">
        <v>54</v>
      </c>
      <c r="F4" s="105" t="s">
        <v>55</v>
      </c>
    </row>
    <row r="5" spans="1:8" ht="18.75" customHeight="1" thickBot="1" x14ac:dyDescent="0.25">
      <c r="A5" s="188" t="s">
        <v>52</v>
      </c>
      <c r="B5" s="189"/>
      <c r="C5" s="99">
        <v>43364</v>
      </c>
      <c r="D5" s="102"/>
      <c r="E5" s="98"/>
      <c r="F5" s="98"/>
      <c r="G5" s="98"/>
      <c r="H5" s="98"/>
    </row>
    <row r="6" spans="1:8" ht="39" customHeight="1" x14ac:dyDescent="0.2">
      <c r="A6" s="194" t="s">
        <v>43</v>
      </c>
      <c r="B6" s="196" t="s">
        <v>32</v>
      </c>
      <c r="C6" s="198" t="s">
        <v>30</v>
      </c>
      <c r="D6" s="192" t="s">
        <v>44</v>
      </c>
      <c r="E6" s="200" t="s">
        <v>45</v>
      </c>
      <c r="F6" s="186" t="s">
        <v>46</v>
      </c>
      <c r="G6" s="187"/>
      <c r="H6" s="13"/>
    </row>
    <row r="7" spans="1:8" ht="18" customHeight="1" thickBot="1" x14ac:dyDescent="0.25">
      <c r="A7" s="195"/>
      <c r="B7" s="197"/>
      <c r="C7" s="199"/>
      <c r="D7" s="193"/>
      <c r="E7" s="201"/>
      <c r="F7" s="60" t="s">
        <v>47</v>
      </c>
      <c r="G7" s="61" t="s">
        <v>48</v>
      </c>
      <c r="H7" s="13"/>
    </row>
    <row r="8" spans="1:8" ht="20.100000000000001" customHeight="1" x14ac:dyDescent="0.2">
      <c r="A8" s="67"/>
      <c r="B8" s="68">
        <v>1</v>
      </c>
      <c r="C8" s="68">
        <v>2</v>
      </c>
      <c r="D8" s="69">
        <v>3</v>
      </c>
      <c r="E8" s="70">
        <v>4</v>
      </c>
      <c r="F8" s="70">
        <v>5</v>
      </c>
      <c r="G8" s="71">
        <v>6</v>
      </c>
      <c r="H8" s="13"/>
    </row>
    <row r="9" spans="1:8" ht="20.100000000000001" customHeight="1" x14ac:dyDescent="0.2">
      <c r="A9" s="72"/>
      <c r="B9" s="73">
        <v>1</v>
      </c>
      <c r="C9" s="74" t="s">
        <v>63</v>
      </c>
      <c r="D9" s="75"/>
      <c r="E9" s="84"/>
      <c r="F9" s="76"/>
      <c r="G9" s="121"/>
      <c r="H9" s="13"/>
    </row>
    <row r="10" spans="1:8" ht="20.100000000000001" customHeight="1" x14ac:dyDescent="0.2">
      <c r="A10" s="152"/>
      <c r="B10" s="153"/>
      <c r="C10" s="158" t="s">
        <v>67</v>
      </c>
      <c r="D10" s="154"/>
      <c r="E10" s="155"/>
      <c r="F10" s="156"/>
      <c r="G10" s="157"/>
      <c r="H10" s="13"/>
    </row>
    <row r="11" spans="1:8" ht="27" customHeight="1" x14ac:dyDescent="0.2">
      <c r="A11" s="170">
        <v>1</v>
      </c>
      <c r="B11" s="153"/>
      <c r="C11" s="169" t="s">
        <v>84</v>
      </c>
      <c r="D11" s="132" t="s">
        <v>25</v>
      </c>
      <c r="E11" s="168">
        <v>1</v>
      </c>
      <c r="F11" s="176"/>
      <c r="G11" s="177">
        <f>E11*(F11)</f>
        <v>0</v>
      </c>
      <c r="H11" s="13"/>
    </row>
    <row r="12" spans="1:8" ht="20.100000000000001" customHeight="1" x14ac:dyDescent="0.2">
      <c r="A12" s="66"/>
      <c r="B12" s="117"/>
      <c r="C12" s="129" t="s">
        <v>73</v>
      </c>
      <c r="D12" s="126"/>
      <c r="E12" s="127"/>
      <c r="F12" s="127"/>
      <c r="G12" s="128"/>
      <c r="H12" s="13"/>
    </row>
    <row r="13" spans="1:8" ht="20.100000000000001" customHeight="1" x14ac:dyDescent="0.2">
      <c r="A13" s="66">
        <f>A11+1</f>
        <v>2</v>
      </c>
      <c r="B13" s="117"/>
      <c r="C13" s="129" t="s">
        <v>75</v>
      </c>
      <c r="D13" s="126" t="s">
        <v>8</v>
      </c>
      <c r="E13" s="127">
        <v>290</v>
      </c>
      <c r="F13" s="127"/>
      <c r="G13" s="177">
        <f>E13*(F13)</f>
        <v>0</v>
      </c>
      <c r="H13" s="13"/>
    </row>
    <row r="14" spans="1:8" ht="20.100000000000001" customHeight="1" x14ac:dyDescent="0.2">
      <c r="A14" s="66"/>
      <c r="B14" s="117"/>
      <c r="C14" s="129" t="s">
        <v>78</v>
      </c>
      <c r="D14" s="117"/>
      <c r="E14" s="127"/>
      <c r="F14" s="130"/>
      <c r="G14" s="128"/>
      <c r="H14" s="13"/>
    </row>
    <row r="15" spans="1:8" ht="20.100000000000001" customHeight="1" x14ac:dyDescent="0.2">
      <c r="A15" s="63">
        <f>A13+1</f>
        <v>3</v>
      </c>
      <c r="B15" s="117"/>
      <c r="C15" s="129" t="s">
        <v>76</v>
      </c>
      <c r="D15" s="117" t="s">
        <v>6</v>
      </c>
      <c r="E15" s="127">
        <v>6</v>
      </c>
      <c r="F15" s="127"/>
      <c r="G15" s="128">
        <f>E15*(F15)</f>
        <v>0</v>
      </c>
      <c r="H15" s="13"/>
    </row>
    <row r="16" spans="1:8" ht="20.100000000000001" customHeight="1" x14ac:dyDescent="0.2">
      <c r="A16" s="63">
        <f>A15+1</f>
        <v>4</v>
      </c>
      <c r="B16" s="117"/>
      <c r="C16" s="129" t="s">
        <v>77</v>
      </c>
      <c r="D16" s="132" t="s">
        <v>6</v>
      </c>
      <c r="E16" s="127">
        <v>2</v>
      </c>
      <c r="F16" s="130"/>
      <c r="G16" s="128">
        <f>E16*(F16)</f>
        <v>0</v>
      </c>
      <c r="H16" s="13"/>
    </row>
    <row r="17" spans="1:8" ht="20.100000000000001" customHeight="1" x14ac:dyDescent="0.2">
      <c r="A17" s="79"/>
      <c r="B17" s="45" t="s">
        <v>49</v>
      </c>
      <c r="C17" s="74" t="s">
        <v>63</v>
      </c>
      <c r="D17" s="133"/>
      <c r="E17" s="90"/>
      <c r="F17" s="134"/>
      <c r="G17" s="135">
        <f>SUM(G12:G16)</f>
        <v>0</v>
      </c>
      <c r="H17" s="13"/>
    </row>
    <row r="18" spans="1:8" ht="20.100000000000001" customHeight="1" x14ac:dyDescent="0.2">
      <c r="A18" s="147"/>
      <c r="B18" s="148"/>
      <c r="C18" s="148"/>
      <c r="D18" s="149"/>
      <c r="E18" s="150"/>
      <c r="F18" s="150"/>
      <c r="G18" s="151"/>
      <c r="H18" s="13"/>
    </row>
    <row r="19" spans="1:8" s="118" customFormat="1" ht="20.100000000000001" customHeight="1" x14ac:dyDescent="0.2">
      <c r="A19" s="72"/>
      <c r="B19" s="73">
        <v>2</v>
      </c>
      <c r="C19" s="74" t="s">
        <v>65</v>
      </c>
      <c r="D19" s="75"/>
      <c r="E19" s="84"/>
      <c r="F19" s="76"/>
      <c r="G19" s="121"/>
      <c r="H19" s="13"/>
    </row>
    <row r="20" spans="1:8" s="82" customFormat="1" ht="20.100000000000001" customHeight="1" x14ac:dyDescent="0.2">
      <c r="A20" s="63"/>
      <c r="B20" s="19"/>
      <c r="C20" s="159" t="s">
        <v>68</v>
      </c>
      <c r="D20" s="122"/>
      <c r="E20" s="29"/>
      <c r="F20" s="29"/>
      <c r="G20" s="123"/>
      <c r="H20" s="14"/>
    </row>
    <row r="21" spans="1:8" s="82" customFormat="1" ht="20.100000000000001" customHeight="1" x14ac:dyDescent="0.2">
      <c r="A21" s="124">
        <f>A16+1</f>
        <v>5</v>
      </c>
      <c r="B21" s="117"/>
      <c r="C21" s="125" t="s">
        <v>27</v>
      </c>
      <c r="D21" s="126" t="s">
        <v>1</v>
      </c>
      <c r="E21" s="127">
        <v>60</v>
      </c>
      <c r="F21" s="127"/>
      <c r="G21" s="128">
        <f>E21*(F21)</f>
        <v>0</v>
      </c>
      <c r="H21" s="14"/>
    </row>
    <row r="22" spans="1:8" s="82" customFormat="1" ht="20.100000000000001" customHeight="1" x14ac:dyDescent="0.2">
      <c r="A22" s="124">
        <f>A21+1</f>
        <v>6</v>
      </c>
      <c r="B22" s="117"/>
      <c r="C22" s="129" t="s">
        <v>26</v>
      </c>
      <c r="D22" s="126" t="s">
        <v>1</v>
      </c>
      <c r="E22" s="127">
        <v>160</v>
      </c>
      <c r="F22" s="176"/>
      <c r="G22" s="128">
        <f>E22*(F22)</f>
        <v>0</v>
      </c>
      <c r="H22" s="14"/>
    </row>
    <row r="23" spans="1:8" s="82" customFormat="1" ht="27.75" customHeight="1" x14ac:dyDescent="0.2">
      <c r="A23" s="124">
        <f>A22+1</f>
        <v>7</v>
      </c>
      <c r="B23" s="117"/>
      <c r="C23" s="125" t="s">
        <v>61</v>
      </c>
      <c r="D23" s="126" t="s">
        <v>1</v>
      </c>
      <c r="E23" s="127">
        <v>70</v>
      </c>
      <c r="F23" s="176"/>
      <c r="G23" s="128">
        <f>E23*(F23)</f>
        <v>0</v>
      </c>
      <c r="H23" s="14"/>
    </row>
    <row r="24" spans="1:8" s="82" customFormat="1" ht="20.100000000000001" customHeight="1" x14ac:dyDescent="0.2">
      <c r="A24" s="124"/>
      <c r="B24" s="117"/>
      <c r="C24" s="125" t="s">
        <v>66</v>
      </c>
      <c r="D24" s="126"/>
      <c r="E24" s="127"/>
      <c r="F24" s="176"/>
      <c r="G24" s="128"/>
      <c r="H24" s="14"/>
    </row>
    <row r="25" spans="1:8" s="82" customFormat="1" ht="20.100000000000001" customHeight="1" x14ac:dyDescent="0.2">
      <c r="A25" s="63">
        <f>A23+1</f>
        <v>8</v>
      </c>
      <c r="B25" s="117"/>
      <c r="C25" s="171" t="s">
        <v>79</v>
      </c>
      <c r="D25" s="25" t="s">
        <v>3</v>
      </c>
      <c r="E25" s="29">
        <v>6</v>
      </c>
      <c r="F25" s="176"/>
      <c r="G25" s="128">
        <f>E25*(F25)</f>
        <v>0</v>
      </c>
      <c r="H25" s="14"/>
    </row>
    <row r="26" spans="1:8" s="82" customFormat="1" ht="20.100000000000001" customHeight="1" x14ac:dyDescent="0.2">
      <c r="A26" s="63">
        <f>A25+1</f>
        <v>9</v>
      </c>
      <c r="B26" s="117"/>
      <c r="C26" s="24" t="s">
        <v>19</v>
      </c>
      <c r="D26" s="132" t="s">
        <v>3</v>
      </c>
      <c r="E26" s="127">
        <v>290</v>
      </c>
      <c r="F26" s="176"/>
      <c r="G26" s="128">
        <f>E26*(F26)</f>
        <v>0</v>
      </c>
      <c r="H26" s="14"/>
    </row>
    <row r="27" spans="1:8" s="82" customFormat="1" ht="20.100000000000001" customHeight="1" x14ac:dyDescent="0.2">
      <c r="A27" s="63">
        <f t="shared" ref="A27" si="0">A26+1</f>
        <v>10</v>
      </c>
      <c r="B27" s="117"/>
      <c r="C27" s="20" t="s">
        <v>9</v>
      </c>
      <c r="D27" s="27" t="s">
        <v>4</v>
      </c>
      <c r="E27" s="29">
        <v>20</v>
      </c>
      <c r="F27" s="176"/>
      <c r="G27" s="128">
        <f>E27*(F27)</f>
        <v>0</v>
      </c>
      <c r="H27" s="14"/>
    </row>
    <row r="28" spans="1:8" s="118" customFormat="1" ht="20.100000000000001" customHeight="1" x14ac:dyDescent="0.2">
      <c r="A28" s="66"/>
      <c r="B28" s="131"/>
      <c r="C28" s="65" t="s">
        <v>62</v>
      </c>
      <c r="D28" s="25"/>
      <c r="E28" s="88"/>
      <c r="F28" s="176"/>
      <c r="G28" s="128"/>
      <c r="H28" s="13"/>
    </row>
    <row r="29" spans="1:8" s="118" customFormat="1" ht="20.100000000000001" customHeight="1" x14ac:dyDescent="0.2">
      <c r="A29" s="66">
        <f>A27+1</f>
        <v>11</v>
      </c>
      <c r="B29" s="117"/>
      <c r="C29" s="20" t="s">
        <v>12</v>
      </c>
      <c r="D29" s="27" t="s">
        <v>6</v>
      </c>
      <c r="E29" s="29">
        <v>30</v>
      </c>
      <c r="F29" s="176"/>
      <c r="G29" s="128">
        <f>E29*(F29)</f>
        <v>0</v>
      </c>
      <c r="H29" s="14"/>
    </row>
    <row r="30" spans="1:8" s="118" customFormat="1" ht="20.100000000000001" customHeight="1" x14ac:dyDescent="0.2">
      <c r="A30" s="66">
        <f>A29+1</f>
        <v>12</v>
      </c>
      <c r="B30" s="117"/>
      <c r="C30" s="20" t="s">
        <v>20</v>
      </c>
      <c r="D30" s="27" t="s">
        <v>6</v>
      </c>
      <c r="E30" s="29">
        <v>15</v>
      </c>
      <c r="F30" s="176"/>
      <c r="G30" s="128">
        <f>E30*(F30)</f>
        <v>0</v>
      </c>
      <c r="H30" s="14"/>
    </row>
    <row r="31" spans="1:8" s="118" customFormat="1" ht="20.100000000000001" customHeight="1" x14ac:dyDescent="0.2">
      <c r="A31" s="66">
        <f>A30+1</f>
        <v>13</v>
      </c>
      <c r="B31" s="117"/>
      <c r="C31" s="172" t="s">
        <v>80</v>
      </c>
      <c r="D31" s="132" t="s">
        <v>6</v>
      </c>
      <c r="E31" s="127">
        <v>2</v>
      </c>
      <c r="F31" s="176"/>
      <c r="G31" s="128">
        <f>E31*(F31)</f>
        <v>0</v>
      </c>
      <c r="H31" s="14"/>
    </row>
    <row r="32" spans="1:8" s="82" customFormat="1" ht="20.100000000000001" customHeight="1" x14ac:dyDescent="0.2">
      <c r="A32" s="79"/>
      <c r="B32" s="45" t="s">
        <v>69</v>
      </c>
      <c r="C32" s="80" t="s">
        <v>65</v>
      </c>
      <c r="D32" s="133"/>
      <c r="E32" s="90"/>
      <c r="F32" s="134"/>
      <c r="G32" s="135">
        <f>SUM(G21:G31)</f>
        <v>0</v>
      </c>
      <c r="H32" s="15"/>
    </row>
    <row r="33" spans="1:10" s="82" customFormat="1" ht="20.100000000000001" customHeight="1" x14ac:dyDescent="0.2">
      <c r="A33" s="66"/>
      <c r="B33" s="117"/>
      <c r="C33" s="64"/>
      <c r="D33" s="136"/>
      <c r="E33" s="91"/>
      <c r="F33" s="137"/>
      <c r="G33" s="140"/>
      <c r="H33" s="15"/>
    </row>
    <row r="34" spans="1:10" s="82" customFormat="1" ht="20.100000000000001" customHeight="1" x14ac:dyDescent="0.2">
      <c r="A34" s="77"/>
      <c r="B34" s="73">
        <v>3</v>
      </c>
      <c r="C34" s="62" t="s">
        <v>64</v>
      </c>
      <c r="D34" s="43"/>
      <c r="E34" s="92"/>
      <c r="F34" s="93"/>
      <c r="G34" s="139"/>
      <c r="H34" s="14"/>
    </row>
    <row r="35" spans="1:10" s="119" customFormat="1" ht="20.100000000000001" customHeight="1" x14ac:dyDescent="0.2">
      <c r="A35" s="160"/>
      <c r="B35" s="161"/>
      <c r="C35" s="163" t="s">
        <v>71</v>
      </c>
      <c r="D35" s="27"/>
      <c r="E35" s="88"/>
      <c r="F35" s="89"/>
      <c r="G35" s="128"/>
      <c r="H35" s="162"/>
    </row>
    <row r="36" spans="1:10" s="119" customFormat="1" ht="20.100000000000001" customHeight="1" x14ac:dyDescent="0.2">
      <c r="A36" s="66">
        <f>A31+1</f>
        <v>14</v>
      </c>
      <c r="B36" s="132"/>
      <c r="C36" s="142" t="s">
        <v>28</v>
      </c>
      <c r="D36" s="27" t="s">
        <v>3</v>
      </c>
      <c r="E36" s="29">
        <v>30</v>
      </c>
      <c r="F36" s="29"/>
      <c r="G36" s="128">
        <f>E36*(F36)</f>
        <v>0</v>
      </c>
      <c r="H36" s="14"/>
    </row>
    <row r="37" spans="1:10" s="119" customFormat="1" ht="20.100000000000001" customHeight="1" x14ac:dyDescent="0.2">
      <c r="A37" s="66">
        <f>A36+1</f>
        <v>15</v>
      </c>
      <c r="B37" s="132"/>
      <c r="C37" s="142" t="s">
        <v>24</v>
      </c>
      <c r="D37" s="27" t="s">
        <v>3</v>
      </c>
      <c r="E37" s="29">
        <v>15</v>
      </c>
      <c r="F37" s="175"/>
      <c r="G37" s="128">
        <f>E37*(F37)</f>
        <v>0</v>
      </c>
      <c r="H37" s="14"/>
    </row>
    <row r="38" spans="1:10" s="119" customFormat="1" ht="20.100000000000001" customHeight="1" x14ac:dyDescent="0.2">
      <c r="A38" s="66">
        <f>A37+1</f>
        <v>16</v>
      </c>
      <c r="B38" s="132"/>
      <c r="C38" s="142" t="s">
        <v>13</v>
      </c>
      <c r="D38" s="27" t="s">
        <v>3</v>
      </c>
      <c r="E38" s="29">
        <v>2</v>
      </c>
      <c r="F38" s="175"/>
      <c r="G38" s="128">
        <f>E38*(F38)</f>
        <v>0</v>
      </c>
      <c r="H38" s="14"/>
    </row>
    <row r="39" spans="1:10" s="119" customFormat="1" ht="20.100000000000001" customHeight="1" x14ac:dyDescent="0.2">
      <c r="A39" s="66">
        <f>A38+1</f>
        <v>17</v>
      </c>
      <c r="B39" s="132"/>
      <c r="C39" s="142" t="s">
        <v>14</v>
      </c>
      <c r="D39" s="27" t="s">
        <v>3</v>
      </c>
      <c r="E39" s="29">
        <v>5</v>
      </c>
      <c r="F39" s="175"/>
      <c r="G39" s="128">
        <f>E39*(F39)</f>
        <v>0</v>
      </c>
      <c r="H39" s="14"/>
    </row>
    <row r="40" spans="1:10" s="119" customFormat="1" ht="20.100000000000001" customHeight="1" x14ac:dyDescent="0.2">
      <c r="A40" s="66">
        <f>A39+1</f>
        <v>18</v>
      </c>
      <c r="B40" s="132"/>
      <c r="C40" s="142" t="s">
        <v>23</v>
      </c>
      <c r="D40" s="132" t="s">
        <v>4</v>
      </c>
      <c r="E40" s="127">
        <v>20</v>
      </c>
      <c r="F40" s="175"/>
      <c r="G40" s="128">
        <f>E40*(F40)</f>
        <v>0</v>
      </c>
      <c r="H40" s="14"/>
    </row>
    <row r="41" spans="1:10" s="119" customFormat="1" ht="20.100000000000001" customHeight="1" x14ac:dyDescent="0.2">
      <c r="A41" s="141"/>
      <c r="B41" s="132"/>
      <c r="C41" s="142" t="s">
        <v>72</v>
      </c>
      <c r="D41" s="132"/>
      <c r="E41" s="127"/>
      <c r="F41" s="175"/>
      <c r="G41" s="128"/>
      <c r="H41" s="14"/>
    </row>
    <row r="42" spans="1:10" s="119" customFormat="1" ht="20.100000000000001" customHeight="1" x14ac:dyDescent="0.2">
      <c r="A42" s="66">
        <f>A40+1</f>
        <v>19</v>
      </c>
      <c r="B42" s="117"/>
      <c r="C42" s="24" t="s">
        <v>21</v>
      </c>
      <c r="D42" s="25" t="s">
        <v>8</v>
      </c>
      <c r="E42" s="127">
        <v>130</v>
      </c>
      <c r="F42" s="175"/>
      <c r="G42" s="128">
        <f>E42*(F42)</f>
        <v>0</v>
      </c>
      <c r="H42" s="14"/>
    </row>
    <row r="43" spans="1:10" s="119" customFormat="1" ht="20.100000000000001" customHeight="1" x14ac:dyDescent="0.2">
      <c r="A43" s="66">
        <f>A42+1</f>
        <v>20</v>
      </c>
      <c r="B43" s="117"/>
      <c r="C43" s="24" t="s">
        <v>22</v>
      </c>
      <c r="D43" s="25" t="s">
        <v>8</v>
      </c>
      <c r="E43" s="127">
        <v>130</v>
      </c>
      <c r="F43" s="175"/>
      <c r="G43" s="128">
        <f>E43*(F43)</f>
        <v>0</v>
      </c>
      <c r="H43" s="14"/>
    </row>
    <row r="44" spans="1:10" s="119" customFormat="1" ht="20.100000000000001" customHeight="1" x14ac:dyDescent="0.2">
      <c r="A44" s="66">
        <f>A43+1</f>
        <v>21</v>
      </c>
      <c r="B44" s="117"/>
      <c r="C44" s="173" t="s">
        <v>81</v>
      </c>
      <c r="D44" s="117" t="s">
        <v>4</v>
      </c>
      <c r="E44" s="127">
        <v>40</v>
      </c>
      <c r="F44" s="175"/>
      <c r="G44" s="128">
        <f>E44*(F44)</f>
        <v>0</v>
      </c>
      <c r="H44" s="14"/>
    </row>
    <row r="45" spans="1:10" s="82" customFormat="1" ht="20.100000000000001" customHeight="1" x14ac:dyDescent="0.2">
      <c r="A45" s="81"/>
      <c r="B45" s="73" t="s">
        <v>50</v>
      </c>
      <c r="C45" s="62" t="s">
        <v>64</v>
      </c>
      <c r="D45" s="133"/>
      <c r="E45" s="90"/>
      <c r="F45" s="134"/>
      <c r="G45" s="135">
        <f>SUM(G36:G44)</f>
        <v>0</v>
      </c>
      <c r="H45" s="15"/>
    </row>
    <row r="46" spans="1:10" s="82" customFormat="1" ht="20.100000000000001" customHeight="1" x14ac:dyDescent="0.2">
      <c r="A46" s="63"/>
      <c r="B46" s="25"/>
      <c r="C46" s="64"/>
      <c r="D46" s="136"/>
      <c r="E46" s="91"/>
      <c r="F46" s="137"/>
      <c r="G46" s="138"/>
      <c r="H46" s="15"/>
      <c r="I46" s="120"/>
      <c r="J46" s="120"/>
    </row>
    <row r="47" spans="1:10" s="82" customFormat="1" ht="20.100000000000001" customHeight="1" x14ac:dyDescent="0.2">
      <c r="A47" s="77"/>
      <c r="B47" s="73">
        <v>4</v>
      </c>
      <c r="C47" s="78" t="s">
        <v>70</v>
      </c>
      <c r="D47" s="43"/>
      <c r="E47" s="95"/>
      <c r="F47" s="93"/>
      <c r="G47" s="94"/>
      <c r="H47" s="16"/>
      <c r="I47" s="120"/>
      <c r="J47" s="120"/>
    </row>
    <row r="48" spans="1:10" s="82" customFormat="1" ht="20.100000000000001" customHeight="1" x14ac:dyDescent="0.2">
      <c r="A48" s="66">
        <f>A44+1</f>
        <v>22</v>
      </c>
      <c r="B48" s="25"/>
      <c r="C48" s="20" t="s">
        <v>15</v>
      </c>
      <c r="D48" s="25"/>
      <c r="E48" s="29"/>
      <c r="F48" s="29"/>
      <c r="G48" s="128">
        <f t="shared" ref="G48:G52" si="1">E48*F48</f>
        <v>0</v>
      </c>
      <c r="H48" s="16"/>
      <c r="I48" s="120"/>
      <c r="J48" s="120"/>
    </row>
    <row r="49" spans="1:10" s="82" customFormat="1" ht="20.100000000000001" customHeight="1" x14ac:dyDescent="0.2">
      <c r="A49" s="63">
        <f>A48+1</f>
        <v>23</v>
      </c>
      <c r="B49" s="25"/>
      <c r="C49" s="24" t="s">
        <v>16</v>
      </c>
      <c r="D49" s="25"/>
      <c r="E49" s="29"/>
      <c r="F49" s="29"/>
      <c r="G49" s="128">
        <f t="shared" si="1"/>
        <v>0</v>
      </c>
      <c r="H49" s="16"/>
      <c r="I49" s="120"/>
      <c r="J49" s="120"/>
    </row>
    <row r="50" spans="1:10" s="82" customFormat="1" ht="20.100000000000001" customHeight="1" x14ac:dyDescent="0.2">
      <c r="A50" s="63">
        <f t="shared" ref="A50:A52" si="2">A49+1</f>
        <v>24</v>
      </c>
      <c r="B50" s="25"/>
      <c r="C50" s="142" t="s">
        <v>17</v>
      </c>
      <c r="D50" s="25"/>
      <c r="E50" s="29"/>
      <c r="F50" s="29"/>
      <c r="G50" s="128">
        <f t="shared" si="1"/>
        <v>0</v>
      </c>
      <c r="H50" s="16"/>
      <c r="I50" s="120"/>
      <c r="J50" s="120"/>
    </row>
    <row r="51" spans="1:10" s="82" customFormat="1" ht="20.100000000000001" customHeight="1" x14ac:dyDescent="0.2">
      <c r="A51" s="63">
        <f t="shared" si="2"/>
        <v>25</v>
      </c>
      <c r="B51" s="25"/>
      <c r="C51" s="142" t="s">
        <v>11</v>
      </c>
      <c r="D51" s="25"/>
      <c r="E51" s="29"/>
      <c r="F51" s="29"/>
      <c r="G51" s="128">
        <f t="shared" si="1"/>
        <v>0</v>
      </c>
      <c r="H51" s="16"/>
      <c r="I51" s="120"/>
      <c r="J51" s="120"/>
    </row>
    <row r="52" spans="1:10" s="82" customFormat="1" ht="20.100000000000001" customHeight="1" x14ac:dyDescent="0.2">
      <c r="A52" s="63">
        <f t="shared" si="2"/>
        <v>26</v>
      </c>
      <c r="B52" s="25"/>
      <c r="C52" s="20" t="s">
        <v>10</v>
      </c>
      <c r="D52" s="25"/>
      <c r="E52" s="29"/>
      <c r="F52" s="29"/>
      <c r="G52" s="128">
        <f t="shared" si="1"/>
        <v>0</v>
      </c>
      <c r="H52" s="16"/>
      <c r="I52" s="120"/>
      <c r="J52" s="120"/>
    </row>
    <row r="53" spans="1:10" s="82" customFormat="1" ht="20.100000000000001" customHeight="1" x14ac:dyDescent="0.2">
      <c r="A53" s="164"/>
      <c r="B53" s="165"/>
      <c r="C53" s="174" t="s">
        <v>82</v>
      </c>
      <c r="D53" s="178" t="s">
        <v>83</v>
      </c>
      <c r="E53" s="179">
        <v>0.15</v>
      </c>
      <c r="F53" s="166">
        <f>G17+G32+G45</f>
        <v>0</v>
      </c>
      <c r="G53" s="167">
        <f>F53*E53</f>
        <v>0</v>
      </c>
      <c r="H53" s="16"/>
      <c r="I53" s="120"/>
      <c r="J53" s="120"/>
    </row>
    <row r="54" spans="1:10" s="83" customFormat="1" ht="20.100000000000001" customHeight="1" thickBot="1" x14ac:dyDescent="0.25">
      <c r="A54" s="101"/>
      <c r="B54" s="112" t="s">
        <v>51</v>
      </c>
      <c r="C54" s="113" t="s">
        <v>70</v>
      </c>
      <c r="D54" s="114"/>
      <c r="E54" s="115"/>
      <c r="F54" s="116"/>
      <c r="G54" s="143">
        <f>SUM(G48:G53)</f>
        <v>0</v>
      </c>
      <c r="H54" s="17"/>
    </row>
    <row r="55" spans="1:10" x14ac:dyDescent="0.2">
      <c r="E55" s="8"/>
      <c r="H55" s="13"/>
    </row>
    <row r="56" spans="1:10" x14ac:dyDescent="0.2">
      <c r="C56" s="145"/>
      <c r="E56" s="8"/>
      <c r="H56" s="13"/>
    </row>
    <row r="57" spans="1:10" ht="15" x14ac:dyDescent="0.25">
      <c r="C57" s="146"/>
      <c r="D57" s="6"/>
      <c r="E57" s="85"/>
      <c r="F57" s="11"/>
      <c r="H57" s="13"/>
    </row>
    <row r="58" spans="1:10" ht="15" x14ac:dyDescent="0.25">
      <c r="C58" s="146"/>
      <c r="D58" s="12"/>
      <c r="E58" s="86"/>
      <c r="F58" s="10"/>
      <c r="H58" s="13"/>
    </row>
    <row r="59" spans="1:10" ht="15" x14ac:dyDescent="0.25">
      <c r="C59" s="146"/>
      <c r="D59" s="12"/>
      <c r="E59" s="85"/>
      <c r="F59" s="87"/>
      <c r="H59" s="13"/>
    </row>
    <row r="60" spans="1:10" x14ac:dyDescent="0.2">
      <c r="C60" s="145"/>
      <c r="E60" s="8"/>
      <c r="H60" s="13"/>
    </row>
    <row r="61" spans="1:10" x14ac:dyDescent="0.2">
      <c r="C61" s="145"/>
      <c r="E61" s="8"/>
      <c r="H61" s="13"/>
    </row>
    <row r="62" spans="1:10" x14ac:dyDescent="0.2">
      <c r="C62" s="145"/>
      <c r="E62" s="8"/>
      <c r="H62" s="13"/>
    </row>
    <row r="63" spans="1:10" x14ac:dyDescent="0.2">
      <c r="C63" s="145"/>
      <c r="E63" s="8"/>
      <c r="H63" s="13"/>
    </row>
    <row r="64" spans="1:10" x14ac:dyDescent="0.2">
      <c r="C64" s="145"/>
      <c r="E64" s="8"/>
      <c r="H64" s="13"/>
    </row>
    <row r="65" spans="3:8" x14ac:dyDescent="0.2">
      <c r="C65" s="145"/>
      <c r="E65" s="8"/>
      <c r="H65" s="13"/>
    </row>
    <row r="66" spans="3:8" x14ac:dyDescent="0.2">
      <c r="C66" s="145"/>
      <c r="E66" s="8"/>
      <c r="H66" s="13"/>
    </row>
    <row r="67" spans="3:8" x14ac:dyDescent="0.2">
      <c r="E67" s="8"/>
      <c r="H67" s="13"/>
    </row>
    <row r="68" spans="3:8" x14ac:dyDescent="0.2">
      <c r="E68" s="8"/>
      <c r="H68" s="13"/>
    </row>
    <row r="69" spans="3:8" x14ac:dyDescent="0.2">
      <c r="E69" s="8"/>
      <c r="H69" s="13"/>
    </row>
    <row r="70" spans="3:8" x14ac:dyDescent="0.2">
      <c r="E70" s="8"/>
      <c r="H70" s="13"/>
    </row>
    <row r="71" spans="3:8" x14ac:dyDescent="0.2">
      <c r="E71" s="8"/>
      <c r="H71" s="13"/>
    </row>
    <row r="72" spans="3:8" x14ac:dyDescent="0.2">
      <c r="E72" s="8"/>
      <c r="H72" s="13"/>
    </row>
    <row r="73" spans="3:8" x14ac:dyDescent="0.2">
      <c r="E73" s="8"/>
      <c r="H73" s="13"/>
    </row>
    <row r="74" spans="3:8" x14ac:dyDescent="0.2">
      <c r="E74" s="8"/>
      <c r="H74" s="13"/>
    </row>
    <row r="75" spans="3:8" x14ac:dyDescent="0.2">
      <c r="E75" s="8"/>
      <c r="H75" s="13"/>
    </row>
    <row r="76" spans="3:8" x14ac:dyDescent="0.2">
      <c r="E76" s="8"/>
      <c r="H76" s="13"/>
    </row>
    <row r="77" spans="3:8" x14ac:dyDescent="0.2">
      <c r="E77" s="8"/>
      <c r="H77" s="13"/>
    </row>
    <row r="78" spans="3:8" x14ac:dyDescent="0.2">
      <c r="E78" s="8"/>
      <c r="H78" s="13"/>
    </row>
    <row r="79" spans="3:8" x14ac:dyDescent="0.2">
      <c r="E79" s="8"/>
      <c r="H79" s="13"/>
    </row>
    <row r="80" spans="3:8" x14ac:dyDescent="0.2">
      <c r="E80" s="8"/>
      <c r="H80" s="13"/>
    </row>
    <row r="81" spans="5:8" x14ac:dyDescent="0.2">
      <c r="E81" s="8"/>
      <c r="H81" s="13"/>
    </row>
    <row r="82" spans="5:8" x14ac:dyDescent="0.2">
      <c r="E82" s="8"/>
      <c r="H82" s="13"/>
    </row>
    <row r="83" spans="5:8" x14ac:dyDescent="0.2">
      <c r="E83" s="8"/>
      <c r="H83" s="13"/>
    </row>
    <row r="84" spans="5:8" x14ac:dyDescent="0.2">
      <c r="E84" s="8"/>
      <c r="H84" s="13"/>
    </row>
    <row r="85" spans="5:8" x14ac:dyDescent="0.2">
      <c r="E85" s="8"/>
      <c r="H85" s="13"/>
    </row>
    <row r="86" spans="5:8" x14ac:dyDescent="0.2">
      <c r="E86" s="8"/>
      <c r="H86" s="13"/>
    </row>
    <row r="87" spans="5:8" x14ac:dyDescent="0.2">
      <c r="E87" s="8"/>
      <c r="H87" s="13"/>
    </row>
    <row r="88" spans="5:8" x14ac:dyDescent="0.2">
      <c r="E88" s="8"/>
      <c r="H88" s="13"/>
    </row>
    <row r="89" spans="5:8" x14ac:dyDescent="0.2">
      <c r="E89" s="8"/>
      <c r="H89" s="13"/>
    </row>
    <row r="90" spans="5:8" x14ac:dyDescent="0.2">
      <c r="E90" s="8"/>
      <c r="H90" s="13"/>
    </row>
    <row r="91" spans="5:8" x14ac:dyDescent="0.2">
      <c r="E91" s="8"/>
      <c r="H91" s="13"/>
    </row>
    <row r="92" spans="5:8" x14ac:dyDescent="0.2">
      <c r="E92" s="8"/>
      <c r="H92" s="13"/>
    </row>
    <row r="93" spans="5:8" x14ac:dyDescent="0.2">
      <c r="E93" s="8"/>
      <c r="H93" s="13"/>
    </row>
    <row r="94" spans="5:8" x14ac:dyDescent="0.2">
      <c r="E94" s="8"/>
      <c r="H94" s="13"/>
    </row>
    <row r="95" spans="5:8" x14ac:dyDescent="0.2">
      <c r="E95" s="8"/>
      <c r="H95" s="13"/>
    </row>
    <row r="96" spans="5:8" x14ac:dyDescent="0.2">
      <c r="E96" s="8"/>
      <c r="H96" s="13"/>
    </row>
    <row r="97" spans="5:8" x14ac:dyDescent="0.2">
      <c r="E97" s="8"/>
      <c r="H97" s="13"/>
    </row>
    <row r="98" spans="5:8" x14ac:dyDescent="0.2">
      <c r="E98" s="8"/>
      <c r="H98" s="13"/>
    </row>
    <row r="99" spans="5:8" x14ac:dyDescent="0.2">
      <c r="E99" s="8"/>
      <c r="H99" s="13"/>
    </row>
    <row r="100" spans="5:8" x14ac:dyDescent="0.2">
      <c r="E100" s="8"/>
      <c r="H100" s="13"/>
    </row>
    <row r="101" spans="5:8" x14ac:dyDescent="0.2">
      <c r="E101" s="8"/>
      <c r="H101" s="13"/>
    </row>
    <row r="102" spans="5:8" x14ac:dyDescent="0.2">
      <c r="E102" s="8"/>
      <c r="H102" s="13"/>
    </row>
    <row r="103" spans="5:8" x14ac:dyDescent="0.2">
      <c r="E103" s="8"/>
      <c r="H103" s="13"/>
    </row>
    <row r="104" spans="5:8" x14ac:dyDescent="0.2">
      <c r="E104" s="8"/>
      <c r="H104" s="13"/>
    </row>
    <row r="105" spans="5:8" x14ac:dyDescent="0.2">
      <c r="E105" s="8"/>
      <c r="H105" s="13"/>
    </row>
    <row r="106" spans="5:8" x14ac:dyDescent="0.2">
      <c r="E106" s="8"/>
      <c r="H106" s="13"/>
    </row>
    <row r="107" spans="5:8" x14ac:dyDescent="0.2">
      <c r="E107" s="8"/>
      <c r="H107" s="13"/>
    </row>
    <row r="108" spans="5:8" x14ac:dyDescent="0.2">
      <c r="E108" s="8"/>
      <c r="H108" s="13"/>
    </row>
    <row r="109" spans="5:8" x14ac:dyDescent="0.2">
      <c r="E109" s="8"/>
      <c r="H109" s="13"/>
    </row>
    <row r="110" spans="5:8" x14ac:dyDescent="0.2">
      <c r="E110" s="8"/>
      <c r="H110" s="13"/>
    </row>
    <row r="111" spans="5:8" x14ac:dyDescent="0.2">
      <c r="E111" s="8"/>
      <c r="H111" s="13"/>
    </row>
    <row r="112" spans="5:8" x14ac:dyDescent="0.2">
      <c r="E112" s="8"/>
      <c r="H112" s="13"/>
    </row>
    <row r="113" spans="5:8" x14ac:dyDescent="0.2">
      <c r="E113" s="8"/>
      <c r="H113" s="13"/>
    </row>
    <row r="114" spans="5:8" x14ac:dyDescent="0.2">
      <c r="E114" s="8"/>
      <c r="H114" s="13"/>
    </row>
    <row r="115" spans="5:8" x14ac:dyDescent="0.2">
      <c r="E115" s="8"/>
      <c r="H115" s="13"/>
    </row>
    <row r="116" spans="5:8" x14ac:dyDescent="0.2">
      <c r="E116" s="8"/>
      <c r="H116" s="13"/>
    </row>
    <row r="117" spans="5:8" x14ac:dyDescent="0.2">
      <c r="E117" s="8"/>
      <c r="H117" s="13"/>
    </row>
    <row r="118" spans="5:8" x14ac:dyDescent="0.2">
      <c r="E118" s="8"/>
      <c r="H118" s="13"/>
    </row>
    <row r="119" spans="5:8" x14ac:dyDescent="0.2">
      <c r="E119" s="8"/>
      <c r="H119" s="13"/>
    </row>
    <row r="120" spans="5:8" x14ac:dyDescent="0.2">
      <c r="E120" s="8"/>
      <c r="H120" s="13"/>
    </row>
    <row r="121" spans="5:8" x14ac:dyDescent="0.2">
      <c r="E121" s="8"/>
      <c r="H121" s="13"/>
    </row>
    <row r="122" spans="5:8" x14ac:dyDescent="0.2">
      <c r="E122" s="8"/>
      <c r="H122" s="13"/>
    </row>
    <row r="123" spans="5:8" x14ac:dyDescent="0.2">
      <c r="E123" s="8"/>
      <c r="H123" s="13"/>
    </row>
    <row r="124" spans="5:8" x14ac:dyDescent="0.2">
      <c r="E124" s="8"/>
      <c r="H124" s="13"/>
    </row>
    <row r="125" spans="5:8" x14ac:dyDescent="0.2">
      <c r="E125" s="8"/>
      <c r="H125" s="13"/>
    </row>
    <row r="126" spans="5:8" x14ac:dyDescent="0.2">
      <c r="E126" s="8"/>
      <c r="H126" s="13"/>
    </row>
    <row r="127" spans="5:8" x14ac:dyDescent="0.2">
      <c r="E127" s="8"/>
      <c r="H127" s="13"/>
    </row>
    <row r="128" spans="5:8" x14ac:dyDescent="0.2">
      <c r="E128" s="8"/>
      <c r="H128" s="13"/>
    </row>
    <row r="129" spans="5:8" x14ac:dyDescent="0.2">
      <c r="E129" s="8"/>
      <c r="H129" s="13"/>
    </row>
    <row r="130" spans="5:8" x14ac:dyDescent="0.2">
      <c r="E130" s="8"/>
      <c r="H130" s="13"/>
    </row>
    <row r="131" spans="5:8" x14ac:dyDescent="0.2">
      <c r="E131" s="8"/>
      <c r="H131" s="13"/>
    </row>
    <row r="132" spans="5:8" x14ac:dyDescent="0.2">
      <c r="E132" s="8"/>
      <c r="H132" s="13"/>
    </row>
    <row r="133" spans="5:8" x14ac:dyDescent="0.2">
      <c r="E133" s="8"/>
      <c r="H133" s="13"/>
    </row>
    <row r="134" spans="5:8" x14ac:dyDescent="0.2">
      <c r="E134" s="8"/>
      <c r="H134" s="13"/>
    </row>
    <row r="135" spans="5:8" x14ac:dyDescent="0.2">
      <c r="E135" s="8"/>
      <c r="H135" s="13"/>
    </row>
    <row r="136" spans="5:8" x14ac:dyDescent="0.2">
      <c r="E136" s="8"/>
      <c r="H136" s="13"/>
    </row>
    <row r="137" spans="5:8" x14ac:dyDescent="0.2">
      <c r="E137" s="8"/>
      <c r="H137" s="13"/>
    </row>
    <row r="138" spans="5:8" x14ac:dyDescent="0.2">
      <c r="E138" s="8"/>
      <c r="H138" s="13"/>
    </row>
    <row r="139" spans="5:8" x14ac:dyDescent="0.2">
      <c r="E139" s="8"/>
      <c r="H139" s="13"/>
    </row>
    <row r="140" spans="5:8" x14ac:dyDescent="0.2">
      <c r="E140" s="8"/>
      <c r="H140" s="13"/>
    </row>
  </sheetData>
  <mergeCells count="8">
    <mergeCell ref="F6:G6"/>
    <mergeCell ref="A5:B5"/>
    <mergeCell ref="E1:F1"/>
    <mergeCell ref="D6:D7"/>
    <mergeCell ref="A6:A7"/>
    <mergeCell ref="B6:B7"/>
    <mergeCell ref="C6:C7"/>
    <mergeCell ref="E6:E7"/>
  </mergeCells>
  <phoneticPr fontId="0" type="noConversion"/>
  <printOptions horizontalCentered="1"/>
  <pageMargins left="0.59055118110236227" right="0.59055118110236227" top="0.59055118110236227" bottom="0.59055118110236227" header="0.47244094488188981" footer="0.11811023622047245"/>
  <pageSetup paperSize="9" scale="48" orientation="portrait" r:id="rId1"/>
  <headerFooter alignWithMargins="0"/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IGP</vt:lpstr>
      <vt:lpstr>IGP!Oblast_tisku</vt:lpstr>
      <vt:lpstr>IGP!Print_Area</vt:lpstr>
      <vt:lpstr>IGP!Print_Titles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2016-04-18T14:47:22Z</dcterms:created>
  <dcterms:modified xsi:type="dcterms:W3CDTF">2018-10-16T08:12:45Z</dcterms:modified>
</cp:coreProperties>
</file>