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<sst xmlns="http://schemas.openxmlformats.org/spreadsheetml/2006/main" count="49598" uniqueCount="7829">
  <si>
    <t>Aspe</t>
  </si>
  <si>
    <t>Rekapitulace ceny</t>
  </si>
  <si>
    <t>5513720005_Zm23</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</si>
  <si>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</si>
  <si>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</si>
  <si>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</si>
  <si>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</si>
  <si>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</si>
  <si>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</si>
  <si>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</si>
  <si>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</si>
  <si>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</si>
  <si>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</si>
  <si>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</si>
  <si>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</si>
  <si>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</si>
  <si>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</si>
  <si>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</si>
  <si>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</si>
  <si>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</si>
  <si>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</si>
  <si>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</si>
  <si>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</si>
  <si>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</si>
  <si>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</si>
  <si>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</si>
  <si>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</si>
  <si>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</si>
  <si>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</si>
  <si>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</si>
  <si>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</si>
  <si>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</si>
  <si>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</si>
  <si>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</si>
  <si>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</si>
  <si>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</si>
  <si>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</si>
  <si>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</si>
  <si>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</si>
  <si>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</si>
  <si>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</si>
  <si>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</si>
  <si>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</si>
  <si>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</si>
  <si>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</si>
  <si>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</si>
  <si>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</si>
  <si>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0</t>
  </si>
  <si>
    <t>Všeobecné konstrukce a práce</t>
  </si>
  <si>
    <t>P</t>
  </si>
  <si>
    <t>201</t>
  </si>
  <si>
    <t>02730</t>
  </si>
  <si>
    <t>111</t>
  </si>
  <si>
    <t>POMOC PRÁCE ZŘÍZ NEBO ZAJIŠŤ OCHRANU INŽENÝRSKÝCH SÍTÍ</t>
  </si>
  <si>
    <t>KPL</t>
  </si>
  <si>
    <t>OTSKP 2023</t>
  </si>
  <si>
    <t>PP</t>
  </si>
  <si>
    <t>VV</t>
  </si>
  <si>
    <t>1=1.000 [A] 
Celkové množství 1.000000=1.000 [B]</t>
  </si>
  <si>
    <t>TS</t>
  </si>
  <si>
    <t>zahrnuje veškeré náklady spojené s objednatelem požadovanými zařízeními</t>
  </si>
  <si>
    <t>ZEMNÍ PRÁCE</t>
  </si>
  <si>
    <t>13293</t>
  </si>
  <si>
    <t>HLOUBENÍ RÝH ŠÍŘ DO 2M PAŽ I NEPAŽ TŘ. III</t>
  </si>
  <si>
    <t>M3</t>
  </si>
  <si>
    <t>popis položky</t>
  </si>
  <si>
    <t>výkaz výměr  
Celkem 1044,855=1 044.855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</si>
  <si>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</si>
  <si>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</si>
  <si>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</si>
  <si>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</si>
  <si>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</si>
  <si>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</si>
  <si>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</si>
  <si>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</si>
  <si>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</si>
  <si>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</si>
  <si>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</si>
  <si>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</si>
  <si>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</si>
  <si>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</si>
  <si>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</si>
  <si>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</si>
  <si>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</si>
  <si>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</si>
  <si>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</si>
  <si>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</si>
  <si>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</si>
  <si>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</si>
  <si>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</si>
  <si>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</si>
  <si>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</si>
  <si>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</si>
  <si>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</si>
  <si>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</si>
  <si>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</si>
  <si>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</si>
  <si>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</si>
  <si>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</si>
  <si>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</si>
  <si>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</si>
  <si>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</si>
  <si>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</si>
  <si>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</si>
  <si>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</si>
  <si>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</si>
  <si>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</si>
  <si>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</si>
  <si>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</si>
  <si>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</si>
  <si>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</si>
  <si>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</si>
  <si>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</si>
  <si>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</si>
  <si>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</si>
  <si>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</si>
  <si>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</si>
  <si>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</si>
  <si>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</si>
  <si>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</si>
  <si>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</si>
  <si>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</si>
  <si>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</si>
  <si>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</si>
  <si>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</si>
  <si>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</si>
  <si>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</si>
  <si>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</si>
  <si>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</si>
  <si>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</si>
  <si>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</si>
  <si>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</si>
  <si>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</si>
  <si>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</si>
  <si>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</si>
  <si>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</si>
  <si>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</si>
  <si>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</si>
  <si>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</si>
  <si>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</si>
  <si>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</si>
  <si>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</si>
  <si>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</si>
  <si>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</si>
  <si>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</si>
  <si>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</si>
  <si>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</si>
  <si>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</si>
  <si>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</si>
  <si>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</si>
  <si>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</si>
  <si>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</si>
  <si>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</si>
  <si>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</si>
  <si>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</si>
  <si>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</si>
  <si>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</si>
  <si>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</si>
  <si>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</si>
  <si>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</si>
  <si>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</si>
  <si>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</si>
  <si>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</si>
  <si>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</si>
  <si>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</si>
  <si>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</si>
  <si>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</si>
  <si>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</si>
  <si>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</si>
  <si>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</si>
  <si>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</si>
  <si>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</si>
  <si>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</si>
  <si>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</si>
  <si>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</si>
  <si>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</si>
  <si>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</si>
  <si>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</si>
  <si>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</si>
  <si>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</si>
  <si>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</si>
  <si>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</si>
  <si>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</si>
  <si>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</si>
  <si>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</si>
  <si>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</si>
  <si>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</si>
  <si>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</si>
  <si>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</si>
  <si>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</si>
  <si>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</si>
  <si>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</si>
  <si>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</si>
  <si>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</si>
  <si>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</si>
  <si>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</si>
  <si>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</si>
  <si>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</si>
  <si>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</si>
  <si>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</si>
  <si>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</si>
  <si>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</si>
  <si>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</si>
  <si>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</si>
  <si>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</si>
  <si>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</si>
  <si>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</si>
  <si>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</si>
  <si>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</si>
  <si>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</si>
  <si>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</si>
  <si>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</si>
  <si>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</si>
  <si>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</si>
  <si>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</si>
  <si>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</si>
  <si>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</si>
  <si>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</si>
  <si>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</si>
  <si>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</si>
  <si>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</si>
  <si>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</si>
  <si>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</si>
  <si>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</si>
  <si>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</si>
  <si>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</si>
  <si>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</si>
  <si>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</si>
  <si>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</si>
  <si>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</si>
  <si>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</si>
  <si>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</si>
  <si>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</si>
  <si>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</si>
  <si>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</si>
  <si>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</si>
  <si>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</si>
  <si>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</si>
  <si>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</si>
  <si>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</si>
  <si>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</si>
  <si>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</si>
  <si>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</si>
  <si>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</si>
  <si>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</si>
  <si>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</si>
  <si>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</si>
  <si>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</si>
  <si>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</si>
  <si>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</si>
  <si>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</si>
  <si>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</si>
  <si>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</si>
  <si>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</si>
  <si>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</si>
  <si>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</si>
  <si>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</si>
  <si>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</si>
  <si>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</si>
  <si>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</si>
  <si>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</si>
  <si>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</si>
  <si>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</si>
  <si>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</si>
  <si>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</si>
  <si>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</si>
  <si>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</si>
  <si>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</si>
  <si>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</si>
  <si>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</si>
  <si>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</si>
  <si>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</si>
  <si>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</si>
  <si>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</si>
  <si>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</si>
  <si>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</si>
  <si>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</si>
  <si>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</si>
  <si>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</si>
  <si>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</si>
  <si>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</si>
  <si>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</si>
  <si>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</si>
  <si>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</si>
  <si>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</si>
  <si>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</si>
  <si>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</si>
  <si>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</si>
  <si>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</si>
  <si>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</si>
  <si>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</si>
  <si>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</si>
  <si>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</si>
  <si>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</si>
  <si>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</si>
  <si>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</si>
  <si>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</si>
  <si>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</si>
  <si>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</si>
  <si>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</si>
  <si>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</si>
  <si>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</si>
  <si>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</si>
  <si>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</si>
  <si>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</si>
  <si>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</si>
  <si>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</si>
  <si>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</si>
  <si>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</si>
  <si>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</si>
  <si>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</si>
  <si>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</si>
  <si>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</si>
  <si>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</si>
  <si>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</si>
  <si>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</si>
  <si>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</si>
  <si>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</si>
  <si>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</si>
  <si>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</si>
  <si>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</si>
  <si>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</si>
  <si>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</si>
  <si>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</si>
  <si>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</si>
  <si>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</si>
  <si>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</si>
  <si>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</si>
  <si>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</si>
  <si>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</si>
  <si>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</si>
  <si>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</si>
  <si>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</si>
  <si>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</si>
  <si>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</si>
  <si>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</si>
  <si>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</si>
  <si>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</si>
  <si>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</si>
  <si>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</si>
  <si>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</si>
  <si>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</si>
  <si>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</si>
  <si>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</si>
  <si>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</si>
  <si>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</si>
  <si>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</si>
  <si>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</si>
  <si>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</si>
  <si>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</si>
  <si>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</si>
  <si>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</si>
  <si>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</si>
  <si>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</si>
  <si>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</si>
  <si>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</si>
  <si>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</si>
  <si>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</si>
  <si>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</si>
  <si>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</si>
  <si>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</si>
  <si>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</si>
  <si>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</si>
  <si>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</si>
  <si>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</si>
  <si>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</si>
  <si>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</si>
  <si>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</si>
  <si>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</si>
  <si>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</si>
  <si>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</si>
  <si>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</si>
  <si>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</si>
  <si>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</si>
  <si>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</si>
  <si>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</si>
  <si>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</si>
  <si>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</si>
  <si>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</si>
  <si>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</si>
  <si>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</si>
  <si>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</si>
  <si>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</si>
  <si>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</si>
  <si>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</si>
  <si>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</si>
  <si>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</si>
  <si>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</si>
  <si>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</si>
  <si>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</si>
  <si>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</si>
  <si>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</si>
  <si>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</si>
  <si>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</si>
  <si>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</si>
  <si>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</si>
  <si>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</si>
  <si>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</si>
  <si>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</si>
  <si>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</si>
  <si>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</si>
  <si>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</si>
  <si>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</si>
  <si>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</si>
  <si>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</si>
  <si>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</si>
  <si>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</si>
  <si>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</si>
  <si>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</si>
  <si>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</si>
  <si>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</si>
  <si>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</si>
  <si>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</si>
  <si>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</si>
  <si>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</si>
  <si>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</si>
  <si>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</si>
  <si>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</si>
  <si>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</si>
  <si>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</si>
  <si>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</si>
  <si>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</si>
  <si>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</si>
  <si>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</si>
  <si>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</si>
  <si>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</si>
  <si>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</si>
  <si>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</si>
  <si>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</si>
  <si>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</si>
  <si>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</si>
  <si>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</si>
  <si>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</si>
  <si>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</si>
  <si>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</si>
  <si>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</si>
  <si>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</si>
  <si>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</si>
  <si>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</si>
  <si>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</si>
  <si>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</si>
  <si>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</si>
  <si>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</si>
  <si>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</si>
  <si>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</si>
  <si>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</si>
  <si>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</si>
  <si>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</si>
  <si>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</si>
  <si>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</si>
  <si>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</si>
  <si>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</si>
  <si>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</si>
  <si>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</si>
  <si>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</si>
  <si>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</si>
  <si>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</si>
  <si>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</si>
  <si>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</si>
  <si>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</si>
  <si>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</si>
  <si>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</si>
  <si>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</si>
  <si>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</si>
  <si>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</si>
  <si>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</si>
  <si>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</si>
  <si>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</si>
  <si>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</si>
  <si>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</si>
  <si>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</si>
  <si>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</si>
  <si>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</si>
  <si>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</si>
  <si>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</si>
  <si>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</si>
  <si>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</si>
  <si>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</si>
  <si>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</si>
  <si>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</si>
  <si>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</si>
  <si>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</si>
  <si>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</si>
  <si>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</si>
  <si>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</si>
  <si>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</si>
  <si>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</si>
  <si>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</si>
  <si>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</si>
  <si>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</si>
  <si>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</si>
  <si>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</si>
  <si>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</si>
  <si>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</si>
  <si>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</si>
  <si>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</si>
  <si>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</si>
  <si>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</si>
  <si>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</si>
  <si>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</si>
  <si>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</si>
  <si>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</si>
  <si>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</si>
  <si>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</si>
  <si>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</si>
  <si>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</si>
  <si>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</si>
  <si>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</si>
  <si>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</si>
  <si>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</si>
  <si>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</si>
  <si>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</si>
  <si>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</si>
  <si>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</si>
  <si>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</si>
  <si>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</si>
  <si>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</si>
  <si>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</si>
  <si>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</si>
  <si>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</si>
  <si>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</si>
  <si>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</si>
  <si>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</si>
  <si>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</si>
  <si>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</si>
  <si>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</si>
  <si>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</si>
  <si>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</si>
  <si>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</si>
  <si>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</si>
  <si>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</si>
  <si>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</si>
  <si>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</si>
  <si>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</si>
  <si>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</si>
  <si>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</si>
  <si>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</si>
  <si>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</si>
  <si>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</si>
  <si>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</si>
  <si>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</si>
  <si>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</si>
  <si>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</si>
  <si>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</si>
  <si>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</si>
  <si>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</si>
  <si>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</si>
  <si>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</si>
  <si>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</si>
  <si>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</si>
  <si>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</si>
  <si>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</si>
  <si>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</si>
  <si>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</si>
  <si>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</si>
  <si>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</si>
  <si>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</si>
  <si>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</si>
  <si>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</si>
  <si>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</si>
  <si>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</si>
  <si>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</si>
  <si>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</si>
  <si>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</si>
  <si>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</si>
  <si>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</si>
  <si>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</si>
  <si>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</si>
  <si>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</si>
  <si>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</si>
  <si>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</si>
  <si>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</si>
  <si>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</si>
  <si>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</si>
  <si>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</si>
  <si>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</si>
  <si>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</si>
  <si>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</si>
  <si>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</si>
  <si>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</si>
  <si>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</si>
  <si>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</si>
  <si>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</si>
  <si>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</si>
  <si>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</si>
  <si>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</si>
  <si>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</si>
  <si>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</si>
  <si>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</si>
  <si>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</si>
  <si>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</si>
  <si>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</si>
  <si>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</si>
  <si>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</si>
  <si>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</si>
  <si>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</si>
  <si>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</si>
  <si>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</si>
  <si>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</si>
  <si>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</si>
  <si>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</si>
  <si>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</si>
  <si>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</si>
  <si>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</si>
  <si>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</si>
  <si>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</si>
  <si>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</si>
  <si>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</si>
  <si>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</si>
  <si>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</si>
  <si>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</si>
  <si>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</si>
  <si>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</si>
  <si>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</si>
  <si>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</si>
  <si>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</si>
  <si>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</si>
  <si>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</si>
  <si>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</si>
  <si>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</si>
  <si>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</si>
  <si>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</si>
  <si>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</si>
  <si>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</si>
  <si>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</si>
  <si>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</si>
  <si>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</si>
  <si>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</si>
  <si>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</si>
  <si>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</si>
  <si>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</si>
  <si>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</si>
  <si>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</si>
  <si>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</si>
  <si>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</si>
  <si>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</si>
  <si>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</si>
  <si>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</si>
  <si>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</si>
  <si>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</si>
  <si>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</si>
  <si>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</si>
  <si>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</si>
  <si>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</si>
  <si>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</si>
  <si>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</si>
  <si>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</si>
  <si>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</si>
  <si>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</si>
  <si>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</si>
  <si>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</si>
  <si>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</si>
  <si>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</si>
  <si>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</si>
  <si>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</si>
  <si>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</si>
  <si>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</si>
  <si>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</si>
  <si>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</si>
  <si>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</si>
  <si>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</si>
  <si>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</si>
  <si>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</si>
  <si>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</si>
  <si>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</si>
  <si>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</si>
  <si>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</si>
  <si>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</si>
  <si>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</si>
  <si>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</si>
  <si>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</si>
  <si>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</si>
  <si>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</si>
  <si>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</si>
  <si>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</si>
  <si>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</si>
  <si>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</si>
  <si>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</si>
  <si>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</si>
  <si>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</si>
  <si>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</si>
  <si>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</si>
  <si>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</si>
  <si>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</si>
  <si>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</si>
  <si>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</si>
  <si>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</si>
  <si>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</si>
  <si>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</si>
  <si>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</si>
  <si>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</si>
  <si>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</si>
  <si>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</si>
  <si>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</si>
  <si>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</si>
  <si>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</si>
  <si>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</si>
  <si>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</si>
  <si>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</si>
  <si>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</si>
  <si>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</si>
  <si>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</si>
  <si>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</si>
  <si>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</si>
  <si>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</si>
  <si>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</si>
  <si>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</si>
  <si>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</si>
  <si>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</si>
  <si>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</si>
  <si>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</si>
  <si>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</si>
  <si>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</si>
  <si>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</si>
  <si>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</si>
  <si>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</si>
  <si>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</si>
  <si>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</si>
  <si>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</si>
  <si>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</si>
  <si>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</si>
  <si>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</si>
  <si>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</si>
  <si>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</si>
  <si>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</si>
  <si>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</si>
  <si>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</si>
  <si>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</si>
  <si>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</si>
  <si>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</si>
  <si>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</si>
  <si>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</si>
  <si>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</si>
  <si>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</si>
  <si>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</si>
  <si>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</si>
  <si>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</si>
  <si>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</si>
  <si>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</si>
  <si>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</si>
  <si>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</si>
  <si>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</si>
  <si>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</si>
  <si>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</si>
  <si>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</si>
  <si>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</si>
  <si>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</si>
  <si>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</si>
  <si>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</si>
  <si>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</si>
  <si>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</si>
  <si>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</si>
  <si>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</si>
  <si>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</si>
  <si>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</si>
  <si>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</si>
  <si>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</si>
  <si>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</si>
  <si>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</si>
  <si>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</si>
  <si>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</si>
  <si>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</si>
  <si>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</si>
  <si>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</si>
  <si>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</si>
  <si>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</si>
  <si>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</si>
  <si>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</si>
  <si>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</si>
  <si>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</si>
  <si>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</si>
  <si>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</si>
  <si>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</si>
  <si>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</si>
  <si>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</si>
  <si>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</si>
  <si>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</si>
  <si>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</si>
  <si>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</si>
  <si>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</si>
  <si>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</si>
  <si>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</si>
  <si>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</si>
  <si>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</si>
  <si>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</si>
  <si>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</si>
  <si>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</si>
  <si>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</si>
  <si>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</si>
  <si>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</si>
  <si>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</si>
  <si>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</si>
  <si>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</si>
  <si>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</si>
  <si>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</si>
  <si>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</si>
  <si>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</si>
  <si>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</si>
  <si>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</si>
  <si>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20,2=20.200 [A] 
Celkové množství 20.200000=20.200 [B]</t>
  </si>
  <si>
    <t>185</t>
  </si>
  <si>
    <t>R015510</t>
  </si>
  <si>
    <t>914</t>
  </si>
  <si>
    <t>POPLATKY ZA LIKVIDACI ODPADŮ NEBEZPEČNÝCH - 17 05 07* ŠTĚRK Z KOLEJIŠTĚ (VÝHYBKY) LOKÁLNĚ ZNEČIŠTĚNÁ NEBEZPEČNÝMI LÁTKAMI (NAPŘ. As, Pb) - SKLÁDKA S-NO, VČETNĚ DOPRAVY</t>
  </si>
  <si>
    <t>200</t>
  </si>
  <si>
    <t>R015111</t>
  </si>
  <si>
    <t>901</t>
  </si>
  <si>
    <t>POPLATKY ZA LIKVIDACI ODPADŮ NEKONTAMINOVANÝCH - 17 05 04 VYTĚŽENÉ ZEMINY A HORNINY - I. TŘÍDA TĚŽITELNOSTI VČETNĚ DOPRAVY</t>
  </si>
  <si>
    <t>[bez vazby na CS]</t>
  </si>
  <si>
    <t>(88+50,5)*1,8=249.300 [A] 
Celkové množství 249.300000=249.300 [B]</t>
  </si>
  <si>
    <t>203</t>
  </si>
  <si>
    <t>R015310</t>
  </si>
  <si>
    <t>920</t>
  </si>
  <si>
    <t>POPLATKY ZA LIKVIDACI ODPADŮ NEKONTAMINOVANÝCH - 16 02 14  ELEKTROŠROT (VYŘAZENÁ EL. ZAŘÍZENÍ A PŘÍSTR. - AL, CU A VZ. KOVY)</t>
  </si>
  <si>
    <t>9,4=9.400 [A] 
Celkové množství 9.400000=9.400 [B]</t>
  </si>
  <si>
    <t>D.1.2</t>
  </si>
  <si>
    <t>Sdělovací zařízení</t>
  </si>
  <si>
    <t xml:space="preserve">  PS 15-02-11.01</t>
  </si>
  <si>
    <t>ŽST Hrádek nad Nisou, místní kabelizace</t>
  </si>
  <si>
    <t>PS 15-02-11.01</t>
  </si>
  <si>
    <t>R701AAA</t>
  </si>
  <si>
    <t>VYTYČENÍ TRASY VENKOVNÍHO SILOVÉHO VEDENÍ NN A VN V PŘEHLEDNÉM TERÉNU (TÉŽ V OBCI)</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</si>
  <si>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</si>
  <si>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</si>
  <si>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</si>
  <si>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</si>
  <si>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</si>
  <si>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</si>
  <si>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</si>
  <si>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</si>
  <si>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</si>
  <si>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</si>
  <si>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</si>
  <si>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</si>
  <si>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</si>
  <si>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</si>
  <si>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</si>
  <si>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</si>
  <si>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</si>
  <si>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</si>
  <si>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</si>
  <si>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</si>
  <si>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</si>
  <si>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</si>
  <si>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</si>
  <si>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</si>
  <si>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</si>
  <si>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</si>
  <si>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</si>
  <si>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</si>
  <si>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</si>
  <si>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</si>
  <si>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</si>
  <si>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</si>
  <si>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</si>
  <si>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</si>
  <si>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</si>
  <si>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</si>
  <si>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</si>
  <si>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</si>
  <si>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</si>
  <si>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</si>
  <si>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</si>
  <si>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</si>
  <si>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</si>
  <si>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</si>
  <si>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</si>
  <si>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</si>
  <si>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</si>
  <si>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</si>
  <si>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</si>
  <si>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</si>
  <si>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</si>
  <si>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</si>
  <si>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</si>
  <si>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</si>
  <si>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</si>
  <si>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</si>
  <si>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</si>
  <si>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</si>
  <si>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</si>
  <si>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</si>
  <si>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</si>
  <si>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</si>
  <si>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</si>
  <si>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</si>
  <si>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</si>
  <si>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</si>
  <si>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</si>
  <si>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</si>
  <si>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</si>
  <si>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</si>
  <si>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</si>
  <si>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</si>
  <si>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</si>
  <si>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</si>
  <si>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</si>
  <si>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</si>
  <si>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</si>
  <si>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</si>
  <si>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</si>
  <si>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</si>
  <si>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</si>
  <si>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</si>
  <si>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</si>
  <si>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</si>
  <si>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</si>
  <si>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</si>
  <si>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</si>
  <si>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</si>
  <si>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</si>
  <si>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</si>
  <si>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</si>
  <si>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</si>
  <si>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</si>
  <si>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</si>
  <si>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</si>
  <si>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</si>
  <si>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</si>
  <si>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</si>
  <si>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</si>
  <si>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</si>
  <si>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</si>
  <si>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</si>
  <si>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</si>
  <si>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</si>
  <si>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</si>
  <si>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</si>
  <si>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</si>
  <si>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</si>
  <si>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</si>
  <si>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</si>
  <si>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</si>
  <si>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</si>
  <si>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</si>
  <si>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</si>
  <si>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</si>
  <si>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</si>
  <si>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</si>
  <si>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</si>
  <si>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</si>
  <si>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</si>
  <si>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</si>
  <si>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</si>
  <si>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</si>
  <si>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</si>
  <si>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</si>
  <si>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</si>
  <si>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</si>
  <si>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</si>
  <si>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</si>
  <si>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</si>
  <si>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</si>
  <si>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</si>
  <si>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</si>
  <si>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</si>
  <si>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</si>
  <si>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</si>
  <si>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</si>
  <si>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</si>
  <si>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</si>
  <si>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</si>
  <si>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</si>
  <si>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</si>
  <si>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</si>
  <si>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</si>
  <si>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</si>
  <si>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</si>
  <si>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</si>
  <si>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</si>
  <si>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</si>
  <si>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</si>
  <si>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</si>
  <si>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</si>
  <si>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</si>
  <si>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</si>
  <si>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</si>
  <si>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</si>
  <si>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</si>
  <si>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</si>
  <si>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</si>
  <si>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</si>
  <si>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</si>
  <si>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</si>
  <si>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</si>
  <si>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</si>
  <si>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</si>
  <si>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</si>
  <si>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</si>
  <si>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</si>
  <si>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</si>
  <si>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</si>
  <si>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</si>
  <si>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</si>
  <si>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</si>
  <si>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</si>
  <si>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</si>
  <si>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</si>
  <si>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</si>
  <si>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</si>
  <si>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</si>
  <si>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</si>
  <si>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</si>
  <si>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</si>
  <si>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</si>
  <si>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</si>
  <si>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</si>
  <si>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</si>
  <si>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</si>
  <si>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</si>
  <si>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</si>
  <si>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</si>
  <si>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</si>
  <si>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</si>
  <si>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</si>
  <si>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</si>
  <si>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</si>
  <si>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</si>
  <si>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</si>
  <si>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</si>
  <si>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</si>
  <si>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</si>
  <si>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</si>
  <si>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</si>
  <si>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</si>
  <si>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</si>
  <si>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</si>
  <si>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</si>
  <si>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</si>
  <si>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</si>
  <si>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</si>
  <si>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</si>
  <si>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</si>
  <si>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</si>
  <si>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</si>
  <si>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</si>
  <si>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</si>
  <si>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</si>
  <si>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</si>
  <si>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</si>
  <si>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</si>
  <si>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</si>
  <si>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</si>
  <si>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</si>
  <si>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</si>
  <si>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</si>
  <si>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</si>
  <si>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</si>
  <si>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</si>
  <si>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</si>
  <si>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</si>
  <si>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</si>
  <si>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</si>
  <si>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</si>
  <si>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</si>
  <si>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</si>
  <si>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</si>
  <si>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</si>
  <si>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</si>
  <si>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</si>
  <si>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</si>
  <si>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</si>
  <si>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</si>
  <si>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</si>
  <si>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</si>
  <si>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</si>
  <si>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</si>
  <si>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</si>
  <si>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</si>
  <si>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</si>
  <si>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</si>
  <si>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</si>
  <si>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</si>
  <si>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</si>
  <si>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</si>
  <si>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</si>
  <si>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</si>
  <si>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</si>
  <si>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</si>
  <si>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</si>
  <si>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</si>
  <si>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</si>
  <si>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</si>
  <si>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</si>
  <si>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</si>
  <si>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</si>
  <si>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</si>
  <si>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</si>
  <si>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</si>
  <si>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</si>
  <si>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</si>
  <si>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</si>
  <si>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</si>
  <si>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</si>
  <si>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</si>
  <si>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</si>
  <si>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</si>
  <si>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</si>
  <si>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</si>
  <si>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</si>
  <si>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</si>
  <si>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</si>
  <si>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</si>
  <si>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</si>
  <si>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</si>
  <si>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</si>
  <si>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</si>
  <si>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</si>
  <si>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</si>
  <si>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</si>
  <si>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</si>
  <si>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</si>
  <si>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</si>
  <si>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</si>
  <si>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</si>
  <si>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</si>
  <si>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</si>
  <si>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</si>
  <si>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</si>
  <si>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</si>
  <si>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</si>
  <si>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</si>
  <si>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</si>
  <si>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</si>
  <si>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</si>
  <si>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</si>
  <si>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</si>
  <si>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</si>
  <si>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</si>
  <si>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</si>
  <si>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</si>
  <si>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</si>
  <si>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</si>
  <si>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</si>
  <si>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</si>
  <si>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</si>
  <si>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</si>
  <si>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</si>
  <si>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</si>
  <si>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</si>
  <si>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</si>
  <si>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</si>
  <si>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</si>
  <si>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</si>
  <si>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</si>
  <si>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</si>
  <si>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</si>
  <si>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</si>
  <si>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</si>
  <si>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</si>
  <si>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</si>
  <si>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</si>
  <si>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</si>
  <si>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</si>
  <si>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</si>
  <si>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</si>
  <si>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</si>
  <si>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</si>
  <si>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</si>
  <si>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</si>
  <si>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</si>
  <si>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</si>
  <si>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</si>
  <si>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</si>
  <si>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</si>
  <si>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</si>
  <si>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</si>
  <si>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</si>
  <si>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</si>
  <si>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</si>
  <si>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</si>
  <si>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</si>
  <si>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</si>
  <si>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</si>
  <si>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</si>
  <si>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</si>
  <si>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</si>
  <si>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</si>
  <si>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</si>
  <si>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</si>
  <si>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</si>
  <si>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</si>
  <si>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</si>
  <si>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</si>
  <si>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</si>
  <si>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</si>
  <si>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</si>
  <si>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</si>
  <si>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</si>
  <si>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</si>
  <si>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</si>
  <si>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</si>
  <si>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</si>
  <si>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</si>
  <si>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</si>
  <si>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</si>
  <si>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</si>
  <si>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</si>
  <si>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</si>
  <si>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</si>
  <si>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</si>
  <si>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</si>
  <si>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</si>
  <si>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</si>
  <si>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</si>
  <si>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</si>
  <si>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</si>
  <si>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</si>
  <si>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</si>
  <si>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</si>
  <si>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</si>
  <si>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</si>
  <si>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</si>
  <si>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</si>
  <si>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</si>
  <si>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</si>
  <si>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</si>
  <si>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</si>
  <si>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</si>
  <si>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</si>
  <si>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</si>
  <si>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</si>
  <si>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</si>
  <si>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</si>
  <si>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</si>
  <si>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</si>
  <si>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</si>
  <si>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</si>
  <si>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</si>
  <si>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</si>
  <si>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</si>
  <si>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</si>
  <si>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</si>
  <si>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</si>
  <si>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</si>
  <si>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</si>
  <si>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</si>
  <si>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</si>
  <si>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</si>
  <si>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</si>
  <si>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</si>
  <si>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</si>
  <si>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</si>
  <si>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</si>
  <si>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</si>
  <si>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</si>
  <si>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</si>
  <si>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</si>
  <si>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</si>
  <si>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</si>
  <si>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</si>
  <si>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</si>
  <si>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</si>
  <si>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</si>
  <si>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</si>
  <si>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</si>
  <si>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</si>
  <si>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</si>
  <si>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</si>
  <si>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</si>
  <si>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</si>
  <si>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</si>
  <si>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</si>
  <si>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</si>
  <si>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</si>
  <si>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</si>
  <si>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</si>
  <si>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</si>
  <si>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</si>
  <si>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</si>
  <si>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</si>
  <si>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</si>
  <si>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</si>
  <si>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</si>
  <si>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</si>
  <si>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</si>
  <si>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</si>
  <si>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</si>
  <si>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</si>
  <si>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</si>
  <si>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</si>
  <si>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</si>
  <si>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</si>
  <si>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</si>
  <si>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</si>
  <si>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</si>
  <si>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</si>
  <si>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</si>
  <si>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</si>
  <si>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</si>
  <si>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</si>
  <si>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</si>
  <si>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</si>
  <si>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</si>
  <si>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</si>
  <si>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</si>
  <si>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</si>
  <si>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</si>
  <si>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</si>
  <si>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</si>
  <si>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</si>
  <si>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</si>
  <si>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</si>
  <si>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</si>
  <si>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</si>
  <si>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</si>
  <si>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</si>
  <si>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</si>
  <si>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</si>
  <si>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</si>
  <si>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</si>
  <si>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</si>
  <si>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</si>
  <si>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</si>
  <si>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</si>
  <si>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</si>
  <si>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</si>
  <si>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</si>
  <si>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</si>
  <si>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</si>
  <si>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</si>
  <si>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</si>
  <si>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</si>
  <si>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</si>
  <si>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</si>
  <si>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</si>
  <si>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</si>
  <si>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</si>
  <si>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</si>
  <si>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</si>
  <si>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</si>
  <si>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</si>
  <si>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</si>
  <si>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</si>
  <si>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</si>
  <si>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</si>
  <si>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</si>
  <si>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</si>
  <si>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</si>
  <si>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</si>
  <si>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</si>
  <si>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</si>
  <si>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</si>
  <si>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</si>
  <si>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</si>
  <si>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</si>
  <si>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</si>
  <si>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</si>
  <si>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</si>
  <si>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</si>
  <si>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</si>
  <si>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</si>
  <si>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</si>
  <si>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</si>
  <si>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</si>
  <si>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</si>
  <si>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</si>
  <si>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</si>
  <si>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</si>
  <si>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</si>
  <si>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</si>
  <si>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</si>
  <si>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</si>
  <si>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</si>
  <si>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</si>
  <si>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</si>
  <si>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</si>
  <si>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</si>
  <si>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</si>
  <si>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</si>
  <si>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</si>
  <si>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</si>
  <si>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</si>
  <si>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</si>
  <si>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</si>
  <si>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</si>
  <si>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</si>
  <si>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</si>
  <si>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</si>
  <si>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</si>
  <si>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</si>
  <si>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</si>
  <si>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</si>
  <si>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</si>
  <si>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</si>
  <si>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</si>
  <si>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</si>
  <si>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</si>
  <si>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</si>
  <si>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</si>
  <si>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</si>
  <si>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</si>
  <si>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</si>
  <si>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</si>
  <si>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</si>
  <si>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</si>
  <si>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</si>
  <si>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</si>
  <si>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</si>
  <si>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</si>
  <si>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</si>
  <si>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</si>
  <si>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</si>
  <si>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</si>
  <si>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</si>
  <si>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</si>
  <si>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</si>
  <si>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</si>
  <si>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</si>
  <si>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</si>
  <si>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</si>
  <si>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</si>
  <si>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</si>
  <si>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</si>
  <si>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</si>
  <si>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</si>
  <si>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</si>
  <si>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</si>
  <si>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</si>
  <si>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</si>
  <si>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</si>
  <si>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</si>
  <si>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</si>
  <si>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</si>
  <si>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</si>
  <si>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</si>
  <si>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</si>
  <si>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</si>
  <si>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</si>
  <si>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</si>
  <si>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</si>
  <si>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</si>
  <si>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</si>
  <si>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</si>
  <si>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</si>
  <si>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</si>
  <si>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</si>
  <si>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</si>
  <si>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</si>
  <si>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</si>
  <si>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</si>
  <si>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</si>
  <si>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</si>
  <si>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</si>
  <si>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</si>
  <si>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</si>
  <si>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</si>
  <si>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</si>
  <si>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</si>
  <si>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</si>
  <si>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</si>
  <si>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</si>
  <si>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</si>
  <si>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</si>
  <si>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</si>
  <si>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</si>
  <si>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</si>
  <si>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</si>
  <si>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</si>
  <si>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</si>
  <si>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75L354</t>
  </si>
  <si>
    <t>NÁSTUPIŠTNÍ TABULE IS JEDNOSTRANNÁ S ČÍSLEM KOLEJE + HODINY - DODÁVKA</t>
  </si>
  <si>
    <t>3=3.000 [A] 
Celkové množství 3.000000=3.000 [B]</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</si>
  <si>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</si>
  <si>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</si>
  <si>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</si>
  <si>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</si>
  <si>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</si>
  <si>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</si>
  <si>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</si>
  <si>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</si>
  <si>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</si>
  <si>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</si>
  <si>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</si>
  <si>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</si>
  <si>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</si>
  <si>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</si>
  <si>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</si>
  <si>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</si>
  <si>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</si>
  <si>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</si>
  <si>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</si>
  <si>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</si>
  <si>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</si>
  <si>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</si>
  <si>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</si>
  <si>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</si>
  <si>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</si>
  <si>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</si>
  <si>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</si>
  <si>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</si>
  <si>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</si>
  <si>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</si>
  <si>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</si>
  <si>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</si>
  <si>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</si>
  <si>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</si>
  <si>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</si>
  <si>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</si>
  <si>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</si>
  <si>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</si>
  <si>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</si>
  <si>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</si>
  <si>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</si>
  <si>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</si>
  <si>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</si>
  <si>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</si>
  <si>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</si>
  <si>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</si>
  <si>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</si>
  <si>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</si>
  <si>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</si>
  <si>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</si>
  <si>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</si>
  <si>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</si>
  <si>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</si>
  <si>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</si>
  <si>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</si>
  <si>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</si>
  <si>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</si>
  <si>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</si>
  <si>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</si>
  <si>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</si>
  <si>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</si>
  <si>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</si>
  <si>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</si>
  <si>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</si>
  <si>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</si>
  <si>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</si>
  <si>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</si>
  <si>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</si>
  <si>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</si>
  <si>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</si>
  <si>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</si>
  <si>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</si>
  <si>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</si>
  <si>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</si>
  <si>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</si>
  <si>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</si>
  <si>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</si>
  <si>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</si>
  <si>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</si>
  <si>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</si>
  <si>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</si>
  <si>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</si>
  <si>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</si>
  <si>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</si>
  <si>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</si>
  <si>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</si>
  <si>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</si>
  <si>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</si>
  <si>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</si>
  <si>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</si>
  <si>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</si>
  <si>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</si>
  <si>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</si>
  <si>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</si>
  <si>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</si>
  <si>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</si>
  <si>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</si>
  <si>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</si>
  <si>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</si>
  <si>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</si>
  <si>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</si>
  <si>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</si>
  <si>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</si>
  <si>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</si>
  <si>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</si>
  <si>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</si>
  <si>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</si>
  <si>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</si>
  <si>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</si>
  <si>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</si>
  <si>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</si>
  <si>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</si>
  <si>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</si>
  <si>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</si>
  <si>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</si>
  <si>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</si>
  <si>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</si>
  <si>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</si>
  <si>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</si>
  <si>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</si>
  <si>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</si>
  <si>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</si>
  <si>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</si>
  <si>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</si>
  <si>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</si>
  <si>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</si>
  <si>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</si>
  <si>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</si>
  <si>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</si>
  <si>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</si>
  <si>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</si>
  <si>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</si>
  <si>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</si>
  <si>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</si>
  <si>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</si>
  <si>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</si>
  <si>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</si>
  <si>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</si>
  <si>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</si>
  <si>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</si>
  <si>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</si>
  <si>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</si>
  <si>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</si>
  <si>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</si>
  <si>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</si>
  <si>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</si>
  <si>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</si>
  <si>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</si>
  <si>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</si>
  <si>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</si>
  <si>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</si>
  <si>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</si>
  <si>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</si>
  <si>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</si>
  <si>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</si>
  <si>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</si>
  <si>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</si>
  <si>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</si>
  <si>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</si>
  <si>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</si>
  <si>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</si>
  <si>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</si>
  <si>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</si>
  <si>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</si>
  <si>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</si>
  <si>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</si>
  <si>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</si>
  <si>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</si>
  <si>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</si>
  <si>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</si>
  <si>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</si>
  <si>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</si>
  <si>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</si>
  <si>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</si>
  <si>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</si>
  <si>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</si>
  <si>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</si>
  <si>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</si>
  <si>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</si>
  <si>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</si>
  <si>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</si>
  <si>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</si>
  <si>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</si>
  <si>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</si>
  <si>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</si>
  <si>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</si>
  <si>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</si>
  <si>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</si>
  <si>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</si>
  <si>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</si>
  <si>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</si>
  <si>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</si>
  <si>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</si>
  <si>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</si>
  <si>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</si>
  <si>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</si>
  <si>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</si>
  <si>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</si>
  <si>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</si>
  <si>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</si>
  <si>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</si>
  <si>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</si>
  <si>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</si>
  <si>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</si>
  <si>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</si>
  <si>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</si>
  <si>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</si>
  <si>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</si>
  <si>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</si>
  <si>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</si>
  <si>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</si>
  <si>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</si>
  <si>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</si>
  <si>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</si>
  <si>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</si>
  <si>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</si>
  <si>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</si>
  <si>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</si>
  <si>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</si>
  <si>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</si>
  <si>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</si>
  <si>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</si>
  <si>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</si>
  <si>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</si>
  <si>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</si>
  <si>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</si>
  <si>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</si>
  <si>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</si>
  <si>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</si>
  <si>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</si>
  <si>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</si>
  <si>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</si>
  <si>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</si>
  <si>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</si>
  <si>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</si>
  <si>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</si>
  <si>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</si>
  <si>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</si>
  <si>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</si>
  <si>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</si>
  <si>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</si>
  <si>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</si>
  <si>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</si>
  <si>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</si>
  <si>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</si>
  <si>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</si>
  <si>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</si>
  <si>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</si>
  <si>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</si>
  <si>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</si>
  <si>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</si>
  <si>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</si>
  <si>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</si>
  <si>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</si>
  <si>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</si>
  <si>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</si>
  <si>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</si>
  <si>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</si>
  <si>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</si>
  <si>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</si>
  <si>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</si>
  <si>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</si>
  <si>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</si>
  <si>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</si>
  <si>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</si>
  <si>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</si>
  <si>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</si>
  <si>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</si>
  <si>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</si>
  <si>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</si>
  <si>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</si>
  <si>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</si>
  <si>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</si>
  <si>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</si>
  <si>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</si>
  <si>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</si>
  <si>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</si>
  <si>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</si>
  <si>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</si>
  <si>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</si>
  <si>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</si>
  <si>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</si>
  <si>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</si>
  <si>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</si>
  <si>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</si>
  <si>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</si>
  <si>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</si>
  <si>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</si>
  <si>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</si>
  <si>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</si>
  <si>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</si>
  <si>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</si>
  <si>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</si>
  <si>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</si>
  <si>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</si>
  <si>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</si>
  <si>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</si>
  <si>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</si>
  <si>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</si>
  <si>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</si>
  <si>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</si>
  <si>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</si>
  <si>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</si>
  <si>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</si>
  <si>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</si>
  <si>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</si>
  <si>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</si>
  <si>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</si>
  <si>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</si>
  <si>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</si>
  <si>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</si>
  <si>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</si>
  <si>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</si>
  <si>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</si>
  <si>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</si>
  <si>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</si>
  <si>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</si>
  <si>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</si>
  <si>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</si>
  <si>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</si>
  <si>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</si>
  <si>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</si>
  <si>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</si>
  <si>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</si>
  <si>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</si>
  <si>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</si>
  <si>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</si>
  <si>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</si>
  <si>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</si>
  <si>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</si>
  <si>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</si>
  <si>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</si>
  <si>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</si>
  <si>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</si>
  <si>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</si>
  <si>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</si>
  <si>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</si>
  <si>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</si>
  <si>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</si>
  <si>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</si>
  <si>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</si>
  <si>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</si>
  <si>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</si>
  <si>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</si>
  <si>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</si>
  <si>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</si>
  <si>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</si>
  <si>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</si>
  <si>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</si>
  <si>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</si>
  <si>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</si>
  <si>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</si>
  <si>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</si>
  <si>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</si>
  <si>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</si>
  <si>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</si>
  <si>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</si>
  <si>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</si>
  <si>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</si>
  <si>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</si>
  <si>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</si>
  <si>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</si>
  <si>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</si>
  <si>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</si>
  <si>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</si>
  <si>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</si>
  <si>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</si>
  <si>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</si>
  <si>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</si>
  <si>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</si>
  <si>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</si>
  <si>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</si>
  <si>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</si>
  <si>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</si>
  <si>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</si>
  <si>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</si>
  <si>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</si>
  <si>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</si>
  <si>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</si>
  <si>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</si>
  <si>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</si>
  <si>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</si>
  <si>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</si>
  <si>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</si>
  <si>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</si>
  <si>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</si>
  <si>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</si>
  <si>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</si>
  <si>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</si>
  <si>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</si>
  <si>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</si>
  <si>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</si>
  <si>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</si>
  <si>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</si>
  <si>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</si>
  <si>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</si>
  <si>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</si>
  <si>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</si>
  <si>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</si>
  <si>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</si>
  <si>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</si>
  <si>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</si>
  <si>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</si>
  <si>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</si>
  <si>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</si>
  <si>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</si>
  <si>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</si>
  <si>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</si>
  <si>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</si>
  <si>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</si>
  <si>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</si>
  <si>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</si>
  <si>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</si>
  <si>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</si>
  <si>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</si>
  <si>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</si>
  <si>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</si>
  <si>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</si>
  <si>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</si>
  <si>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</si>
  <si>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</si>
  <si>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</si>
  <si>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</si>
  <si>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</si>
  <si>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</si>
  <si>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</si>
  <si>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</si>
  <si>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</si>
  <si>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</si>
  <si>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</si>
  <si>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</si>
  <si>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</si>
  <si>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</si>
  <si>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</si>
  <si>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</si>
  <si>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</si>
  <si>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</si>
  <si>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</si>
  <si>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</si>
  <si>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</si>
  <si>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</si>
  <si>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</si>
  <si>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</si>
  <si>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</si>
  <si>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</si>
  <si>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</si>
  <si>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</si>
  <si>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</si>
  <si>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</si>
  <si>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</si>
  <si>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</si>
  <si>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</si>
  <si>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</si>
  <si>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</si>
  <si>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</si>
  <si>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</si>
  <si>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</si>
  <si>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</si>
  <si>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</si>
  <si>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</si>
  <si>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</si>
  <si>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</si>
  <si>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</si>
  <si>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</si>
  <si>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</si>
  <si>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</si>
  <si>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</si>
  <si>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</si>
  <si>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</si>
  <si>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</si>
  <si>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</si>
  <si>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</si>
  <si>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</si>
  <si>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</si>
  <si>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</si>
  <si>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</si>
  <si>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</si>
  <si>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</si>
  <si>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</si>
  <si>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</si>
  <si>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</si>
  <si>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</si>
  <si>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</si>
  <si>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</si>
  <si>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</si>
  <si>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</si>
  <si>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</si>
  <si>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</si>
  <si>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</si>
  <si>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</si>
  <si>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</si>
  <si>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</si>
  <si>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</si>
  <si>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</si>
  <si>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</si>
  <si>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</si>
  <si>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</si>
  <si>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</si>
  <si>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</si>
  <si>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</si>
  <si>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</si>
  <si>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</si>
  <si>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</si>
  <si>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</si>
  <si>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</si>
  <si>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</si>
  <si>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</si>
  <si>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</si>
  <si>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</si>
  <si>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</si>
  <si>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</si>
  <si>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</si>
  <si>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</si>
  <si>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</si>
  <si>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</si>
  <si>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</si>
  <si>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</si>
  <si>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</si>
  <si>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</si>
  <si>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</si>
  <si>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</si>
  <si>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</si>
  <si>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</si>
  <si>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</si>
  <si>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</si>
  <si>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</si>
  <si>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</si>
  <si>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</si>
  <si>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</si>
  <si>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</si>
  <si>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</si>
  <si>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</si>
  <si>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</si>
  <si>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</si>
  <si>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</si>
  <si>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</si>
  <si>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</si>
  <si>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</si>
  <si>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</si>
  <si>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</si>
  <si>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</si>
  <si>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</si>
  <si>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</si>
  <si>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</si>
  <si>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</si>
  <si>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</si>
  <si>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</si>
  <si>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</si>
  <si>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</si>
  <si>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</si>
  <si>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</si>
  <si>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</si>
  <si>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</si>
  <si>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</si>
  <si>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</si>
  <si>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</si>
  <si>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</si>
  <si>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</si>
  <si>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</si>
  <si>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</si>
  <si>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</si>
  <si>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</si>
  <si>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</si>
  <si>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</si>
  <si>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</si>
  <si>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</si>
  <si>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</si>
  <si>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</si>
  <si>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</si>
  <si>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</si>
  <si>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</si>
  <si>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</si>
  <si>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</si>
  <si>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</si>
  <si>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</si>
  <si>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</si>
  <si>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</si>
  <si>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</si>
  <si>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</si>
  <si>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</si>
  <si>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</si>
  <si>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</si>
  <si>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</si>
  <si>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</si>
  <si>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</si>
  <si>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</si>
  <si>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</si>
  <si>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</si>
  <si>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</si>
  <si>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</si>
  <si>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</si>
  <si>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</si>
  <si>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</si>
  <si>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</si>
  <si>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</si>
  <si>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</si>
  <si>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</si>
  <si>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</si>
  <si>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</si>
  <si>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</si>
  <si>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</si>
  <si>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</si>
  <si>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</si>
  <si>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</si>
  <si>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</si>
  <si>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</si>
  <si>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</si>
  <si>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</si>
  <si>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</si>
  <si>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</si>
  <si>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</si>
  <si>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</si>
  <si>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</si>
  <si>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</si>
  <si>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</si>
  <si>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</si>
  <si>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</si>
  <si>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</si>
  <si>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</si>
  <si>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</si>
  <si>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</si>
  <si>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</si>
  <si>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</si>
  <si>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</si>
  <si>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</si>
  <si>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</si>
  <si>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</si>
  <si>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</si>
  <si>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</si>
  <si>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</si>
  <si>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</si>
  <si>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</si>
  <si>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</si>
  <si>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</si>
  <si>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</si>
  <si>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</si>
  <si>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</si>
  <si>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</si>
  <si>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</si>
  <si>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</si>
  <si>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</si>
  <si>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</si>
  <si>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</si>
  <si>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</si>
  <si>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</si>
  <si>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</si>
  <si>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</si>
  <si>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</si>
  <si>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</si>
  <si>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</si>
  <si>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</si>
  <si>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</si>
  <si>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</si>
  <si>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</si>
  <si>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</si>
  <si>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</si>
  <si>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</si>
  <si>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</si>
  <si>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</si>
  <si>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</si>
  <si>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</si>
  <si>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</si>
  <si>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</si>
  <si>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</si>
  <si>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</si>
  <si>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</si>
  <si>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</si>
  <si>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</si>
  <si>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</si>
  <si>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</si>
  <si>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</si>
  <si>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</si>
  <si>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</si>
  <si>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</si>
  <si>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</si>
  <si>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</si>
  <si>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</si>
  <si>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</si>
  <si>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</si>
  <si>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</si>
  <si>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</si>
  <si>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</si>
  <si>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</si>
  <si>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</si>
  <si>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</si>
  <si>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</si>
  <si>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</si>
  <si>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</si>
  <si>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</si>
  <si>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</si>
  <si>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</si>
  <si>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</si>
  <si>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</si>
  <si>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</si>
  <si>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</si>
  <si>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</si>
  <si>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</si>
  <si>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</si>
  <si>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</si>
  <si>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</si>
  <si>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</si>
  <si>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</si>
  <si>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</si>
  <si>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</si>
  <si>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</si>
  <si>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</si>
  <si>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</si>
  <si>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</si>
  <si>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</si>
  <si>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</si>
  <si>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</si>
  <si>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</si>
  <si>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</si>
  <si>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</si>
  <si>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</si>
  <si>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</si>
  <si>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</si>
  <si>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</si>
  <si>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</si>
  <si>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</si>
  <si>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</si>
  <si>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</si>
  <si>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</si>
  <si>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</si>
  <si>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</si>
  <si>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</si>
  <si>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</si>
  <si>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</si>
  <si>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</si>
  <si>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</si>
  <si>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</si>
  <si>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</si>
  <si>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</si>
  <si>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</si>
  <si>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</si>
  <si>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</si>
  <si>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</si>
  <si>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</si>
  <si>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</si>
  <si>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</si>
  <si>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</si>
  <si>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</si>
  <si>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</si>
  <si>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</si>
  <si>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</si>
  <si>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</si>
  <si>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</si>
  <si>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</si>
  <si>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</si>
  <si>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</si>
  <si>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</si>
  <si>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</si>
  <si>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</si>
  <si>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</si>
  <si>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</si>
  <si>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</si>
  <si>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</si>
  <si>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</si>
  <si>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</si>
  <si>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</si>
  <si>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</si>
  <si>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</si>
  <si>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</si>
  <si>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</si>
  <si>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</si>
  <si>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</si>
  <si>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</si>
  <si>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</si>
  <si>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</si>
  <si>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</si>
  <si>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</si>
  <si>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</si>
  <si>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</si>
  <si>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</si>
  <si>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</si>
  <si>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</si>
  <si>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</si>
  <si>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</si>
  <si>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</si>
  <si>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</si>
  <si>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</si>
  <si>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</si>
  <si>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</si>
  <si>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</si>
  <si>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</si>
  <si>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</si>
  <si>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</si>
  <si>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</si>
  <si>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</si>
  <si>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</si>
  <si>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</si>
  <si>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</si>
  <si>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</si>
  <si>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</si>
  <si>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</si>
  <si>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</si>
  <si>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</si>
  <si>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</si>
  <si>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</si>
  <si>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</si>
  <si>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</si>
  <si>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</si>
  <si>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</si>
  <si>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</si>
  <si>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</si>
  <si>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</si>
  <si>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</si>
  <si>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</si>
  <si>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</si>
  <si>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</si>
  <si>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</si>
  <si>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</si>
  <si>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</si>
  <si>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</si>
  <si>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</si>
  <si>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</si>
  <si>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</si>
  <si>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</si>
  <si>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</si>
  <si>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</si>
  <si>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</si>
  <si>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</si>
  <si>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</si>
  <si>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</si>
  <si>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</si>
  <si>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</si>
  <si>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</si>
  <si>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</si>
  <si>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</si>
  <si>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</si>
  <si>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</si>
  <si>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</si>
  <si>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</si>
  <si>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</si>
  <si>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</si>
  <si>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</si>
  <si>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</si>
  <si>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</si>
  <si>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</si>
  <si>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</si>
  <si>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</si>
  <si>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</si>
  <si>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</si>
  <si>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</si>
  <si>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</si>
  <si>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</si>
  <si>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</si>
  <si>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</si>
  <si>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</si>
  <si>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</si>
  <si>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</si>
  <si>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</si>
  <si>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</si>
  <si>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</si>
  <si>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</si>
  <si>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</si>
  <si>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R-položka</t>
  </si>
  <si>
    <t>Vymístění sítí, EN kabely osvětlení (30 m); 6464=64,000 [A]  
Celkem 64=64.000 [B]</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</si>
  <si>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</si>
  <si>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</si>
  <si>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</si>
  <si>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</si>
  <si>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</si>
  <si>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</si>
  <si>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</si>
  <si>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</si>
  <si>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</si>
  <si>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</si>
  <si>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</si>
  <si>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</si>
  <si>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</si>
  <si>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</si>
  <si>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</si>
  <si>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</si>
  <si>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</si>
  <si>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</si>
  <si>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</si>
  <si>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</si>
  <si>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</si>
  <si>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</si>
  <si>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</si>
  <si>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</si>
  <si>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</si>
  <si>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</si>
  <si>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</si>
  <si>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</si>
  <si>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</si>
  <si>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</si>
  <si>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</si>
  <si>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</si>
  <si>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</si>
  <si>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</si>
  <si>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</si>
  <si>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</si>
  <si>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</si>
  <si>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</si>
  <si>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</si>
  <si>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</si>
  <si>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</si>
  <si>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</si>
  <si>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</si>
  <si>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</si>
  <si>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</si>
  <si>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</si>
  <si>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</si>
  <si>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</si>
  <si>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</si>
  <si>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</si>
  <si>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</si>
  <si>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</si>
  <si>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</si>
  <si>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</si>
  <si>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</si>
  <si>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</si>
  <si>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</si>
  <si>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</si>
  <si>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</si>
  <si>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</si>
  <si>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</si>
  <si>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</si>
  <si>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</si>
  <si>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1,84=1.840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</si>
  <si>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</si>
  <si>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</si>
  <si>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</si>
  <si>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</si>
  <si>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</si>
  <si>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</si>
  <si>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</si>
  <si>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</si>
  <si>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</si>
  <si>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</si>
  <si>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</si>
  <si>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</si>
  <si>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</si>
  <si>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</si>
  <si>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</si>
  <si>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</si>
  <si>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</si>
  <si>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</si>
  <si>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</si>
  <si>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</si>
  <si>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</si>
  <si>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</si>
  <si>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</si>
  <si>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</si>
  <si>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</si>
  <si>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</si>
  <si>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</si>
  <si>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</si>
  <si>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</si>
  <si>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</si>
  <si>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</si>
  <si>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</si>
  <si>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</si>
  <si>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</si>
  <si>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</si>
  <si>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</si>
  <si>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</si>
  <si>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</si>
  <si>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</si>
  <si>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</si>
  <si>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</si>
  <si>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</si>
  <si>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</si>
  <si>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</si>
  <si>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</si>
  <si>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</si>
  <si>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</si>
  <si>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</si>
  <si>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</si>
  <si>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</si>
  <si>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</si>
  <si>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</si>
  <si>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</si>
  <si>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</si>
  <si>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</si>
  <si>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</si>
  <si>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</si>
  <si>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</si>
  <si>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</si>
  <si>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</si>
  <si>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</si>
  <si>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</si>
  <si>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</si>
  <si>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</si>
  <si>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</si>
  <si>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</si>
  <si>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</si>
  <si>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</si>
  <si>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</si>
  <si>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787217</t>
  </si>
  <si>
    <t>ZASKLÍVÁNÍ OKEN A DVEŘÍ BEZPEČNOSTNÍM SKLEM</t>
  </si>
  <si>
    <t>6,0=6.000 [A] 
Celkové množství 6.000000=6.000 [B]</t>
  </si>
  <si>
    <t>- položky zasklívání zahrnují kompletní zasklení, včetně lišt, spojovacího materiálu, těsnící profily a tmely. Zahrnují i další předepsané práce jako broušení, vrtání, lepení a pod.</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</si>
  <si>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</si>
  <si>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</si>
  <si>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</si>
  <si>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</si>
  <si>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</si>
  <si>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</si>
  <si>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</si>
  <si>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</si>
  <si>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</si>
  <si>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</si>
  <si>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</si>
  <si>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</si>
  <si>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</si>
  <si>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</si>
  <si>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</si>
  <si>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</si>
  <si>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</si>
  <si>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</si>
  <si>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</si>
  <si>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</si>
  <si>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</si>
  <si>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</si>
  <si>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</si>
  <si>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</si>
  <si>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</si>
  <si>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</si>
  <si>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</si>
  <si>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</si>
  <si>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</si>
  <si>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</si>
  <si>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</si>
  <si>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</si>
  <si>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</si>
  <si>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</si>
  <si>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</si>
  <si>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</si>
  <si>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</si>
  <si>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(nerezové destičky pro měření bludných proudů) 40=40.000 [A] 
Celkové množství 40.000000=40.000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</si>
  <si>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</si>
  <si>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</si>
  <si>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</si>
  <si>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</si>
  <si>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</si>
  <si>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</si>
  <si>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</si>
  <si>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</si>
  <si>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</si>
  <si>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</si>
  <si>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</si>
  <si>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</si>
  <si>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</si>
  <si>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</si>
  <si>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</si>
  <si>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</si>
  <si>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</si>
  <si>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</si>
  <si>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</si>
  <si>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</si>
  <si>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</si>
  <si>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</si>
  <si>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</si>
  <si>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</si>
  <si>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</si>
  <si>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</si>
  <si>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</si>
  <si>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</si>
  <si>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</si>
  <si>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</si>
  <si>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</si>
  <si>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</si>
  <si>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</si>
  <si>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</si>
  <si>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</si>
  <si>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</si>
  <si>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zaměření a ochrana stávajících IS na mostě a na komunikaci pod mostem</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</si>
  <si>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</si>
  <si>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</si>
  <si>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</si>
  <si>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</si>
  <si>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</si>
  <si>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</si>
  <si>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</si>
  <si>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</si>
  <si>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</si>
  <si>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</si>
  <si>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</si>
  <si>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</si>
  <si>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</si>
  <si>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</si>
  <si>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</si>
  <si>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</si>
  <si>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</si>
  <si>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</si>
  <si>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</si>
  <si>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</si>
  <si>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</si>
  <si>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</si>
  <si>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</si>
  <si>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</si>
  <si>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</si>
  <si>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</si>
  <si>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</si>
  <si>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</si>
  <si>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</si>
  <si>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</si>
  <si>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</si>
  <si>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</si>
  <si>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</si>
  <si>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</si>
  <si>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</si>
  <si>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</si>
  <si>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</si>
  <si>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</si>
  <si>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</si>
  <si>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</si>
  <si>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</si>
  <si>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</si>
  <si>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</si>
  <si>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</si>
  <si>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</si>
  <si>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</si>
  <si>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</si>
  <si>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</si>
  <si>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</si>
  <si>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</si>
  <si>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</si>
  <si>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</si>
  <si>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</si>
  <si>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</si>
  <si>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</si>
  <si>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</si>
  <si>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</si>
  <si>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</si>
  <si>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</si>
  <si>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</si>
  <si>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</si>
  <si>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</si>
  <si>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</si>
  <si>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</si>
  <si>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</si>
  <si>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</si>
  <si>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</si>
  <si>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</si>
  <si>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</si>
  <si>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</si>
  <si>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</si>
  <si>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</si>
  <si>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</si>
  <si>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</si>
  <si>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</si>
  <si>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</si>
  <si>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</si>
  <si>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</si>
  <si>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</si>
  <si>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</si>
  <si>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</si>
  <si>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</si>
  <si>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</si>
  <si>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</si>
  <si>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</si>
  <si>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</si>
  <si>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</si>
  <si>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</si>
  <si>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</si>
  <si>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</si>
  <si>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</si>
  <si>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</si>
  <si>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</si>
  <si>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</si>
  <si>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</si>
  <si>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</si>
  <si>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648=648.000 [A] 
Celkové množství 648.000000=648.000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</si>
  <si>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</si>
  <si>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</si>
  <si>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</si>
  <si>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</si>
  <si>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</si>
  <si>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161,668=161.668 [A] 
Celkové množství 161.668000=161.668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</si>
  <si>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</si>
  <si>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</si>
  <si>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</si>
  <si>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</si>
  <si>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</si>
  <si>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</si>
  <si>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</si>
  <si>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</si>
  <si>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</si>
  <si>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</si>
  <si>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</si>
  <si>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</si>
  <si>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</si>
  <si>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</si>
  <si>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</si>
  <si>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</si>
  <si>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</si>
  <si>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</si>
  <si>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</si>
  <si>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</si>
  <si>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</si>
  <si>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</si>
  <si>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</si>
  <si>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</si>
  <si>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</si>
  <si>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</si>
  <si>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</si>
  <si>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</si>
  <si>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</si>
  <si>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</si>
  <si>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</si>
  <si>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</si>
  <si>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</si>
  <si>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</si>
  <si>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</si>
  <si>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</si>
  <si>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</si>
  <si>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</si>
  <si>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</si>
  <si>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</si>
  <si>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</si>
  <si>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</si>
  <si>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</si>
  <si>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</si>
  <si>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</si>
  <si>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</si>
  <si>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</si>
  <si>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</si>
  <si>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</si>
  <si>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</si>
  <si>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</si>
  <si>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</si>
  <si>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</si>
  <si>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</si>
  <si>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</si>
  <si>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</si>
  <si>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</si>
  <si>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</si>
  <si>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</si>
  <si>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</si>
  <si>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</si>
  <si>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</si>
  <si>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</si>
  <si>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</si>
  <si>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</si>
  <si>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</si>
  <si>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</si>
  <si>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</si>
  <si>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</si>
  <si>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</si>
  <si>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</si>
  <si>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</si>
  <si>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</si>
  <si>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</si>
  <si>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</si>
  <si>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</si>
  <si>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</si>
  <si>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</si>
  <si>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</si>
  <si>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</si>
  <si>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</si>
  <si>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</si>
  <si>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</si>
  <si>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</si>
  <si>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</si>
  <si>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</si>
  <si>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</si>
  <si>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</si>
  <si>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</si>
  <si>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</si>
  <si>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</si>
  <si>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</si>
  <si>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</si>
  <si>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</si>
  <si>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</si>
  <si>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</si>
  <si>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</si>
  <si>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</si>
  <si>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</si>
  <si>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</si>
  <si>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</si>
  <si>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</si>
  <si>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</si>
  <si>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</si>
  <si>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</si>
  <si>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</si>
  <si>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</si>
  <si>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</si>
  <si>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</si>
  <si>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</si>
  <si>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</si>
  <si>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</si>
  <si>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</si>
  <si>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</si>
  <si>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</si>
  <si>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</si>
  <si>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</si>
  <si>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</si>
  <si>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</si>
  <si>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</si>
  <si>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</si>
  <si>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</si>
  <si>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</si>
  <si>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</si>
  <si>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</si>
  <si>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</si>
  <si>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</si>
  <si>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</si>
  <si>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</si>
  <si>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</si>
  <si>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</si>
  <si>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</si>
  <si>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</si>
  <si>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</si>
  <si>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</si>
  <si>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</si>
  <si>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</si>
  <si>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</si>
  <si>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</si>
  <si>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</si>
  <si>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</si>
  <si>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</si>
  <si>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</si>
  <si>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</si>
  <si>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</si>
  <si>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</si>
  <si>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</si>
  <si>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</si>
  <si>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</si>
  <si>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</si>
  <si>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</si>
  <si>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</si>
  <si>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</si>
  <si>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</si>
  <si>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</si>
  <si>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</si>
  <si>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</si>
  <si>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POPLATKY ZA LIKVIDACI ODPADŮ NEKONTAMINOVANÝCH - 17 03 02  VYBOURANÝ ASFALTOVÝ BETON BEZ DEHTU VČETNĚ DOPRAVY</t>
  </si>
  <si>
    <t>7*2,4=16.800 [A] 
Celkové množství 16.800000=16.800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</si>
  <si>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</si>
  <si>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</si>
  <si>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</si>
  <si>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</si>
  <si>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</si>
  <si>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</si>
  <si>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</si>
  <si>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</si>
  <si>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</si>
  <si>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</si>
  <si>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</si>
  <si>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</si>
  <si>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</si>
  <si>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</si>
  <si>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</si>
  <si>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</si>
  <si>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</si>
  <si>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11372</t>
  </si>
  <si>
    <t>FRÉZOVÁNÍ ZPEVNĚNÝCH PLOCH ASFALTOVÝCH</t>
  </si>
  <si>
    <t>Odstranění asfaltu podél zdi, délka 100m, tl. 7cm v?šířce 1m</t>
  </si>
  <si>
    <t>100*0,07*1,0=7.000 [A] 
Celkové množství 7.000000=7.000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</si>
  <si>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</si>
  <si>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</si>
  <si>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</si>
  <si>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</si>
  <si>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</si>
  <si>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</si>
  <si>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</si>
  <si>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</si>
  <si>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</si>
  <si>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</si>
  <si>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</si>
  <si>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</si>
  <si>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</si>
  <si>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</si>
  <si>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</si>
  <si>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</si>
  <si>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</si>
  <si>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</si>
  <si>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</si>
  <si>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</si>
  <si>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</si>
  <si>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</si>
  <si>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</si>
  <si>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</si>
  <si>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</si>
  <si>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</si>
  <si>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</si>
  <si>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</si>
  <si>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</si>
  <si>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</si>
  <si>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</si>
  <si>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</si>
  <si>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</si>
  <si>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</si>
  <si>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</si>
  <si>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</si>
  <si>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</si>
  <si>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</si>
  <si>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</si>
  <si>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</si>
  <si>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</si>
  <si>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</si>
  <si>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</si>
  <si>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</si>
  <si>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</si>
  <si>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</si>
  <si>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</si>
  <si>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</si>
  <si>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</si>
  <si>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</si>
  <si>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</si>
  <si>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</si>
  <si>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</si>
  <si>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</si>
  <si>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</si>
  <si>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</si>
  <si>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</si>
  <si>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</si>
  <si>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</si>
  <si>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</si>
  <si>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</si>
  <si>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</si>
  <si>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</si>
  <si>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</si>
  <si>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</si>
  <si>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</si>
  <si>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</si>
  <si>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</si>
  <si>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</si>
  <si>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</si>
  <si>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</si>
  <si>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</si>
  <si>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</si>
  <si>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</si>
  <si>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</si>
  <si>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</si>
  <si>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</si>
  <si>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</si>
  <si>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</si>
  <si>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</si>
  <si>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</si>
  <si>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</si>
  <si>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</si>
  <si>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</si>
  <si>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</si>
  <si>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</si>
  <si>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</si>
  <si>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</si>
  <si>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</si>
  <si>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</si>
  <si>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</si>
  <si>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</si>
  <si>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</si>
  <si>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</si>
  <si>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</si>
  <si>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</si>
  <si>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</si>
  <si>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</si>
  <si>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</si>
  <si>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</si>
  <si>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</si>
  <si>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</si>
  <si>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</si>
  <si>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</si>
  <si>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</si>
  <si>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</si>
  <si>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</si>
  <si>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</si>
  <si>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</si>
  <si>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</si>
  <si>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</si>
  <si>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</si>
  <si>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</si>
  <si>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</si>
  <si>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</si>
  <si>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</si>
  <si>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</si>
  <si>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</si>
  <si>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</si>
  <si>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</si>
  <si>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</si>
  <si>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</si>
  <si>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</si>
  <si>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</si>
  <si>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</si>
  <si>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</si>
  <si>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</si>
  <si>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</si>
  <si>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</si>
  <si>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</si>
  <si>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</si>
  <si>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</si>
  <si>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</si>
  <si>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</si>
  <si>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</si>
  <si>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</si>
  <si>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</si>
  <si>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</si>
  <si>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</si>
  <si>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</si>
  <si>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</si>
  <si>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</si>
  <si>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</si>
  <si>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</si>
  <si>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</si>
  <si>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</si>
  <si>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</si>
  <si>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</si>
  <si>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</si>
  <si>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</si>
  <si>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</si>
  <si>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</si>
  <si>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</si>
  <si>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</si>
  <si>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</si>
  <si>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</si>
  <si>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</si>
  <si>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</si>
  <si>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</si>
  <si>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</si>
  <si>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</si>
  <si>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</si>
  <si>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</si>
  <si>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</si>
  <si>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</si>
  <si>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</si>
  <si>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</si>
  <si>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</si>
  <si>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</si>
  <si>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</si>
  <si>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</si>
  <si>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</si>
  <si>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</si>
  <si>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</si>
  <si>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</si>
  <si>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</si>
  <si>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</si>
  <si>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</si>
  <si>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</si>
  <si>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</si>
  <si>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</si>
  <si>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</si>
  <si>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</si>
  <si>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</si>
  <si>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</si>
  <si>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</si>
  <si>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</si>
  <si>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</si>
  <si>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</si>
  <si>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</si>
  <si>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</si>
  <si>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</si>
  <si>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</si>
  <si>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</si>
  <si>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</si>
  <si>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</si>
  <si>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</si>
  <si>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</si>
  <si>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</si>
  <si>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</si>
  <si>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</si>
  <si>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</si>
  <si>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</si>
  <si>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</si>
  <si>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</si>
  <si>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</si>
  <si>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</si>
  <si>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</si>
  <si>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</si>
  <si>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</si>
  <si>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</si>
  <si>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</si>
  <si>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</si>
  <si>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</si>
  <si>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</si>
  <si>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</si>
  <si>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</si>
  <si>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</si>
  <si>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</si>
  <si>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</si>
  <si>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</si>
  <si>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</si>
  <si>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</si>
  <si>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</si>
  <si>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</si>
  <si>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</si>
  <si>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</si>
  <si>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</si>
  <si>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</si>
  <si>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</si>
  <si>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</si>
  <si>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</si>
  <si>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</si>
  <si>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</si>
  <si>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</si>
  <si>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</si>
  <si>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</si>
  <si>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</si>
  <si>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</si>
  <si>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</si>
  <si>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</si>
  <si>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</si>
  <si>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</si>
  <si>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</si>
  <si>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</si>
  <si>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</si>
  <si>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</si>
  <si>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</si>
  <si>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</si>
  <si>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</si>
  <si>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</si>
  <si>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</si>
  <si>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</si>
  <si>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</si>
  <si>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</si>
  <si>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</si>
  <si>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</si>
  <si>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</si>
  <si>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</si>
  <si>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</si>
  <si>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</si>
  <si>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</si>
  <si>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</si>
  <si>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</si>
  <si>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</si>
  <si>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</si>
  <si>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</si>
  <si>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</si>
  <si>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</si>
  <si>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</si>
  <si>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</si>
  <si>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</si>
  <si>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</si>
  <si>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</si>
  <si>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</si>
  <si>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</si>
  <si>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</si>
  <si>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</si>
  <si>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</si>
  <si>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</si>
  <si>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</si>
  <si>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</si>
  <si>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</si>
  <si>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</si>
  <si>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</si>
  <si>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</si>
  <si>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</si>
  <si>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</si>
  <si>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</si>
  <si>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</si>
  <si>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</si>
  <si>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</si>
  <si>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</si>
  <si>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</si>
  <si>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</si>
  <si>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</si>
  <si>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</si>
  <si>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</si>
  <si>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</si>
  <si>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</si>
  <si>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</si>
  <si>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</si>
  <si>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</si>
  <si>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</si>
  <si>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</si>
  <si>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</si>
  <si>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</si>
  <si>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</si>
  <si>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</si>
  <si>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</si>
  <si>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</si>
  <si>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</si>
  <si>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</si>
  <si>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</si>
  <si>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</si>
  <si>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</si>
  <si>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</si>
  <si>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</si>
  <si>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</si>
  <si>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</si>
  <si>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</si>
  <si>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</si>
  <si>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</si>
  <si>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</si>
  <si>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</si>
  <si>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</si>
  <si>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</si>
  <si>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</si>
  <si>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</si>
  <si>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</si>
  <si>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</si>
  <si>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</si>
  <si>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</si>
  <si>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</si>
  <si>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</si>
  <si>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</si>
  <si>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</si>
  <si>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</si>
  <si>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</si>
  <si>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</si>
  <si>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</si>
  <si>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</si>
  <si>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</si>
  <si>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</si>
  <si>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</si>
  <si>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</si>
  <si>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</si>
  <si>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</si>
  <si>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</si>
  <si>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</si>
  <si>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</si>
  <si>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</si>
  <si>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</si>
  <si>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</si>
  <si>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</si>
  <si>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</si>
  <si>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</si>
  <si>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</si>
  <si>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</si>
  <si>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</si>
  <si>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</si>
  <si>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</si>
  <si>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</si>
  <si>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</si>
  <si>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</si>
  <si>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</si>
  <si>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</si>
  <si>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</si>
  <si>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</si>
  <si>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</si>
  <si>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</si>
  <si>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</si>
  <si>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</si>
  <si>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</si>
  <si>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</si>
  <si>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</si>
  <si>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</si>
  <si>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</si>
  <si>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</si>
  <si>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</si>
  <si>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</si>
  <si>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</si>
  <si>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</si>
  <si>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</si>
  <si>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</si>
  <si>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</si>
  <si>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</si>
  <si>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</si>
  <si>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</si>
  <si>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</si>
  <si>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</si>
  <si>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</si>
  <si>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</si>
  <si>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</si>
  <si>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</si>
  <si>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</si>
  <si>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</si>
  <si>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</si>
  <si>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</si>
  <si>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</si>
  <si>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</si>
  <si>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</si>
  <si>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</si>
  <si>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</si>
  <si>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</si>
  <si>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</si>
  <si>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</si>
  <si>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</si>
  <si>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</si>
  <si>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</si>
  <si>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</si>
  <si>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</si>
  <si>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</si>
  <si>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</si>
  <si>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</si>
  <si>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</si>
  <si>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</si>
  <si>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</si>
  <si>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</si>
  <si>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</si>
  <si>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</si>
  <si>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</si>
  <si>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</si>
  <si>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</si>
  <si>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</si>
  <si>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</si>
  <si>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</si>
  <si>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</si>
  <si>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</si>
  <si>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</si>
  <si>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</si>
  <si>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</si>
  <si>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</si>
  <si>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</si>
  <si>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</si>
  <si>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</si>
  <si>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</si>
  <si>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</si>
  <si>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</si>
  <si>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</si>
  <si>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</si>
  <si>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</si>
  <si>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</si>
  <si>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</si>
  <si>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</si>
  <si>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</si>
  <si>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</si>
  <si>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</si>
  <si>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</si>
  <si>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</si>
  <si>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</si>
  <si>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</si>
  <si>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</si>
  <si>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</si>
  <si>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</si>
  <si>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</si>
  <si>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</si>
  <si>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</si>
  <si>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</si>
  <si>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</si>
  <si>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</si>
  <si>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</si>
  <si>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</si>
  <si>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</si>
  <si>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</si>
  <si>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</si>
  <si>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</si>
  <si>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</si>
  <si>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</si>
  <si>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</si>
  <si>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</si>
  <si>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</si>
  <si>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</si>
  <si>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</si>
  <si>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</si>
  <si>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</si>
  <si>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</si>
  <si>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</si>
  <si>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</si>
  <si>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</si>
  <si>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</si>
  <si>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</si>
  <si>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</si>
  <si>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</si>
  <si>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</si>
  <si>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</si>
  <si>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</si>
  <si>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</si>
  <si>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</si>
  <si>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</si>
  <si>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</si>
  <si>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</si>
  <si>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</si>
  <si>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</si>
  <si>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</si>
  <si>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</si>
  <si>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</si>
  <si>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</si>
  <si>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</si>
  <si>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</si>
  <si>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</si>
  <si>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</si>
  <si>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</si>
  <si>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</si>
  <si>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</si>
  <si>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</si>
  <si>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</si>
  <si>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</si>
  <si>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</si>
  <si>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</si>
  <si>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</si>
  <si>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</si>
  <si>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</si>
  <si>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</si>
  <si>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</si>
  <si>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</si>
  <si>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</si>
  <si>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</si>
  <si>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</si>
  <si>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</si>
  <si>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</si>
  <si>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</si>
  <si>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</si>
  <si>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</si>
  <si>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</si>
  <si>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</si>
  <si>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</si>
  <si>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</si>
  <si>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</si>
  <si>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</si>
  <si>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</si>
  <si>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</si>
  <si>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</si>
  <si>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</si>
  <si>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</si>
  <si>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</si>
  <si>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</si>
  <si>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</si>
  <si>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</si>
  <si>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</si>
  <si>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</si>
  <si>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</si>
  <si>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</si>
  <si>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</si>
  <si>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</si>
  <si>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</si>
  <si>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</si>
  <si>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</si>
  <si>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</si>
  <si>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</si>
  <si>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</si>
  <si>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</si>
  <si>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</si>
  <si>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</si>
  <si>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</si>
  <si>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</si>
  <si>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</si>
  <si>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</si>
  <si>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</si>
  <si>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</si>
  <si>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</si>
  <si>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</si>
  <si>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</si>
  <si>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</si>
  <si>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</si>
  <si>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</si>
  <si>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</si>
  <si>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</si>
  <si>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</si>
  <si>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</si>
  <si>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</si>
  <si>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</si>
  <si>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</si>
  <si>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</si>
  <si>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</si>
  <si>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</si>
  <si>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</si>
  <si>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</si>
  <si>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</si>
  <si>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</si>
  <si>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</si>
  <si>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</si>
  <si>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</si>
  <si>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</si>
  <si>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</si>
  <si>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</si>
  <si>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</si>
  <si>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</si>
  <si>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</si>
  <si>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</si>
  <si>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</si>
  <si>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</si>
  <si>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</si>
  <si>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</si>
  <si>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</si>
  <si>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</si>
  <si>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</si>
  <si>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</si>
  <si>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</si>
  <si>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</si>
  <si>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</si>
  <si>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</si>
  <si>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</si>
  <si>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</si>
  <si>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</si>
  <si>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</si>
  <si>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</si>
  <si>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</si>
  <si>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</si>
  <si>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</si>
  <si>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</si>
  <si>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</si>
  <si>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</si>
  <si>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</si>
  <si>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</si>
  <si>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</si>
  <si>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</si>
  <si>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</si>
  <si>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</si>
  <si>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</si>
  <si>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</si>
  <si>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</si>
  <si>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</si>
  <si>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</si>
  <si>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</si>
  <si>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</si>
  <si>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</si>
  <si>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</si>
  <si>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</si>
  <si>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</si>
  <si>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</si>
  <si>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</si>
  <si>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</si>
  <si>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</si>
  <si>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</si>
  <si>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</si>
  <si>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</si>
  <si>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</si>
  <si>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</si>
  <si>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</si>
  <si>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</si>
  <si>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</si>
  <si>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</si>
  <si>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</si>
  <si>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</si>
  <si>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</si>
  <si>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</si>
  <si>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</si>
  <si>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</si>
  <si>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</si>
  <si>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</si>
  <si>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</si>
  <si>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</si>
  <si>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</si>
  <si>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</si>
  <si>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</si>
  <si>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</si>
  <si>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</si>
  <si>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</si>
  <si>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</si>
  <si>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</si>
  <si>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</si>
  <si>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</si>
  <si>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</si>
  <si>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</si>
  <si>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</si>
  <si>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</si>
  <si>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</si>
  <si>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</si>
  <si>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</si>
  <si>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</si>
  <si>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</si>
  <si>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</si>
  <si>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</si>
  <si>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</si>
  <si>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</si>
  <si>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</si>
  <si>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</si>
  <si>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</si>
  <si>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</si>
  <si>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</si>
  <si>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</si>
  <si>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</si>
  <si>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</si>
  <si>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</si>
  <si>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</si>
  <si>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</si>
  <si>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</si>
  <si>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</si>
  <si>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</si>
  <si>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</si>
  <si>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</si>
  <si>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</si>
  <si>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</si>
  <si>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</si>
  <si>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</si>
  <si>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</si>
  <si>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</si>
  <si>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</si>
  <si>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</si>
  <si>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</si>
  <si>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</si>
  <si>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</si>
  <si>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</si>
  <si>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</si>
  <si>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</si>
  <si>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</si>
  <si>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</si>
  <si>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</si>
  <si>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</si>
  <si>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</si>
  <si>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</si>
  <si>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</si>
  <si>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</si>
  <si>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</si>
  <si>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</si>
  <si>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</si>
  <si>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</si>
  <si>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</si>
  <si>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</si>
  <si>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</si>
  <si>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</si>
  <si>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</si>
  <si>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</si>
  <si>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</si>
  <si>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</si>
  <si>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</si>
  <si>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</si>
  <si>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</si>
  <si>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</si>
  <si>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</si>
  <si>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</si>
  <si>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</si>
  <si>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</si>
  <si>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</si>
  <si>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</si>
  <si>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</si>
  <si>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</si>
  <si>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</si>
  <si>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</si>
  <si>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</si>
  <si>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</si>
  <si>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</si>
  <si>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</si>
  <si>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</si>
  <si>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</si>
  <si>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</si>
  <si>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</si>
  <si>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</si>
  <si>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</si>
  <si>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</si>
  <si>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</si>
  <si>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</si>
  <si>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</si>
  <si>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</si>
  <si>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</si>
  <si>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</si>
  <si>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</si>
  <si>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</si>
  <si>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</si>
  <si>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</si>
  <si>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</si>
  <si>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</si>
  <si>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</si>
  <si>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</si>
  <si>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</si>
  <si>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</si>
  <si>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</si>
  <si>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</si>
  <si>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</si>
  <si>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</si>
  <si>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</si>
  <si>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</si>
  <si>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</si>
  <si>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</si>
  <si>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</si>
  <si>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</si>
  <si>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</si>
  <si>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</si>
  <si>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</si>
  <si>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</si>
  <si>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</si>
  <si>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</si>
  <si>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</si>
  <si>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</si>
  <si>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</si>
  <si>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</si>
  <si>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</si>
  <si>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</si>
  <si>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</si>
  <si>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</si>
  <si>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</si>
  <si>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</si>
  <si>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</si>
  <si>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</si>
  <si>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</si>
  <si>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</si>
  <si>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</si>
  <si>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</si>
  <si>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</si>
  <si>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</si>
  <si>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</si>
  <si>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</si>
  <si>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</si>
  <si>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</si>
  <si>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</si>
  <si>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</si>
  <si>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</si>
  <si>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</si>
  <si>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</si>
  <si>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</si>
  <si>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</si>
  <si>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</si>
  <si>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</si>
  <si>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</si>
  <si>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</si>
  <si>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</si>
  <si>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</si>
  <si>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</si>
  <si>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</si>
  <si>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</si>
  <si>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</si>
  <si>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</si>
  <si>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</si>
  <si>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</si>
  <si>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</si>
  <si>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</si>
  <si>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</si>
  <si>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</si>
  <si>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</si>
  <si>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</si>
  <si>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</si>
  <si>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</si>
  <si>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</si>
  <si>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</si>
  <si>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</si>
  <si>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</si>
  <si>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</si>
  <si>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</si>
  <si>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</si>
  <si>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</si>
  <si>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</si>
  <si>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</si>
  <si>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</si>
  <si>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</si>
  <si>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</si>
  <si>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</si>
  <si>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</si>
  <si>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</si>
  <si>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</si>
  <si>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</si>
  <si>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</si>
  <si>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</si>
  <si>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</si>
  <si>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</si>
  <si>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</si>
  <si>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</si>
  <si>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</si>
  <si>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</si>
  <si>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</si>
  <si>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</si>
  <si>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</si>
  <si>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</si>
  <si>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</si>
  <si>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</si>
  <si>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</si>
  <si>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</si>
  <si>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</si>
  <si>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</si>
  <si>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</si>
  <si>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</si>
  <si>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</si>
  <si>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</si>
  <si>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</si>
  <si>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</si>
  <si>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</si>
  <si>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</si>
  <si>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</si>
  <si>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</si>
  <si>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</si>
  <si>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</si>
  <si>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</si>
  <si>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</si>
  <si>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</si>
  <si>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</si>
  <si>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</si>
  <si>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</si>
  <si>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</si>
  <si>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</si>
  <si>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</si>
  <si>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</si>
  <si>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</si>
  <si>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</si>
  <si>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</si>
  <si>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</si>
  <si>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</si>
  <si>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</si>
  <si>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</si>
  <si>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</si>
  <si>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</si>
  <si>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</si>
  <si>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</si>
  <si>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</si>
  <si>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</si>
  <si>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</si>
  <si>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</si>
  <si>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</si>
  <si>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</si>
  <si>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</si>
  <si>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</si>
  <si>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</si>
  <si>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</si>
  <si>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</si>
  <si>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</si>
  <si>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</si>
  <si>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</si>
  <si>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</si>
  <si>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</si>
  <si>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</si>
  <si>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</si>
  <si>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</si>
  <si>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</si>
  <si>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</si>
  <si>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</si>
  <si>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</si>
  <si>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</si>
  <si>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</si>
  <si>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</si>
  <si>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</si>
  <si>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</si>
  <si>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</si>
  <si>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</si>
  <si>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</si>
  <si>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</si>
  <si>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</si>
  <si>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</si>
  <si>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</si>
  <si>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</si>
  <si>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</si>
  <si>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</si>
  <si>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</si>
  <si>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</si>
  <si>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</si>
  <si>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</si>
  <si>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</si>
  <si>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</si>
  <si>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</si>
  <si>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</si>
  <si>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</si>
  <si>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</si>
  <si>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</si>
  <si>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</si>
  <si>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</si>
  <si>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</si>
  <si>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</si>
  <si>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</si>
  <si>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</si>
  <si>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</si>
  <si>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</si>
  <si>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</si>
  <si>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</si>
  <si>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</si>
  <si>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</si>
  <si>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</si>
  <si>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</si>
  <si>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</si>
  <si>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</si>
  <si>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</si>
  <si>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</si>
  <si>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</si>
  <si>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</si>
  <si>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</si>
  <si>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</si>
  <si>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</si>
  <si>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</si>
  <si>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</si>
  <si>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</si>
  <si>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</si>
  <si>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</si>
  <si>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</si>
  <si>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</si>
  <si>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</si>
  <si>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</si>
  <si>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</si>
  <si>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</si>
  <si>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</si>
  <si>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</si>
  <si>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</si>
  <si>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</si>
  <si>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</si>
  <si>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</si>
  <si>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</si>
  <si>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</si>
  <si>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</si>
  <si>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</si>
  <si>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</si>
  <si>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</si>
  <si>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</si>
  <si>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</si>
  <si>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</si>
  <si>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</si>
  <si>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</si>
  <si>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</si>
  <si>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</si>
  <si>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</si>
  <si>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</si>
  <si>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</si>
  <si>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</si>
  <si>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</si>
  <si>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</si>
  <si>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</si>
  <si>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</si>
  <si>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</si>
  <si>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</si>
  <si>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</si>
  <si>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</si>
  <si>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</si>
  <si>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</si>
  <si>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</si>
  <si>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</si>
  <si>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</si>
  <si>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</si>
  <si>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</si>
  <si>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</si>
  <si>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</si>
  <si>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</si>
  <si>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</si>
  <si>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</si>
  <si>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</si>
  <si>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</si>
  <si>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</si>
  <si>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</si>
  <si>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</si>
  <si>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</si>
  <si>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</si>
  <si>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</si>
  <si>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</si>
  <si>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</si>
  <si>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</si>
  <si>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</si>
  <si>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</si>
  <si>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</si>
  <si>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</si>
  <si>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</si>
  <si>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</si>
  <si>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</si>
  <si>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</si>
  <si>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</si>
  <si>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</si>
  <si>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</si>
  <si>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</si>
  <si>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</si>
  <si>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</si>
  <si>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</si>
  <si>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</si>
  <si>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</si>
  <si>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</si>
  <si>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</si>
  <si>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</si>
  <si>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</si>
  <si>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</si>
  <si>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</si>
  <si>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</si>
  <si>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</si>
  <si>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</si>
  <si>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</si>
  <si>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</si>
  <si>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</si>
  <si>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</si>
  <si>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</si>
  <si>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</si>
  <si>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</si>
  <si>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</si>
  <si>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</si>
  <si>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</si>
  <si>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</si>
  <si>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</si>
  <si>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</si>
  <si>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</si>
  <si>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</si>
  <si>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</si>
  <si>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</si>
  <si>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</si>
  <si>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</si>
  <si>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</si>
  <si>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</si>
  <si>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</si>
  <si>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</si>
  <si>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</si>
  <si>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</si>
  <si>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</si>
  <si>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</si>
  <si>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</si>
  <si>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</si>
  <si>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</si>
  <si>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</si>
  <si>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</si>
  <si>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</si>
  <si>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</si>
  <si>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</si>
  <si>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</si>
  <si>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</si>
  <si>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</si>
  <si>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</si>
  <si>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</si>
  <si>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</si>
  <si>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</si>
  <si>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</si>
  <si>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</si>
  <si>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</si>
  <si>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</si>
  <si>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</si>
  <si>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</si>
  <si>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</si>
  <si>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</si>
  <si>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</si>
  <si>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</si>
  <si>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</si>
  <si>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</si>
  <si>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</si>
  <si>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</si>
  <si>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</si>
  <si>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</si>
  <si>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</si>
  <si>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</si>
  <si>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</si>
  <si>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</si>
  <si>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</si>
  <si>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</si>
  <si>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</si>
  <si>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</si>
  <si>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</si>
  <si>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</si>
  <si>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</si>
  <si>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</si>
  <si>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</si>
  <si>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</si>
  <si>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</si>
  <si>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</si>
  <si>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</si>
  <si>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</si>
  <si>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</si>
  <si>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</si>
  <si>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</si>
  <si>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</si>
  <si>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</si>
  <si>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</si>
  <si>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</si>
  <si>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</si>
  <si>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</si>
  <si>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</si>
  <si>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</si>
  <si>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</si>
  <si>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</si>
  <si>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</si>
  <si>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</si>
  <si>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</si>
  <si>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</si>
  <si>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</si>
  <si>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</si>
  <si>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</si>
  <si>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</si>
  <si>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</si>
  <si>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</si>
  <si>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</si>
  <si>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</si>
  <si>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</si>
  <si>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</si>
  <si>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</si>
  <si>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</si>
  <si>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</si>
  <si>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</si>
  <si>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</si>
  <si>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</si>
  <si>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</si>
  <si>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</si>
  <si>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</si>
  <si>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</si>
  <si>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</si>
  <si>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</si>
  <si>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</si>
  <si>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</si>
  <si>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</si>
  <si>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</si>
  <si>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</si>
  <si>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</si>
  <si>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</si>
  <si>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</si>
  <si>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</si>
  <si>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</si>
  <si>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</si>
  <si>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</si>
  <si>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</si>
  <si>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</si>
  <si>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</si>
  <si>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</si>
  <si>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</si>
  <si>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</si>
  <si>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</si>
  <si>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</si>
  <si>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</si>
  <si>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</si>
  <si>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</si>
  <si>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</si>
  <si>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</si>
  <si>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</si>
  <si>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</si>
  <si>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</si>
  <si>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</si>
  <si>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</si>
  <si>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</si>
  <si>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</si>
  <si>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</si>
  <si>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</si>
  <si>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</si>
  <si>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</si>
  <si>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</si>
  <si>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</si>
  <si>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</si>
  <si>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</si>
  <si>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</si>
  <si>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</si>
  <si>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</si>
  <si>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</si>
  <si>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</si>
  <si>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</si>
  <si>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</si>
  <si>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</si>
  <si>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</si>
  <si>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</si>
  <si>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</si>
  <si>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</si>
  <si>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</si>
  <si>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</si>
  <si>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</si>
  <si>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</si>
  <si>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</si>
  <si>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</si>
  <si>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</si>
  <si>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</si>
  <si>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</si>
  <si>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</si>
  <si>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</si>
  <si>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</si>
  <si>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</si>
  <si>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</si>
  <si>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</si>
  <si>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</si>
  <si>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</si>
  <si>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</si>
  <si>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</si>
  <si>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</si>
  <si>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</si>
  <si>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</si>
  <si>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</si>
  <si>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</si>
  <si>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</si>
  <si>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</si>
  <si>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</si>
  <si>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</si>
  <si>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</si>
  <si>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</si>
  <si>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</si>
  <si>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</si>
  <si>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</si>
  <si>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</si>
  <si>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</si>
  <si>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</si>
  <si>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</si>
  <si>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</si>
  <si>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</si>
  <si>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</si>
  <si>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</si>
  <si>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</si>
  <si>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</si>
  <si>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</si>
  <si>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</si>
  <si>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</si>
  <si>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</si>
  <si>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</si>
  <si>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</si>
  <si>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</si>
  <si>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</si>
  <si>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</si>
  <si>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</si>
  <si>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</si>
  <si>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</si>
  <si>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</si>
  <si>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</si>
  <si>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</si>
  <si>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</si>
  <si>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</si>
  <si>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</si>
  <si>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</si>
  <si>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</si>
  <si>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</si>
  <si>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</si>
  <si>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</si>
  <si>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</si>
  <si>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</si>
  <si>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</si>
  <si>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</si>
  <si>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</si>
  <si>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</si>
  <si>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</si>
  <si>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</si>
  <si>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</si>
  <si>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</si>
  <si>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</si>
  <si>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</si>
  <si>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</si>
  <si>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</si>
  <si>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</si>
  <si>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</si>
  <si>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</si>
  <si>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</si>
  <si>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</si>
  <si>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</si>
  <si>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</si>
  <si>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</si>
  <si>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</si>
  <si>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</si>
  <si>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</si>
  <si>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</si>
  <si>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</si>
  <si>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</si>
  <si>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</si>
  <si>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</si>
  <si>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</si>
  <si>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</si>
  <si>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</si>
  <si>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</si>
  <si>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</si>
  <si>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</si>
  <si>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</si>
  <si>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</si>
  <si>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</si>
  <si>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</si>
  <si>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</si>
  <si>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</si>
  <si>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</si>
  <si>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</si>
  <si>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</si>
  <si>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</si>
  <si>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</si>
  <si>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</si>
  <si>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</si>
  <si>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</si>
  <si>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</si>
  <si>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</si>
  <si>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</si>
  <si>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</si>
  <si>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</si>
  <si>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</si>
  <si>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</si>
  <si>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</si>
  <si>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</si>
  <si>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</si>
  <si>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</si>
  <si>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</si>
  <si>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</si>
  <si>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</si>
  <si>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</si>
  <si>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</si>
  <si>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</si>
  <si>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</si>
  <si>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</si>
  <si>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</si>
  <si>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</si>
  <si>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</si>
  <si>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</si>
  <si>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</si>
  <si>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</si>
  <si>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</si>
  <si>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</si>
  <si>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</si>
  <si>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</si>
  <si>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</si>
  <si>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</si>
  <si>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</si>
  <si>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</si>
  <si>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</si>
  <si>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</si>
  <si>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</si>
  <si>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</si>
  <si>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</si>
  <si>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</si>
  <si>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</si>
  <si>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</si>
  <si>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</si>
  <si>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</si>
  <si>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</si>
  <si>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</si>
  <si>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</si>
  <si>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</si>
  <si>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</si>
  <si>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</si>
  <si>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</si>
  <si>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</si>
  <si>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</si>
  <si>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</si>
  <si>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</si>
  <si>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</si>
  <si>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</si>
  <si>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</si>
  <si>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</si>
  <si>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</si>
  <si>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</si>
  <si>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</si>
  <si>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</si>
  <si>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</si>
  <si>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</si>
  <si>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</si>
  <si>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</si>
  <si>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</si>
  <si>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</si>
  <si>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</si>
  <si>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</si>
  <si>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</si>
  <si>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</si>
  <si>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</si>
  <si>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</si>
  <si>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</si>
  <si>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</si>
  <si>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</si>
  <si>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</si>
  <si>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</si>
  <si>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</si>
  <si>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</si>
  <si>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</si>
  <si>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</si>
  <si>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</si>
  <si>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</si>
  <si>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</si>
  <si>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</si>
  <si>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</si>
  <si>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</si>
  <si>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</si>
  <si>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</si>
  <si>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</si>
  <si>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</si>
  <si>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</si>
  <si>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</si>
  <si>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</si>
  <si>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</si>
  <si>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</si>
  <si>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</si>
  <si>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</si>
  <si>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</si>
  <si>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</si>
  <si>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</si>
  <si>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</si>
  <si>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</si>
  <si>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</si>
  <si>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</si>
  <si>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</si>
  <si>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</si>
  <si>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</si>
  <si>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</si>
  <si>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</si>
  <si>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</si>
  <si>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</si>
  <si>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</si>
  <si>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</si>
  <si>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</si>
  <si>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</si>
  <si>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</si>
  <si>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</si>
  <si>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</si>
  <si>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</si>
  <si>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</si>
  <si>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</si>
  <si>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</si>
  <si>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</si>
  <si>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</si>
  <si>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</si>
  <si>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</si>
  <si>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</si>
  <si>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</si>
  <si>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</si>
  <si>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</si>
  <si>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</si>
  <si>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</si>
  <si>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</si>
  <si>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</si>
  <si>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</si>
  <si>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</si>
  <si>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</si>
  <si>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</si>
  <si>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</si>
  <si>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</si>
  <si>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</si>
  <si>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</si>
  <si>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</si>
  <si>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</si>
  <si>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</si>
  <si>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</si>
  <si>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</si>
  <si>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</si>
  <si>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</si>
  <si>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</si>
  <si>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</si>
  <si>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</si>
  <si>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</si>
  <si>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</si>
  <si>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</si>
  <si>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</si>
  <si>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</si>
  <si>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</si>
  <si>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</si>
  <si>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</si>
  <si>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</si>
  <si>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</si>
  <si>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</si>
  <si>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</si>
  <si>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</si>
  <si>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</si>
  <si>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</si>
  <si>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</si>
  <si>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</si>
  <si>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</si>
  <si>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</si>
  <si>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</si>
  <si>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</si>
  <si>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</si>
  <si>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</si>
  <si>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</si>
  <si>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</si>
  <si>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</si>
  <si>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</si>
  <si>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</si>
  <si>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</si>
  <si>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</si>
  <si>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</si>
  <si>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</si>
  <si>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</si>
  <si>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</si>
  <si>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</si>
  <si>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</si>
  <si>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</si>
  <si>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</si>
  <si>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</si>
  <si>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</si>
  <si>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</si>
  <si>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</si>
  <si>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</si>
  <si>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</si>
  <si>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</si>
  <si>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</si>
  <si>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</si>
  <si>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</si>
  <si>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</si>
  <si>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</si>
  <si>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</si>
  <si>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</si>
  <si>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</si>
  <si>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</si>
  <si>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</si>
  <si>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</si>
  <si>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</si>
  <si>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</si>
  <si>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</si>
  <si>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</si>
  <si>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</si>
  <si>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</si>
  <si>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</si>
  <si>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</si>
  <si>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</si>
  <si>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</si>
  <si>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</si>
  <si>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</si>
  <si>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</si>
  <si>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</si>
  <si>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</si>
  <si>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</si>
  <si>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</si>
  <si>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</si>
  <si>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</si>
  <si>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</si>
  <si>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</si>
  <si>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</si>
  <si>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</si>
  <si>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</si>
  <si>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</si>
  <si>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</si>
  <si>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</si>
  <si>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</si>
  <si>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</si>
  <si>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</si>
  <si>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</si>
  <si>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</si>
  <si>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</si>
  <si>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</si>
  <si>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</si>
  <si>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</si>
  <si>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</si>
  <si>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</si>
  <si>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</si>
  <si>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</si>
  <si>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</si>
  <si>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</si>
  <si>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</si>
  <si>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</si>
  <si>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</si>
  <si>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</si>
  <si>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</si>
  <si>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</si>
  <si>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</si>
  <si>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</si>
  <si>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</si>
  <si>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</si>
  <si>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</si>
  <si>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</si>
  <si>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</si>
  <si>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</si>
  <si>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</si>
  <si>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</si>
  <si>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</si>
  <si>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</si>
  <si>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</si>
  <si>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</si>
  <si>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</si>
  <si>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</si>
  <si>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</si>
  <si>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</si>
  <si>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</si>
  <si>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</si>
  <si>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</si>
  <si>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</si>
  <si>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</si>
  <si>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</si>
  <si>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</si>
  <si>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</si>
  <si>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</si>
  <si>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</si>
  <si>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</si>
  <si>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</si>
  <si>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</si>
  <si>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</si>
  <si>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</si>
  <si>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</si>
  <si>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</si>
  <si>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</si>
  <si>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</si>
  <si>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</si>
  <si>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</si>
  <si>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</si>
  <si>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</si>
  <si>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</si>
  <si>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</si>
  <si>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</si>
  <si>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</si>
  <si>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</si>
  <si>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</si>
  <si>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</si>
  <si>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</si>
  <si>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</si>
  <si>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</si>
  <si>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</si>
  <si>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</si>
  <si>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</si>
  <si>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</si>
  <si>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</si>
  <si>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</si>
  <si>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</si>
  <si>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</si>
  <si>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</si>
  <si>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</si>
  <si>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</si>
  <si>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</si>
  <si>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</si>
  <si>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</si>
  <si>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</si>
  <si>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</si>
  <si>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</si>
  <si>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</si>
  <si>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</si>
  <si>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</si>
  <si>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</si>
  <si>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</si>
  <si>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</si>
  <si>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</si>
  <si>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</si>
  <si>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</si>
  <si>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</si>
  <si>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</si>
  <si>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</si>
  <si>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</si>
  <si>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</si>
  <si>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</si>
  <si>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</si>
  <si>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</si>
  <si>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</si>
  <si>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</si>
  <si>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</si>
  <si>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</si>
  <si>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</si>
  <si>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</si>
  <si>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</si>
  <si>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</si>
  <si>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</si>
  <si>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</si>
  <si>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</si>
  <si>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</si>
  <si>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</si>
  <si>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</si>
  <si>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</si>
  <si>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</si>
  <si>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</si>
  <si>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</si>
  <si>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</si>
  <si>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</si>
  <si>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</si>
  <si>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</si>
  <si>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</si>
  <si>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</si>
  <si>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</si>
  <si>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</si>
  <si>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</si>
  <si>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</si>
  <si>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</si>
  <si>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</si>
  <si>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</si>
  <si>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</si>
  <si>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</si>
  <si>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</si>
  <si>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</si>
  <si>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</si>
  <si>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</si>
  <si>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</si>
  <si>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</si>
  <si>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</si>
  <si>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</si>
  <si>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</si>
  <si>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</si>
  <si>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</si>
  <si>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</si>
  <si>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</si>
  <si>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</si>
  <si>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</si>
  <si>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</si>
  <si>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</si>
  <si>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</si>
  <si>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</si>
  <si>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</si>
  <si>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</si>
  <si>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</si>
  <si>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</si>
  <si>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</si>
  <si>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</si>
  <si>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</si>
  <si>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</si>
  <si>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</si>
  <si>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</si>
  <si>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</si>
  <si>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</si>
  <si>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</si>
  <si>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</si>
  <si>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</si>
  <si>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</si>
  <si>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</si>
  <si>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</si>
  <si>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</si>
  <si>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</si>
  <si>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</si>
  <si>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</si>
  <si>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</si>
  <si>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</si>
  <si>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</si>
  <si>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</si>
  <si>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</si>
  <si>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</si>
  <si>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</si>
  <si>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</si>
  <si>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</si>
  <si>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</si>
  <si>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</si>
  <si>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</si>
  <si>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</si>
  <si>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</si>
  <si>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</si>
  <si>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</si>
  <si>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</si>
  <si>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</si>
  <si>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</si>
  <si>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</si>
  <si>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</si>
  <si>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</si>
  <si>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</si>
  <si>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</si>
  <si>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</si>
  <si>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</si>
  <si>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</si>
  <si>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</si>
  <si>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</si>
  <si>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</si>
  <si>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</si>
  <si>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</si>
  <si>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</si>
  <si>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</si>
  <si>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</si>
  <si>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</si>
  <si>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</si>
  <si>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</si>
  <si>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</si>
  <si>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</si>
  <si>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</si>
  <si>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</si>
  <si>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</si>
  <si>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</si>
  <si>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</si>
  <si>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</si>
  <si>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</si>
  <si>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</si>
  <si>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</si>
  <si>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</si>
  <si>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</si>
  <si>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</si>
  <si>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</si>
  <si>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</si>
  <si>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</si>
  <si>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</si>
  <si>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</si>
  <si>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</si>
  <si>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</si>
  <si>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</si>
  <si>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</si>
  <si>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</si>
  <si>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</si>
  <si>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</si>
  <si>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</si>
  <si>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</si>
  <si>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</si>
  <si>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</si>
  <si>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</si>
  <si>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</si>
  <si>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</si>
  <si>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</si>
  <si>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</si>
  <si>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</si>
  <si>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</si>
  <si>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</si>
  <si>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</si>
  <si>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</si>
  <si>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</si>
  <si>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</si>
  <si>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</si>
  <si>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</si>
  <si>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</si>
  <si>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</si>
  <si>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</si>
  <si>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</si>
  <si>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</si>
  <si>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</si>
  <si>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</si>
  <si>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</si>
  <si>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</si>
  <si>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</si>
  <si>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</si>
  <si>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</si>
  <si>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</si>
  <si>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</si>
  <si>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</si>
  <si>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</si>
  <si>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</si>
  <si>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</si>
  <si>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</si>
  <si>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</si>
  <si>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</si>
  <si>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</si>
  <si>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</si>
  <si>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</si>
  <si>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</si>
  <si>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</si>
  <si>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</si>
  <si>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</si>
  <si>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</si>
  <si>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</si>
  <si>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</si>
  <si>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</si>
  <si>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</si>
  <si>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</si>
  <si>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</si>
  <si>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</si>
  <si>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</si>
  <si>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</si>
  <si>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</si>
  <si>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</si>
  <si>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</si>
  <si>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</si>
  <si>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</si>
  <si>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</si>
  <si>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</si>
  <si>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</si>
  <si>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</si>
  <si>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</si>
  <si>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</si>
  <si>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</si>
  <si>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</si>
  <si>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</si>
  <si>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</si>
  <si>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</si>
  <si>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</si>
  <si>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</si>
  <si>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</si>
  <si>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</si>
  <si>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</si>
  <si>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</si>
  <si>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</si>
  <si>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</si>
  <si>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</si>
  <si>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</si>
  <si>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</si>
  <si>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</si>
  <si>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</si>
  <si>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</si>
  <si>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</si>
  <si>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</si>
  <si>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</si>
  <si>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</si>
  <si>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</si>
  <si>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</si>
  <si>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</si>
  <si>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</si>
  <si>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</si>
  <si>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</si>
  <si>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</si>
  <si>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</si>
  <si>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</si>
  <si>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</si>
  <si>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</si>
  <si>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</si>
  <si>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</si>
  <si>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</si>
  <si>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</si>
  <si>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</si>
  <si>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</si>
  <si>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</si>
  <si>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</si>
  <si>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</si>
  <si>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</si>
  <si>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</si>
  <si>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</si>
  <si>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</si>
  <si>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</si>
  <si>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</si>
  <si>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</si>
  <si>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</si>
  <si>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</si>
  <si>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</si>
  <si>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</si>
  <si>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</si>
  <si>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</si>
  <si>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</si>
  <si>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</si>
  <si>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</si>
  <si>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</si>
  <si>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</si>
  <si>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</si>
  <si>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</si>
  <si>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</si>
  <si>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</si>
  <si>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</si>
  <si>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</si>
  <si>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</si>
  <si>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</si>
  <si>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</si>
  <si>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</si>
  <si>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</si>
  <si>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</si>
  <si>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</si>
  <si>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</si>
  <si>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</si>
  <si>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</si>
  <si>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</si>
  <si>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</si>
  <si>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</si>
  <si>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</si>
  <si>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</si>
  <si>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</si>
  <si>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</si>
  <si>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</si>
  <si>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</si>
  <si>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</si>
  <si>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</si>
  <si>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</si>
  <si>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</si>
  <si>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</si>
  <si>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</si>
  <si>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</si>
  <si>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</si>
  <si>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</si>
  <si>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</si>
  <si>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</si>
  <si>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</si>
  <si>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</si>
  <si>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</si>
  <si>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</si>
  <si>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</si>
  <si>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</si>
  <si>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</si>
  <si>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</si>
  <si>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</si>
  <si>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</si>
  <si>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</si>
  <si>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</si>
  <si>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</si>
  <si>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</si>
  <si>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</si>
  <si>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</si>
  <si>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</si>
  <si>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</si>
  <si>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</si>
  <si>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</si>
  <si>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</si>
  <si>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</si>
  <si>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</si>
  <si>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</si>
  <si>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</si>
  <si>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</si>
  <si>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</si>
  <si>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</si>
  <si>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</si>
  <si>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</si>
  <si>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</si>
  <si>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</si>
  <si>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</si>
  <si>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</si>
  <si>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</si>
  <si>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</si>
  <si>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</si>
  <si>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</si>
  <si>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</si>
  <si>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</si>
  <si>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</si>
  <si>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</si>
  <si>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</si>
  <si>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</si>
  <si>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</si>
  <si>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</si>
  <si>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</si>
  <si>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</si>
  <si>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</si>
  <si>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</si>
  <si>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</si>
  <si>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</si>
  <si>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</si>
  <si>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</si>
  <si>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</si>
  <si>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</si>
  <si>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</si>
  <si>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</si>
  <si>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</si>
  <si>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</si>
  <si>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</si>
  <si>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</si>
  <si>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</si>
  <si>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</si>
  <si>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</si>
  <si>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</si>
  <si>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</si>
  <si>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</si>
  <si>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</si>
  <si>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</si>
  <si>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</si>
  <si>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</si>
  <si>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</si>
  <si>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</si>
  <si>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</si>
  <si>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</si>
  <si>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</si>
  <si>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</si>
  <si>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</si>
  <si>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</si>
  <si>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</si>
  <si>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</si>
  <si>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</si>
  <si>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</si>
  <si>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</si>
  <si>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</si>
  <si>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</si>
  <si>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</si>
  <si>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</si>
  <si>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</si>
  <si>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</si>
  <si>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</si>
  <si>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</si>
  <si>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</si>
  <si>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</si>
  <si>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</si>
  <si>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</si>
  <si>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</si>
  <si>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</si>
  <si>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</si>
  <si>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</si>
  <si>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</si>
  <si>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</si>
  <si>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</si>
  <si>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</si>
  <si>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</si>
  <si>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</si>
  <si>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</si>
  <si>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</si>
  <si>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</si>
  <si>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</si>
  <si>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</si>
  <si>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</si>
  <si>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</si>
  <si>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</si>
  <si>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</si>
  <si>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</si>
  <si>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</si>
  <si>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</si>
  <si>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</si>
  <si>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</si>
  <si>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</si>
  <si>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</si>
  <si>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</si>
  <si>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</si>
  <si>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</si>
  <si>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</si>
  <si>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</si>
  <si>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</si>
  <si>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</si>
  <si>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</si>
  <si>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</si>
  <si>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</si>
  <si>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</si>
  <si>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</si>
  <si>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</si>
  <si>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</si>
  <si>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</si>
  <si>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</si>
  <si>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</si>
  <si>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</si>
  <si>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</si>
  <si>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</si>
  <si>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</si>
  <si>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</si>
  <si>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</si>
  <si>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</si>
  <si>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</si>
  <si>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</si>
  <si>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</si>
  <si>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</si>
  <si>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</si>
  <si>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</si>
  <si>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</si>
  <si>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</si>
  <si>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</si>
  <si>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</si>
  <si>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</si>
  <si>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</si>
  <si>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</si>
  <si>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</si>
  <si>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</si>
  <si>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</si>
  <si>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</si>
  <si>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</si>
  <si>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</si>
  <si>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</si>
  <si>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</si>
  <si>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</si>
  <si>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</si>
  <si>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</si>
  <si>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</si>
  <si>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</si>
  <si>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</si>
  <si>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</si>
  <si>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</si>
  <si>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</si>
  <si>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</si>
  <si>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</si>
  <si>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</si>
  <si>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</si>
  <si>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</si>
  <si>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</si>
  <si>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</si>
  <si>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</si>
  <si>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</si>
  <si>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</si>
  <si>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</si>
  <si>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</si>
  <si>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</si>
  <si>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</si>
  <si>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</si>
  <si>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</si>
  <si>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</si>
  <si>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</si>
  <si>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</si>
  <si>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</si>
  <si>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</si>
  <si>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</si>
  <si>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</si>
  <si>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</si>
  <si>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</si>
  <si>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</si>
  <si>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</si>
  <si>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</si>
  <si>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</si>
  <si>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</si>
  <si>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</si>
  <si>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</si>
  <si>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</si>
  <si>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</si>
  <si>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</si>
  <si>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</si>
  <si>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</si>
  <si>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</si>
  <si>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</si>
  <si>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</si>
  <si>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</si>
  <si>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</si>
  <si>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</si>
  <si>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</si>
  <si>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</si>
  <si>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</si>
  <si>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</si>
  <si>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</si>
  <si>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</si>
  <si>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</si>
  <si>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</si>
  <si>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</si>
  <si>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</si>
  <si>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</si>
  <si>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</si>
  <si>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</si>
  <si>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</si>
  <si>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</si>
  <si>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</si>
  <si>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</si>
  <si>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</si>
  <si>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</si>
  <si>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</si>
  <si>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</si>
  <si>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</si>
  <si>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</si>
  <si>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</si>
  <si>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</si>
  <si>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</si>
  <si>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</si>
  <si>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</si>
  <si>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</si>
  <si>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</si>
  <si>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</si>
  <si>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</si>
  <si>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</si>
  <si>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</si>
  <si>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</si>
  <si>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</si>
  <si>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</si>
  <si>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</si>
  <si>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</si>
  <si>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</si>
  <si>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</si>
  <si>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</si>
  <si>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</si>
  <si>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</si>
  <si>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</si>
  <si>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</si>
  <si>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</si>
  <si>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</si>
  <si>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</si>
  <si>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</si>
  <si>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</si>
  <si>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</si>
  <si>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</si>
  <si>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</si>
  <si>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</si>
  <si>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</si>
  <si>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</si>
  <si>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</si>
  <si>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</si>
  <si>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</si>
  <si>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</si>
  <si>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</si>
  <si>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</si>
  <si>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</si>
  <si>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</si>
  <si>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</si>
  <si>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</si>
  <si>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</si>
  <si>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</si>
  <si>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</si>
  <si>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</si>
  <si>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</si>
  <si>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</si>
  <si>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</si>
  <si>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</si>
  <si>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</si>
  <si>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</si>
  <si>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</si>
  <si>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</si>
  <si>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</si>
  <si>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</si>
  <si>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</si>
  <si>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</si>
  <si>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</si>
  <si>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</si>
  <si>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</si>
  <si>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</si>
  <si>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</si>
  <si>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</si>
  <si>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</si>
  <si>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</si>
  <si>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</si>
  <si>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</si>
  <si>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</si>
  <si>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</si>
  <si>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</si>
  <si>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</si>
  <si>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</si>
  <si>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</si>
  <si>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</si>
  <si>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</si>
  <si>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</si>
  <si>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</si>
  <si>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</si>
  <si>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</si>
  <si>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</si>
  <si>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</si>
  <si>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</si>
  <si>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</si>
  <si>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</si>
  <si>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</si>
  <si>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</si>
  <si>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</si>
  <si>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</si>
  <si>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</si>
  <si>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</si>
  <si>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</si>
  <si>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</si>
  <si>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</si>
  <si>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</si>
  <si>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</si>
  <si>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</si>
  <si>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</si>
  <si>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</si>
  <si>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</si>
  <si>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</si>
  <si>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</si>
  <si>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</si>
  <si>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</si>
  <si>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</si>
  <si>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</si>
  <si>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</si>
  <si>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</si>
  <si>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</si>
  <si>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</si>
  <si>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</si>
  <si>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</si>
  <si>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</si>
  <si>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</si>
  <si>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</si>
  <si>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</si>
  <si>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</si>
  <si>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</si>
  <si>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</si>
  <si>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</si>
  <si>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</si>
  <si>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</si>
  <si>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</si>
  <si>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</si>
  <si>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</si>
  <si>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</si>
  <si>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</si>
  <si>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</si>
  <si>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</si>
  <si>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</si>
  <si>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</si>
  <si>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</si>
  <si>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</si>
  <si>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</si>
  <si>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</si>
  <si>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</si>
  <si>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</si>
  <si>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</si>
  <si>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</si>
  <si>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</si>
  <si>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</si>
  <si>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</si>
  <si>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</si>
  <si>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</si>
  <si>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</si>
  <si>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</si>
  <si>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</si>
  <si>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</si>
  <si>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</si>
  <si>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</si>
  <si>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</si>
  <si>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</si>
  <si>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</si>
  <si>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</si>
  <si>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</si>
  <si>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</si>
  <si>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</si>
  <si>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</si>
  <si>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</si>
  <si>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</si>
  <si>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</si>
  <si>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</si>
  <si>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</si>
  <si>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</si>
  <si>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</si>
  <si>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</si>
  <si>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</si>
  <si>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</si>
  <si>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</si>
  <si>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</si>
  <si>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</si>
  <si>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</si>
  <si>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</si>
  <si>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</si>
  <si>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</si>
  <si>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</si>
  <si>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</si>
  <si>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</si>
  <si>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</si>
  <si>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</si>
  <si>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</si>
  <si>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</si>
  <si>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</si>
  <si>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</si>
  <si>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</si>
  <si>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</si>
  <si>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</si>
  <si>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</si>
  <si>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</si>
  <si>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</si>
  <si>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</si>
  <si>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</si>
  <si>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</si>
  <si>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</si>
  <si>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</si>
  <si>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</si>
  <si>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</si>
  <si>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</si>
  <si>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</si>
  <si>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</si>
  <si>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</si>
  <si>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</si>
  <si>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</si>
  <si>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</si>
  <si>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</si>
  <si>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</si>
  <si>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</si>
  <si>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</si>
  <si>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</si>
  <si>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</si>
  <si>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</si>
  <si>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</si>
  <si>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</si>
  <si>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</si>
  <si>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</si>
  <si>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</si>
  <si>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</si>
  <si>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</si>
  <si>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</si>
  <si>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</si>
  <si>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</si>
  <si>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</si>
  <si>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</si>
  <si>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</si>
  <si>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</si>
  <si>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</si>
  <si>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</si>
  <si>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</si>
  <si>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</si>
  <si>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</si>
  <si>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</si>
  <si>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</si>
  <si>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</si>
  <si>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</si>
  <si>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</si>
  <si>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</si>
  <si>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</si>
  <si>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</si>
  <si>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</si>
  <si>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</si>
  <si>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</si>
  <si>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</si>
  <si>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</si>
  <si>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</si>
  <si>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</si>
  <si>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</si>
  <si>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</si>
  <si>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</si>
  <si>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</si>
  <si>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</si>
  <si>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</si>
  <si>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</si>
  <si>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</si>
  <si>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</si>
  <si>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</si>
  <si>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viz příloha č. 1_503</t>
  </si>
  <si>
    <t>53=53.000 [A] 
Celkové množství 53.000000=53.000 [B]</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</si>
  <si>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</si>
  <si>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</si>
  <si>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</si>
  <si>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</si>
  <si>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</si>
  <si>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</si>
  <si>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</si>
  <si>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</si>
  <si>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</si>
  <si>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</si>
  <si>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</si>
  <si>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73=73.000 [A] 
Celkové množství 73.000000=73.000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</si>
  <si>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</si>
  <si>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</si>
  <si>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</si>
  <si>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</si>
  <si>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</si>
  <si>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</si>
  <si>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</si>
  <si>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18=18.000 [A] 
Celkové množství 18.000000=18.000 [B]</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</si>
  <si>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</si>
  <si>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</si>
  <si>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NP6</t>
  </si>
  <si>
    <t>21=21.000 [A] 
Celkové množství 21.000000=21.000 [B]</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</si>
  <si>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</si>
  <si>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</si>
  <si>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</si>
  <si>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</si>
  <si>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</si>
  <si>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</si>
  <si>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</si>
  <si>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</si>
  <si>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</si>
  <si>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</si>
  <si>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12=12.000 [A] 
Celkové množství 12.000000=12.000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</si>
  <si>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</si>
  <si>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</si>
  <si>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</si>
  <si>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</si>
  <si>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</si>
  <si>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0002</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</si>
  <si>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</si>
  <si>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</si>
  <si>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</si>
  <si>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</si>
  <si>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</si>
  <si>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</si>
  <si>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</si>
  <si>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</si>
  <si>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</si>
  <si>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</si>
  <si>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</si>
  <si>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</si>
  <si>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</si>
  <si>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</si>
  <si>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</si>
  <si>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</si>
  <si>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</si>
  <si>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</si>
  <si>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</si>
  <si>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</si>
  <si>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</si>
  <si>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</si>
  <si>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</si>
  <si>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</si>
  <si>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</si>
  <si>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</si>
  <si>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</si>
  <si>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</si>
  <si>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</si>
  <si>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</si>
  <si>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</si>
  <si>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</si>
  <si>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</si>
  <si>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</si>
  <si>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</si>
  <si>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</si>
  <si>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</si>
  <si>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</si>
  <si>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</si>
  <si>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</si>
  <si>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</si>
  <si>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</si>
  <si>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</si>
  <si>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</si>
  <si>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</si>
  <si>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</si>
  <si>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</si>
  <si>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</si>
  <si>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</si>
  <si>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</si>
  <si>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</si>
  <si>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</si>
  <si>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</si>
  <si>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</si>
  <si>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</si>
  <si>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</si>
  <si>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</si>
  <si>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</si>
  <si>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</si>
  <si>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</si>
  <si>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</si>
  <si>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</si>
  <si>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</si>
  <si>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</si>
  <si>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</si>
  <si>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</si>
  <si>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</si>
  <si>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</si>
  <si>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</si>
  <si>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</si>
  <si>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</si>
  <si>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</si>
  <si>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</si>
  <si>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</si>
  <si>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</si>
  <si>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</si>
  <si>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</si>
  <si>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</si>
  <si>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</si>
  <si>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</si>
  <si>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</si>
  <si>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</si>
  <si>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</si>
  <si>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</si>
  <si>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</si>
  <si>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</si>
  <si>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</si>
  <si>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</si>
  <si>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</si>
  <si>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</si>
  <si>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</si>
  <si>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</si>
  <si>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</si>
  <si>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</si>
  <si>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</si>
  <si>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</si>
  <si>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</si>
  <si>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</si>
  <si>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</si>
  <si>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</si>
  <si>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</si>
  <si>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</si>
  <si>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</si>
  <si>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</si>
  <si>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</si>
  <si>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</si>
  <si>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11.000000 = 11,000 [A]  
Celkem 11=11.000 [B]</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</si>
  <si>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</si>
  <si>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</si>
  <si>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</si>
  <si>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</si>
  <si>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</si>
  <si>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</si>
  <si>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</si>
  <si>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</si>
  <si>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</si>
  <si>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</si>
  <si>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</si>
  <si>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</si>
  <si>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</si>
  <si>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</si>
  <si>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</si>
  <si>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</si>
  <si>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</si>
  <si>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</si>
  <si>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</si>
  <si>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</si>
  <si>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</si>
  <si>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</si>
  <si>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</si>
  <si>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</si>
  <si>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</si>
  <si>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</si>
  <si>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</si>
  <si>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</si>
  <si>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</si>
  <si>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</si>
  <si>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</si>
  <si>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</si>
  <si>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</si>
  <si>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</si>
  <si>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</si>
  <si>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</si>
  <si>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</si>
  <si>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</si>
  <si>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</si>
  <si>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</si>
  <si>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</si>
  <si>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</si>
  <si>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</si>
  <si>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</si>
  <si>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</si>
  <si>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</si>
  <si>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</si>
  <si>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</si>
  <si>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</si>
  <si>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</si>
  <si>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</si>
  <si>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</si>
  <si>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</si>
  <si>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</si>
  <si>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</si>
  <si>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</si>
  <si>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</si>
  <si>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</si>
  <si>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</si>
  <si>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</si>
  <si>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</si>
  <si>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</si>
  <si>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</si>
  <si>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</si>
  <si>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</si>
  <si>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</si>
  <si>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</si>
  <si>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</si>
  <si>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</si>
  <si>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</si>
  <si>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</si>
  <si>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</si>
  <si>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</si>
  <si>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</si>
  <si>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</si>
  <si>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</si>
  <si>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</si>
  <si>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</si>
  <si>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</si>
  <si>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</si>
  <si>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</si>
  <si>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</si>
  <si>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</si>
  <si>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</si>
  <si>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</si>
  <si>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</si>
  <si>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</si>
  <si>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</si>
  <si>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</si>
  <si>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</si>
  <si>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</si>
  <si>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</si>
  <si>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</si>
  <si>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</si>
  <si>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</si>
  <si>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</si>
  <si>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</si>
  <si>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</si>
  <si>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</si>
  <si>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</si>
  <si>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</si>
  <si>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</si>
  <si>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</si>
  <si>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</si>
  <si>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</si>
  <si>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</si>
  <si>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</si>
  <si>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</si>
  <si>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</si>
  <si>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</si>
  <si>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</si>
  <si>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</si>
  <si>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</si>
  <si>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</si>
  <si>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</si>
  <si>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</si>
  <si>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</si>
  <si>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</si>
  <si>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</si>
  <si>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</si>
  <si>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</si>
  <si>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</si>
  <si>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</si>
  <si>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</si>
  <si>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</si>
  <si>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</si>
  <si>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</si>
  <si>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</si>
  <si>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</si>
  <si>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</si>
  <si>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</si>
  <si>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</si>
  <si>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</si>
  <si>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</si>
  <si>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</si>
  <si>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</si>
  <si>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</si>
  <si>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</si>
  <si>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</si>
  <si>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</si>
  <si>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</si>
  <si>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</si>
  <si>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</si>
  <si>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</si>
  <si>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</si>
  <si>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</si>
  <si>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</si>
  <si>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</si>
  <si>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</si>
  <si>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</si>
  <si>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</si>
  <si>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</si>
  <si>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</si>
  <si>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</si>
  <si>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</si>
  <si>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</si>
  <si>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</si>
  <si>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</si>
  <si>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</si>
  <si>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</si>
  <si>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</si>
  <si>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</si>
  <si>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</si>
  <si>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</si>
  <si>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</si>
  <si>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</si>
  <si>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</si>
  <si>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</si>
  <si>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</si>
  <si>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</si>
  <si>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</si>
  <si>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</si>
  <si>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</si>
  <si>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</si>
  <si>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</si>
  <si>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</si>
  <si>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</si>
  <si>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</si>
  <si>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</si>
  <si>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926</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</si>
  <si>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</si>
  <si>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</si>
  <si>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</si>
  <si>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</si>
  <si>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</si>
  <si>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</si>
  <si>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</si>
  <si>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</si>
  <si>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</si>
  <si>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</si>
  <si>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</si>
  <si>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</si>
  <si>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</si>
  <si>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</si>
  <si>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</si>
  <si>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</si>
  <si>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</si>
  <si>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</si>
  <si>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</si>
  <si>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</si>
  <si>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</si>
  <si>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</si>
  <si>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</si>
  <si>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</si>
  <si>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</si>
  <si>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</si>
  <si>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</si>
  <si>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</si>
  <si>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</si>
  <si>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</si>
  <si>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</si>
  <si>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</si>
  <si>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</si>
  <si>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</si>
  <si>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</si>
  <si>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</si>
  <si>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</si>
  <si>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</si>
  <si>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</si>
  <si>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</si>
  <si>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</si>
  <si>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</si>
  <si>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</si>
  <si>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</si>
  <si>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</si>
  <si>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</si>
  <si>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</si>
  <si>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</si>
  <si>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</si>
  <si>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</si>
  <si>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</si>
  <si>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</si>
  <si>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</si>
  <si>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</si>
  <si>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</si>
  <si>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</si>
  <si>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</si>
  <si>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</si>
  <si>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</si>
  <si>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</si>
  <si>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</si>
  <si>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</si>
  <si>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</si>
  <si>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</si>
  <si>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</si>
  <si>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</si>
  <si>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</si>
  <si>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</si>
  <si>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</si>
  <si>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</si>
  <si>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</si>
  <si>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</si>
  <si>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</si>
  <si>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</si>
  <si>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</si>
  <si>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</si>
  <si>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</si>
  <si>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</si>
  <si>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</si>
  <si>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</si>
  <si>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</si>
  <si>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</si>
  <si>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</si>
  <si>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</si>
  <si>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</si>
  <si>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</si>
  <si>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</si>
  <si>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</si>
  <si>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</si>
  <si>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</si>
  <si>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</si>
  <si>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</si>
  <si>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</si>
  <si>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</si>
  <si>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</si>
  <si>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</si>
  <si>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</si>
  <si>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</si>
  <si>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</si>
  <si>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</si>
  <si>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</si>
  <si>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</si>
  <si>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</si>
  <si>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</si>
  <si>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</si>
  <si>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</si>
  <si>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</si>
  <si>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</si>
  <si>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</si>
  <si>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</si>
  <si>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</si>
  <si>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</si>
  <si>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</si>
  <si>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</si>
  <si>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</si>
  <si>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</si>
  <si>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</si>
  <si>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</si>
  <si>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</si>
  <si>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</si>
  <si>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</si>
  <si>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</si>
  <si>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</si>
  <si>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</si>
  <si>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</si>
  <si>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</si>
  <si>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</si>
  <si>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</si>
  <si>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</si>
  <si>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</si>
  <si>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</si>
  <si>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</si>
  <si>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</si>
  <si>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</si>
  <si>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</si>
  <si>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</si>
  <si>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</si>
  <si>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</si>
  <si>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</si>
  <si>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</si>
  <si>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</si>
  <si>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</si>
  <si>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</si>
  <si>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</si>
  <si>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</si>
  <si>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</si>
  <si>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</si>
  <si>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</si>
  <si>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</si>
  <si>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</si>
  <si>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</si>
  <si>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</si>
  <si>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</si>
  <si>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</si>
  <si>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</si>
  <si>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</si>
  <si>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</si>
  <si>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</si>
  <si>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</si>
  <si>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</si>
  <si>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</si>
  <si>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</si>
  <si>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</si>
  <si>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</si>
  <si>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</si>
  <si>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</si>
  <si>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</si>
  <si>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</si>
  <si>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</si>
  <si>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</si>
  <si>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</si>
  <si>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</si>
  <si>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</si>
  <si>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</si>
  <si>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</si>
  <si>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</si>
  <si>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</si>
  <si>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</si>
  <si>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</si>
  <si>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</si>
  <si>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</si>
  <si>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</si>
  <si>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</si>
  <si>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</si>
  <si>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</si>
  <si>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</si>
  <si>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</si>
  <si>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</si>
  <si>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</si>
  <si>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</si>
  <si>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</si>
  <si>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</si>
  <si>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</si>
  <si>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</si>
  <si>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</si>
  <si>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</si>
  <si>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</si>
  <si>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</si>
  <si>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</si>
  <si>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</si>
  <si>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</si>
  <si>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</si>
  <si>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</si>
  <si>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</si>
  <si>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</si>
  <si>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</si>
  <si>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</si>
  <si>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</si>
  <si>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</si>
  <si>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</si>
  <si>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</si>
  <si>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</si>
  <si>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</si>
  <si>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</si>
  <si>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</si>
  <si>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</si>
  <si>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</si>
  <si>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</si>
  <si>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</si>
  <si>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</si>
  <si>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</si>
  <si>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</si>
  <si>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</si>
  <si>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</si>
  <si>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</si>
  <si>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</si>
  <si>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</si>
  <si>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</si>
  <si>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</si>
  <si>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</si>
  <si>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</si>
  <si>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</si>
  <si>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</si>
  <si>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</si>
  <si>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</si>
  <si>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</si>
  <si>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</si>
  <si>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</si>
  <si>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</si>
  <si>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</si>
  <si>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</si>
  <si>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</si>
  <si>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</si>
  <si>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</si>
  <si>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</si>
  <si>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</si>
  <si>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</si>
  <si>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</si>
  <si>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</si>
  <si>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</si>
  <si>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</si>
  <si>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</si>
  <si>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</si>
  <si>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</si>
  <si>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</si>
  <si>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</si>
  <si>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</si>
  <si>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</si>
  <si>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</si>
  <si>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</si>
  <si>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</si>
  <si>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</si>
  <si>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</si>
  <si>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</si>
  <si>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</si>
  <si>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</si>
  <si>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</si>
  <si>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</si>
  <si>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</si>
  <si>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</si>
  <si>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</si>
  <si>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</si>
  <si>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</si>
  <si>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</si>
  <si>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</si>
  <si>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</si>
  <si>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</si>
  <si>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</si>
  <si>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</si>
  <si>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</si>
  <si>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</si>
  <si>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</si>
  <si>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</si>
  <si>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</si>
  <si>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</si>
  <si>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</si>
  <si>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</si>
  <si>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</si>
  <si>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</si>
  <si>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</si>
  <si>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</si>
  <si>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</si>
  <si>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</si>
  <si>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</si>
  <si>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</si>
  <si>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</si>
  <si>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</si>
  <si>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</si>
  <si>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</si>
  <si>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</si>
  <si>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</si>
  <si>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</si>
  <si>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</si>
  <si>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</si>
  <si>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</si>
  <si>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</si>
  <si>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</si>
  <si>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</si>
  <si>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</si>
  <si>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</si>
  <si>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</si>
  <si>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</si>
  <si>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</si>
  <si>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</si>
  <si>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</si>
  <si>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</si>
  <si>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</si>
  <si>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</si>
  <si>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</si>
  <si>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</si>
  <si>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</si>
  <si>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</si>
  <si>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</si>
  <si>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</si>
  <si>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</si>
  <si>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</si>
  <si>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</si>
  <si>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</si>
  <si>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</si>
  <si>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</si>
  <si>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</si>
  <si>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</si>
  <si>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</si>
  <si>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</si>
  <si>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</si>
  <si>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</si>
  <si>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</si>
  <si>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</si>
  <si>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</si>
  <si>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</si>
  <si>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</si>
  <si>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</si>
  <si>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</si>
  <si>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</si>
  <si>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</si>
  <si>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</si>
  <si>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</si>
  <si>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</si>
  <si>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</si>
  <si>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</si>
  <si>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</si>
  <si>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</si>
  <si>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</si>
  <si>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</si>
  <si>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</si>
  <si>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</si>
  <si>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</si>
  <si>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</si>
  <si>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</si>
  <si>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</si>
  <si>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</si>
  <si>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</si>
  <si>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</si>
  <si>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</si>
  <si>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</si>
  <si>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</si>
  <si>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</si>
  <si>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</si>
  <si>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</si>
  <si>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</si>
  <si>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</si>
  <si>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</si>
  <si>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</si>
  <si>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</si>
  <si>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</si>
  <si>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</si>
  <si>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</si>
  <si>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</si>
  <si>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</si>
  <si>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</si>
  <si>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</si>
  <si>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</si>
  <si>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</si>
  <si>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</si>
  <si>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</si>
  <si>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</si>
  <si>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</si>
  <si>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</si>
  <si>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</si>
  <si>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</si>
  <si>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</si>
  <si>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</si>
  <si>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</si>
  <si>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</si>
  <si>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</si>
  <si>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</si>
  <si>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</si>
  <si>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</si>
  <si>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</si>
  <si>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</si>
  <si>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</si>
  <si>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</si>
  <si>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</si>
  <si>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</si>
  <si>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</si>
  <si>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</si>
  <si>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</si>
  <si>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</si>
  <si>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</si>
  <si>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</si>
  <si>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</si>
  <si>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</si>
  <si>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</si>
  <si>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</si>
  <si>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</si>
  <si>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</si>
  <si>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</si>
  <si>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</si>
  <si>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</si>
  <si>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</si>
  <si>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</si>
  <si>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</si>
  <si>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</si>
  <si>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</si>
  <si>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</si>
  <si>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</si>
  <si>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</si>
  <si>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</si>
  <si>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</si>
  <si>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</si>
  <si>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</si>
  <si>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</si>
  <si>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</si>
  <si>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</si>
  <si>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</si>
  <si>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</si>
  <si>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</si>
  <si>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</si>
  <si>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</si>
  <si>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</si>
  <si>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</si>
  <si>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</si>
  <si>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</si>
  <si>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</si>
  <si>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</si>
  <si>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</si>
  <si>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</si>
  <si>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</si>
  <si>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</si>
  <si>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</si>
  <si>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</si>
  <si>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</si>
  <si>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</si>
  <si>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</si>
  <si>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</si>
  <si>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</si>
  <si>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</si>
  <si>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</si>
  <si>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</si>
  <si>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</si>
  <si>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</si>
  <si>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</si>
  <si>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</si>
  <si>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</si>
  <si>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</si>
  <si>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</si>
  <si>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</si>
  <si>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</si>
  <si>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</si>
  <si>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</si>
  <si>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</si>
  <si>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</si>
  <si>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</si>
  <si>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</si>
  <si>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</si>
  <si>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</si>
  <si>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</si>
  <si>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</si>
  <si>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</si>
  <si>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</si>
  <si>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</si>
  <si>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</si>
  <si>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</si>
  <si>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</si>
  <si>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</si>
  <si>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</si>
  <si>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</si>
  <si>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</si>
  <si>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</si>
  <si>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</si>
  <si>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</si>
  <si>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</si>
  <si>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</si>
  <si>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</si>
  <si>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</si>
  <si>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</si>
  <si>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</si>
  <si>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</si>
  <si>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</si>
  <si>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</si>
  <si>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</si>
  <si>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</si>
  <si>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</si>
  <si>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</si>
  <si>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</si>
  <si>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</si>
  <si>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</si>
  <si>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</si>
  <si>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</si>
  <si>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</si>
  <si>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</si>
  <si>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</si>
  <si>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</si>
  <si>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</si>
  <si>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</si>
  <si>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</si>
  <si>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</si>
  <si>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</si>
  <si>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</si>
  <si>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</si>
  <si>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</si>
  <si>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</si>
  <si>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</si>
  <si>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</si>
  <si>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</si>
  <si>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</si>
  <si>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</si>
  <si>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</si>
  <si>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</si>
  <si>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</si>
  <si>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</si>
  <si>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</si>
  <si>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</si>
  <si>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</si>
  <si>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</si>
  <si>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</si>
  <si>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</si>
  <si>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</si>
  <si>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</si>
  <si>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</si>
  <si>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</si>
  <si>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</si>
  <si>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</si>
  <si>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</si>
  <si>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</si>
  <si>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</si>
  <si>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</si>
  <si>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</si>
  <si>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</si>
  <si>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</si>
  <si>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</si>
  <si>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</si>
  <si>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</si>
  <si>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</si>
  <si>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</si>
  <si>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</si>
  <si>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</si>
  <si>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</si>
  <si>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</si>
  <si>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</si>
  <si>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</si>
  <si>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</si>
  <si>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</si>
  <si>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</si>
  <si>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</si>
  <si>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</si>
  <si>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</si>
  <si>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</si>
  <si>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</si>
  <si>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</si>
  <si>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</si>
  <si>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</si>
  <si>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</si>
  <si>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</si>
  <si>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</si>
  <si>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</si>
  <si>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</si>
  <si>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</si>
  <si>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</si>
  <si>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</si>
  <si>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</si>
  <si>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</si>
  <si>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</si>
  <si>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</si>
  <si>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</si>
  <si>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</si>
  <si>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</si>
  <si>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</si>
  <si>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</si>
  <si>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</si>
  <si>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</si>
  <si>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</si>
  <si>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</si>
  <si>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</si>
  <si>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</si>
  <si>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</si>
  <si>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</si>
  <si>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</si>
  <si>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</si>
  <si>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</si>
  <si>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</si>
  <si>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</si>
  <si>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</si>
  <si>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</si>
  <si>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</si>
  <si>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</si>
  <si>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</si>
  <si>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</si>
  <si>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</si>
  <si>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</si>
  <si>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</si>
  <si>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</si>
  <si>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</si>
  <si>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</si>
  <si>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</si>
  <si>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</si>
  <si>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</si>
  <si>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</si>
  <si>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</si>
  <si>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</si>
  <si>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</si>
  <si>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</si>
  <si>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</si>
  <si>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</si>
  <si>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</si>
  <si>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</si>
  <si>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</si>
  <si>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</si>
  <si>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</si>
  <si>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</si>
  <si>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</si>
  <si>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</si>
  <si>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</si>
  <si>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</si>
  <si>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</si>
  <si>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</si>
  <si>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</si>
  <si>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</si>
  <si>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</si>
  <si>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</si>
  <si>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</si>
  <si>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</si>
  <si>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</si>
  <si>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</si>
  <si>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</si>
  <si>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</si>
  <si>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</si>
  <si>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</si>
  <si>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</si>
  <si>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</si>
  <si>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</si>
  <si>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</si>
  <si>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</si>
  <si>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</si>
  <si>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</si>
  <si>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</si>
  <si>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</si>
  <si>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</si>
  <si>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</si>
  <si>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</si>
  <si>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</si>
  <si>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</si>
  <si>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</si>
  <si>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</si>
  <si>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</si>
  <si>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</si>
  <si>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</si>
  <si>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</si>
  <si>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</si>
  <si>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</si>
  <si>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</si>
  <si>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</si>
  <si>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</si>
  <si>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</si>
  <si>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</si>
  <si>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</si>
  <si>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</si>
  <si>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</si>
  <si>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</si>
  <si>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</si>
  <si>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</si>
  <si>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</si>
  <si>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</si>
  <si>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</si>
  <si>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</si>
  <si>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</si>
  <si>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</si>
  <si>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</si>
  <si>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</si>
  <si>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</si>
  <si>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</si>
  <si>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</si>
  <si>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</si>
  <si>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</si>
  <si>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</si>
  <si>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</si>
  <si>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</si>
  <si>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</si>
  <si>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</si>
  <si>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</si>
  <si>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</si>
  <si>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</si>
  <si>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</si>
  <si>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</si>
  <si>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</si>
  <si>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</si>
  <si>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</si>
  <si>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</si>
  <si>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</si>
  <si>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</si>
  <si>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</si>
  <si>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</si>
  <si>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</si>
  <si>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</si>
  <si>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</si>
  <si>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</si>
  <si>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</si>
  <si>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</si>
  <si>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</si>
  <si>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</si>
  <si>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</si>
  <si>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</si>
  <si>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</si>
  <si>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</si>
  <si>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</si>
  <si>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</si>
  <si>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</si>
  <si>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</si>
  <si>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</si>
  <si>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</si>
  <si>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</si>
  <si>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</si>
  <si>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</si>
  <si>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</si>
  <si>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</si>
  <si>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</si>
  <si>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</si>
  <si>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</si>
  <si>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</si>
  <si>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</si>
  <si>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</si>
  <si>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</si>
  <si>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</si>
  <si>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</si>
  <si>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</si>
  <si>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</si>
  <si>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</si>
  <si>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</si>
  <si>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</si>
  <si>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</si>
  <si>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</si>
  <si>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</si>
  <si>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</si>
  <si>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</si>
  <si>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</si>
  <si>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</si>
  <si>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</si>
  <si>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</si>
  <si>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</si>
  <si>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</si>
  <si>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</si>
  <si>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</si>
  <si>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</si>
  <si>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</si>
  <si>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</si>
  <si>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</si>
  <si>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</si>
  <si>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</si>
  <si>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</si>
  <si>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</si>
  <si>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</si>
  <si>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</si>
  <si>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</si>
  <si>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</si>
  <si>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</si>
  <si>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</si>
  <si>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</si>
  <si>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</si>
  <si>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</si>
  <si>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</si>
  <si>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</si>
  <si>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</si>
  <si>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</si>
  <si>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</si>
  <si>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</si>
  <si>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</si>
  <si>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</si>
  <si>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</si>
  <si>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</si>
  <si>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</si>
  <si>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</si>
  <si>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</si>
  <si>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</si>
  <si>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</si>
  <si>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</si>
  <si>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</si>
  <si>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</si>
  <si>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</si>
  <si>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</si>
  <si>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</si>
  <si>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</si>
  <si>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</si>
  <si>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</si>
  <si>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</si>
  <si>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</si>
  <si>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</si>
  <si>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</si>
  <si>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</si>
  <si>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</si>
  <si>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</si>
  <si>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</si>
  <si>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</si>
  <si>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</si>
  <si>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</si>
  <si>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</si>
  <si>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</si>
  <si>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</si>
  <si>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</si>
  <si>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</si>
  <si>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</si>
  <si>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</si>
  <si>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</si>
  <si>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</si>
  <si>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</si>
  <si>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</si>
  <si>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</si>
  <si>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</si>
  <si>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</si>
  <si>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</si>
  <si>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</si>
  <si>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</si>
  <si>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</si>
  <si>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</si>
  <si>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</si>
  <si>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</si>
  <si>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</si>
  <si>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</si>
  <si>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</si>
  <si>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</si>
  <si>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</si>
  <si>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</si>
  <si>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</si>
  <si>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</si>
  <si>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</si>
  <si>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</si>
  <si>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</si>
  <si>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</si>
  <si>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</si>
  <si>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</si>
  <si>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</si>
  <si>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</si>
  <si>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</si>
  <si>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</si>
  <si>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</si>
  <si>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</si>
  <si>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</si>
  <si>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</si>
  <si>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</si>
  <si>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</si>
  <si>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</si>
  <si>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</si>
  <si>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</si>
  <si>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</si>
  <si>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</si>
  <si>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</si>
  <si>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</si>
  <si>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</si>
  <si>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</si>
  <si>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</si>
  <si>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</si>
  <si>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</si>
  <si>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</si>
  <si>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</si>
  <si>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</si>
  <si>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</si>
  <si>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</si>
  <si>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</si>
  <si>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</si>
  <si>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</si>
  <si>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</si>
  <si>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</si>
  <si>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</si>
  <si>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</si>
  <si>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</si>
  <si>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</si>
  <si>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</si>
  <si>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</si>
  <si>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</si>
  <si>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</si>
  <si>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</si>
  <si>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</si>
  <si>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</si>
  <si>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</si>
  <si>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</si>
  <si>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</si>
  <si>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</si>
  <si>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</si>
  <si>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</si>
  <si>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</si>
  <si>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</si>
  <si>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</si>
  <si>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</si>
  <si>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</si>
  <si>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</si>
  <si>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</si>
  <si>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</si>
  <si>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</si>
  <si>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</si>
  <si>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</si>
  <si>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</si>
  <si>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</si>
  <si>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</si>
  <si>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</si>
  <si>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</si>
  <si>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</si>
  <si>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</si>
  <si>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</si>
  <si>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</si>
  <si>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</si>
  <si>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</si>
  <si>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</si>
  <si>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</si>
  <si>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</si>
  <si>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</si>
  <si>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</si>
  <si>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</si>
  <si>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</si>
  <si>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</si>
  <si>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</si>
  <si>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</si>
  <si>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</si>
  <si>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</si>
  <si>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</si>
  <si>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</si>
  <si>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</si>
  <si>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</si>
  <si>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</si>
  <si>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</si>
  <si>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</si>
  <si>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</si>
  <si>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</si>
  <si>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</si>
  <si>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</si>
  <si>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</si>
  <si>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</si>
  <si>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</si>
  <si>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</si>
  <si>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</si>
  <si>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</si>
  <si>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</si>
  <si>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</si>
  <si>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</si>
  <si>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</si>
  <si>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</si>
  <si>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</si>
  <si>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</si>
  <si>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</si>
  <si>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</si>
  <si>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</si>
  <si>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</si>
  <si>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</si>
  <si>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</si>
  <si>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</si>
  <si>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</si>
  <si>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</si>
  <si>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</si>
  <si>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</si>
  <si>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</si>
  <si>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</si>
  <si>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</si>
  <si>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</si>
  <si>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</si>
  <si>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</si>
  <si>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</si>
  <si>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</si>
  <si>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</si>
  <si>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</si>
  <si>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</si>
  <si>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</si>
  <si>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</si>
  <si>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</si>
  <si>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</si>
  <si>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</si>
  <si>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</si>
  <si>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</si>
  <si>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</si>
  <si>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</si>
  <si>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</si>
  <si>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</si>
  <si>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</si>
  <si>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</si>
  <si>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</si>
  <si>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</si>
  <si>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</si>
  <si>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</si>
  <si>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</si>
  <si>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</si>
  <si>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</si>
  <si>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</si>
  <si>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</si>
  <si>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</si>
  <si>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</si>
  <si>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</si>
  <si>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</si>
  <si>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</si>
  <si>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</si>
  <si>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</si>
  <si>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</si>
  <si>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</si>
  <si>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</si>
  <si>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</si>
  <si>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</si>
  <si>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</si>
  <si>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</si>
  <si>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</si>
  <si>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</si>
  <si>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</si>
  <si>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</si>
  <si>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</si>
  <si>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</si>
  <si>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</si>
  <si>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</si>
  <si>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</si>
  <si>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</si>
  <si>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</si>
  <si>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</si>
  <si>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</si>
  <si>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</si>
  <si>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</si>
  <si>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</si>
  <si>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</si>
  <si>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</si>
  <si>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</si>
  <si>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</si>
  <si>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</si>
  <si>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</si>
  <si>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</si>
  <si>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</si>
  <si>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</si>
  <si>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</si>
  <si>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</si>
  <si>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</si>
  <si>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</si>
  <si>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</si>
  <si>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</si>
  <si>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</si>
  <si>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</si>
  <si>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</si>
  <si>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</si>
  <si>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</si>
  <si>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</si>
  <si>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</si>
  <si>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</si>
  <si>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</si>
  <si>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</si>
  <si>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</si>
  <si>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</si>
  <si>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</si>
  <si>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</si>
  <si>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</si>
  <si>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</si>
  <si>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</si>
  <si>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</si>
  <si>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</si>
  <si>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</si>
  <si>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</si>
  <si>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</si>
  <si>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</si>
  <si>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</si>
  <si>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</si>
  <si>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</si>
  <si>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</si>
  <si>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</si>
  <si>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</si>
  <si>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</si>
  <si>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</si>
  <si>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</si>
  <si>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</si>
  <si>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</si>
  <si>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</si>
  <si>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</si>
  <si>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</si>
  <si>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</si>
  <si>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</si>
  <si>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</si>
  <si>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</si>
  <si>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</si>
  <si>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</si>
  <si>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</si>
  <si>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</si>
  <si>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</si>
  <si>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</si>
  <si>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</si>
  <si>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</si>
  <si>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</si>
  <si>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</si>
  <si>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</si>
  <si>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</si>
  <si>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</si>
  <si>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</si>
  <si>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</si>
  <si>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</si>
  <si>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</si>
  <si>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</si>
  <si>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</si>
  <si>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</si>
  <si>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</si>
  <si>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</si>
  <si>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</si>
  <si>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</si>
  <si>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</si>
  <si>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</si>
  <si>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</si>
  <si>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</si>
  <si>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</si>
  <si>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</si>
  <si>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</si>
  <si>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</si>
  <si>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</si>
  <si>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</si>
  <si>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</si>
  <si>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</si>
  <si>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</si>
  <si>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</si>
  <si>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</si>
  <si>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</si>
  <si>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</si>
  <si>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</si>
  <si>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</si>
  <si>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</si>
  <si>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</si>
  <si>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</si>
  <si>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</si>
  <si>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</si>
  <si>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</si>
  <si>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</si>
  <si>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</si>
  <si>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</si>
  <si>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</si>
  <si>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</si>
  <si>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</si>
  <si>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</si>
  <si>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</si>
  <si>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</si>
  <si>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</si>
  <si>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</si>
  <si>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</si>
  <si>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</si>
  <si>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</si>
  <si>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</si>
  <si>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</si>
  <si>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</si>
  <si>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</si>
  <si>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</si>
  <si>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</si>
  <si>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</si>
  <si>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</si>
  <si>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</si>
  <si>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</si>
  <si>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</si>
  <si>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</si>
  <si>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</si>
  <si>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</si>
  <si>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</si>
  <si>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</si>
  <si>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</si>
  <si>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</si>
  <si>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</si>
  <si>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</si>
  <si>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</si>
  <si>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</si>
  <si>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</si>
  <si>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</si>
  <si>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</si>
  <si>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</si>
  <si>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</si>
  <si>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</si>
  <si>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</si>
  <si>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</si>
  <si>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</si>
  <si>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</si>
  <si>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</si>
  <si>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</si>
  <si>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</si>
  <si>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</si>
  <si>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</si>
  <si>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</si>
  <si>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</si>
  <si>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</si>
  <si>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</si>
  <si>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</si>
  <si>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</si>
  <si>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</si>
  <si>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</si>
  <si>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</si>
  <si>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</si>
  <si>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</si>
  <si>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</si>
  <si>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</si>
  <si>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</si>
  <si>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</si>
  <si>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</si>
  <si>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</si>
  <si>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</si>
  <si>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</si>
  <si>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</si>
  <si>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</si>
  <si>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</si>
  <si>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</si>
  <si>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</si>
  <si>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</si>
  <si>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</si>
  <si>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</si>
  <si>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</si>
  <si>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</si>
  <si>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</si>
  <si>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</si>
  <si>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</si>
  <si>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</si>
  <si>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</si>
  <si>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</si>
  <si>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</si>
  <si>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</si>
  <si>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</si>
  <si>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</si>
  <si>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</si>
  <si>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</si>
  <si>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</si>
  <si>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</si>
  <si>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</si>
  <si>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</si>
  <si>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</si>
  <si>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</si>
  <si>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</si>
  <si>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</si>
  <si>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</si>
  <si>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</si>
  <si>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</si>
  <si>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</si>
  <si>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</si>
  <si>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</si>
  <si>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</si>
  <si>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</si>
  <si>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</si>
  <si>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</si>
  <si>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</si>
  <si>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</si>
  <si>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</si>
  <si>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</si>
  <si>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</si>
  <si>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</si>
  <si>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</si>
  <si>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</si>
  <si>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</si>
  <si>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</si>
  <si>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</si>
  <si>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</si>
  <si>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</si>
  <si>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</si>
  <si>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</si>
  <si>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</si>
  <si>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</si>
  <si>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</si>
  <si>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</si>
  <si>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</si>
  <si>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</si>
  <si>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</si>
  <si>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</si>
  <si>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</si>
  <si>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</si>
  <si>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</si>
  <si>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</si>
  <si>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</si>
  <si>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</si>
  <si>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</si>
  <si>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</si>
  <si>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</si>
  <si>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</si>
  <si>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</si>
  <si>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</si>
  <si>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</si>
  <si>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</si>
  <si>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</si>
  <si>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</si>
  <si>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</si>
  <si>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</si>
  <si>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</si>
  <si>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</si>
  <si>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</si>
  <si>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</si>
  <si>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</si>
  <si>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</si>
  <si>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</si>
  <si>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</si>
  <si>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</si>
  <si>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</si>
  <si>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</si>
  <si>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</si>
  <si>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</si>
  <si>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</si>
  <si>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</si>
  <si>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</si>
  <si>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</si>
  <si>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</si>
  <si>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</si>
  <si>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</si>
  <si>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</si>
  <si>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</si>
  <si>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</si>
  <si>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</si>
  <si>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</si>
  <si>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</si>
  <si>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</si>
  <si>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</si>
  <si>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</si>
  <si>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</si>
  <si>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</si>
  <si>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</si>
  <si>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</si>
  <si>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</si>
  <si>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</si>
  <si>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</si>
  <si>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</si>
  <si>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</si>
  <si>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</si>
  <si>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</si>
  <si>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</si>
  <si>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</si>
  <si>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</si>
  <si>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</si>
  <si>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</si>
  <si>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</si>
  <si>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</si>
  <si>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</si>
  <si>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</si>
  <si>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</si>
  <si>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</si>
  <si>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</si>
  <si>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</si>
  <si>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</si>
  <si>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</si>
  <si>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</si>
  <si>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</si>
  <si>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</si>
  <si>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</si>
  <si>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</si>
  <si>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</si>
  <si>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</si>
  <si>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</si>
  <si>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</si>
  <si>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</si>
  <si>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</si>
  <si>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</si>
  <si>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</si>
  <si>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</si>
  <si>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</si>
  <si>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</si>
  <si>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</si>
  <si>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</si>
  <si>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</si>
  <si>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</si>
  <si>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</si>
  <si>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</si>
  <si>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</si>
  <si>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</si>
  <si>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</si>
  <si>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</si>
  <si>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</si>
  <si>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</si>
  <si>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</si>
  <si>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</si>
  <si>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</si>
  <si>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</si>
  <si>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</si>
  <si>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</si>
  <si>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</si>
  <si>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</si>
  <si>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</si>
  <si>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</si>
  <si>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</si>
  <si>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</si>
  <si>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</si>
  <si>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</si>
  <si>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</si>
  <si>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</si>
  <si>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</si>
  <si>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</si>
  <si>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</si>
  <si>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</si>
  <si>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</si>
  <si>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</si>
  <si>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</si>
  <si>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</si>
  <si>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</si>
  <si>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</si>
  <si>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</si>
  <si>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</si>
  <si>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</si>
  <si>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</si>
  <si>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</si>
  <si>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</si>
  <si>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</si>
  <si>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</si>
  <si>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</si>
  <si>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</si>
  <si>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</si>
  <si>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</si>
  <si>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</si>
  <si>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</si>
  <si>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</si>
  <si>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</si>
  <si>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</si>
  <si>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</si>
  <si>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</si>
  <si>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</si>
  <si>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</si>
  <si>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</si>
  <si>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</si>
  <si>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</si>
  <si>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</si>
  <si>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</si>
  <si>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</si>
  <si>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</si>
  <si>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</si>
  <si>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</si>
  <si>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</si>
  <si>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</si>
  <si>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</si>
  <si>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</si>
  <si>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</si>
  <si>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</si>
  <si>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</si>
  <si>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</si>
  <si>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</si>
  <si>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</si>
  <si>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</si>
  <si>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</si>
  <si>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</si>
  <si>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</si>
  <si>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</si>
  <si>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</si>
  <si>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</si>
  <si>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</si>
  <si>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</si>
  <si>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</si>
  <si>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</si>
  <si>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</si>
  <si>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</si>
  <si>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</si>
  <si>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</si>
  <si>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</si>
  <si>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</si>
  <si>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</si>
  <si>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</si>
  <si>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</si>
  <si>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</si>
  <si>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</si>
  <si>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</si>
  <si>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</si>
  <si>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</si>
  <si>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</si>
  <si>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</si>
  <si>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</si>
  <si>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</si>
  <si>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</si>
  <si>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</si>
  <si>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</si>
  <si>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</si>
  <si>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</si>
  <si>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</si>
  <si>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</si>
  <si>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</si>
  <si>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</si>
  <si>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</si>
  <si>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</si>
  <si>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</si>
  <si>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</si>
  <si>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</si>
  <si>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</si>
  <si>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</si>
  <si>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</si>
  <si>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</si>
  <si>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</si>
  <si>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</si>
  <si>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</si>
  <si>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</si>
  <si>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</si>
  <si>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</si>
  <si>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</si>
  <si>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</si>
  <si>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</si>
  <si>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</si>
  <si>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</si>
  <si>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</si>
  <si>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</si>
  <si>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</si>
  <si>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</si>
  <si>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</si>
  <si>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</si>
  <si>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</si>
  <si>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</si>
  <si>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</si>
  <si>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</si>
  <si>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</si>
  <si>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</si>
  <si>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</si>
  <si>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</si>
  <si>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</si>
  <si>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</si>
  <si>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</si>
  <si>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</si>
  <si>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</si>
  <si>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</si>
  <si>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</si>
  <si>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</si>
  <si>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</si>
  <si>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</si>
  <si>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</si>
  <si>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</si>
  <si>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</si>
  <si>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</si>
  <si>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</si>
  <si>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</si>
  <si>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</si>
  <si>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</si>
  <si>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</si>
  <si>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</si>
  <si>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</si>
  <si>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</si>
  <si>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</si>
  <si>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</si>
  <si>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</si>
  <si>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</si>
  <si>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</si>
  <si>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</si>
  <si>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</si>
  <si>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</si>
  <si>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</si>
  <si>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</si>
  <si>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</si>
  <si>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</si>
  <si>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</si>
  <si>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</si>
  <si>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</si>
  <si>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</si>
  <si>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</si>
  <si>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</si>
  <si>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</si>
  <si>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</si>
  <si>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</si>
  <si>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</si>
  <si>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</si>
  <si>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</si>
  <si>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</si>
  <si>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</si>
  <si>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</si>
  <si>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</si>
  <si>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</si>
  <si>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</si>
  <si>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</si>
  <si>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</si>
  <si>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</si>
  <si>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</si>
  <si>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</si>
  <si>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</si>
  <si>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</si>
  <si>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</si>
  <si>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</si>
  <si>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</si>
  <si>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</si>
  <si>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</si>
  <si>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</si>
  <si>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</si>
  <si>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</si>
  <si>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</si>
  <si>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</si>
  <si>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</si>
  <si>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</si>
  <si>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</si>
  <si>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</si>
  <si>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</si>
  <si>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</si>
  <si>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</si>
  <si>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</si>
  <si>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</si>
  <si>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</si>
  <si>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</si>
  <si>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</si>
  <si>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</si>
  <si>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</si>
  <si>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</si>
  <si>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</si>
  <si>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</si>
  <si>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</si>
  <si>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</si>
  <si>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</si>
  <si>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</si>
  <si>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</si>
  <si>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</si>
  <si>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</si>
  <si>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</si>
  <si>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</si>
  <si>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</si>
  <si>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</si>
  <si>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</si>
  <si>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</si>
  <si>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</si>
  <si>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</si>
  <si>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</si>
  <si>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</si>
  <si>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</si>
  <si>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</si>
  <si>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</si>
  <si>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</si>
  <si>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</si>
  <si>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</si>
  <si>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</si>
  <si>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</si>
  <si>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</si>
  <si>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</si>
  <si>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</si>
  <si>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</si>
  <si>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</si>
  <si>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</si>
  <si>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</si>
  <si>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</si>
  <si>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</si>
  <si>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</si>
  <si>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</si>
  <si>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</si>
  <si>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</si>
  <si>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</si>
  <si>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</si>
  <si>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</si>
  <si>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</si>
  <si>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</si>
  <si>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</si>
  <si>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</si>
  <si>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</si>
  <si>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</si>
  <si>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</si>
  <si>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</si>
  <si>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</si>
  <si>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</si>
  <si>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</si>
  <si>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</si>
  <si>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</si>
  <si>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</si>
  <si>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</si>
  <si>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</si>
  <si>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</si>
  <si>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</si>
  <si>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</si>
  <si>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</si>
  <si>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</si>
  <si>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</si>
  <si>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</si>
  <si>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</si>
  <si>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</si>
  <si>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</si>
  <si>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</si>
  <si>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</si>
  <si>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</si>
  <si>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</si>
  <si>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</si>
  <si>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</si>
  <si>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</si>
  <si>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</si>
  <si>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</si>
  <si>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</si>
  <si>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</si>
  <si>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</si>
  <si>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</si>
  <si>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</si>
  <si>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</si>
  <si>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</si>
  <si>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</si>
  <si>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</si>
  <si>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</si>
  <si>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</si>
  <si>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</si>
  <si>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</si>
  <si>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</si>
  <si>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</si>
  <si>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</si>
  <si>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</si>
  <si>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</si>
  <si>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</si>
  <si>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</si>
  <si>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</si>
  <si>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</si>
  <si>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</si>
  <si>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</si>
  <si>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</si>
  <si>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</si>
  <si>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</si>
  <si>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</si>
  <si>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</si>
  <si>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</si>
  <si>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</si>
  <si>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</si>
  <si>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</si>
  <si>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</si>
  <si>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</si>
  <si>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</si>
  <si>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</si>
  <si>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</si>
  <si>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</si>
  <si>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</si>
  <si>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</si>
  <si>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</si>
  <si>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</si>
  <si>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</si>
  <si>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</si>
  <si>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</si>
  <si>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</si>
  <si>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</si>
  <si>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</si>
  <si>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</si>
  <si>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</si>
  <si>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</si>
  <si>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</si>
  <si>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</si>
  <si>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</si>
  <si>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</si>
  <si>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</si>
  <si>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</si>
  <si>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</si>
  <si>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</si>
  <si>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</si>
  <si>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</si>
  <si>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</si>
  <si>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</si>
  <si>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</si>
  <si>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</si>
  <si>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</si>
  <si>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</si>
  <si>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</si>
  <si>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</si>
  <si>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</si>
  <si>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</si>
  <si>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</si>
  <si>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</si>
  <si>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</si>
  <si>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</si>
  <si>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</si>
  <si>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</si>
  <si>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</si>
  <si>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</si>
  <si>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</si>
  <si>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</si>
  <si>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</si>
  <si>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</si>
  <si>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</si>
  <si>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</si>
  <si>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</si>
  <si>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</si>
  <si>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</si>
  <si>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</si>
  <si>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</si>
  <si>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</si>
  <si>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</si>
  <si>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</si>
  <si>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</si>
  <si>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</si>
  <si>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</si>
  <si>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</si>
  <si>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</si>
  <si>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</si>
  <si>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</si>
  <si>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</si>
  <si>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</si>
  <si>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</si>
  <si>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</si>
  <si>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</si>
  <si>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</si>
  <si>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</si>
  <si>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</si>
  <si>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</si>
  <si>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</si>
  <si>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</si>
  <si>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</si>
  <si>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</si>
  <si>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</si>
  <si>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</si>
  <si>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</si>
  <si>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</si>
  <si>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</si>
  <si>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</si>
  <si>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</si>
  <si>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</si>
  <si>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</si>
  <si>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</si>
  <si>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</si>
  <si>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</si>
  <si>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</si>
  <si>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</si>
  <si>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</si>
  <si>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</si>
  <si>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</si>
  <si>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</si>
  <si>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</si>
  <si>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</si>
  <si>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</si>
  <si>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</si>
  <si>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</si>
  <si>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</si>
  <si>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</si>
  <si>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</si>
  <si>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</si>
  <si>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</si>
  <si>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</si>
  <si>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</si>
  <si>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</si>
  <si>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</si>
  <si>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</si>
  <si>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</si>
  <si>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</si>
  <si>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</si>
  <si>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</si>
  <si>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</si>
  <si>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</si>
  <si>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</si>
  <si>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</si>
  <si>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</si>
  <si>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</si>
  <si>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</si>
  <si>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</si>
  <si>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</si>
  <si>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</si>
  <si>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</si>
  <si>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</si>
  <si>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</si>
  <si>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</si>
  <si>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</si>
  <si>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</si>
  <si>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</si>
  <si>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</si>
  <si>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</si>
  <si>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</si>
  <si>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</si>
  <si>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</si>
  <si>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</si>
  <si>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</si>
  <si>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</si>
  <si>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</si>
  <si>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</si>
  <si>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</si>
  <si>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</si>
  <si>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</si>
  <si>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</si>
  <si>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</si>
  <si>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</si>
  <si>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</si>
  <si>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</si>
  <si>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</si>
  <si>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</si>
  <si>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</si>
  <si>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</si>
  <si>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</si>
  <si>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</si>
  <si>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</si>
  <si>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</si>
  <si>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</si>
  <si>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</si>
  <si>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</si>
  <si>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</si>
  <si>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</si>
  <si>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</si>
  <si>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</si>
  <si>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</si>
  <si>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</si>
  <si>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</si>
  <si>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</si>
  <si>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</si>
  <si>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</si>
  <si>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</si>
  <si>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</si>
  <si>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</si>
  <si>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</si>
  <si>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</si>
  <si>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</si>
  <si>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</si>
  <si>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</si>
  <si>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</si>
  <si>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</si>
  <si>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</si>
  <si>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</si>
  <si>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</si>
  <si>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</si>
  <si>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</si>
  <si>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</si>
  <si>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</si>
  <si>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</si>
  <si>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</si>
  <si>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</si>
  <si>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</si>
  <si>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</si>
  <si>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</si>
  <si>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</si>
  <si>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</si>
  <si>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</si>
  <si>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</si>
  <si>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</si>
  <si>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</si>
  <si>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</si>
  <si>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</si>
  <si>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</si>
  <si>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</si>
  <si>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</si>
  <si>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</si>
  <si>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</si>
  <si>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</si>
  <si>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</si>
  <si>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</si>
  <si>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</si>
  <si>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</si>
  <si>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</si>
  <si>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</si>
  <si>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</si>
  <si>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</si>
  <si>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</si>
  <si>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</si>
  <si>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</si>
  <si>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</si>
  <si>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</si>
  <si>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</si>
  <si>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</si>
  <si>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</si>
  <si>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</si>
  <si>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</si>
  <si>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</si>
  <si>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</si>
  <si>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</si>
  <si>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</si>
  <si>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</si>
  <si>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</si>
  <si>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</si>
  <si>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</si>
  <si>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</si>
  <si>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</si>
  <si>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</si>
  <si>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</si>
  <si>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</si>
  <si>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</si>
  <si>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</si>
  <si>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</si>
  <si>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</si>
  <si>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</si>
  <si>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</si>
  <si>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</si>
  <si>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</si>
  <si>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</si>
  <si>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</si>
  <si>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</si>
  <si>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</si>
  <si>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</si>
  <si>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</si>
  <si>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</si>
  <si>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</si>
  <si>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</si>
  <si>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</si>
  <si>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</si>
  <si>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</si>
  <si>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</si>
  <si>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</si>
  <si>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</si>
  <si>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</si>
  <si>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</si>
  <si>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</si>
  <si>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</si>
  <si>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</si>
  <si>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</si>
  <si>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</si>
  <si>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</si>
  <si>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</si>
  <si>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</si>
  <si>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</si>
  <si>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</si>
  <si>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</si>
  <si>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</si>
  <si>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</si>
  <si>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</si>
  <si>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</si>
  <si>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</si>
  <si>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</si>
  <si>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</si>
  <si>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</si>
  <si>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</si>
  <si>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</si>
  <si>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</si>
  <si>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</si>
  <si>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</si>
  <si>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</si>
  <si>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</si>
  <si>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</si>
  <si>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</si>
  <si>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</si>
  <si>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</si>
  <si>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</si>
  <si>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</si>
  <si>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</si>
  <si>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</si>
  <si>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</si>
  <si>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</si>
  <si>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</si>
  <si>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</si>
  <si>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</si>
  <si>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</si>
  <si>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</si>
  <si>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</si>
  <si>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</si>
  <si>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</si>
  <si>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</si>
  <si>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</si>
  <si>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</si>
  <si>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</si>
  <si>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</si>
  <si>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</si>
  <si>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</si>
  <si>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</si>
  <si>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</si>
  <si>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</si>
  <si>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</si>
  <si>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</si>
  <si>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</si>
  <si>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</si>
  <si>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</si>
  <si>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</si>
  <si>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</si>
  <si>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</si>
  <si>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</si>
  <si>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</si>
  <si>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</si>
  <si>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</si>
  <si>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</si>
  <si>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</si>
  <si>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</si>
  <si>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</si>
  <si>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</si>
  <si>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</si>
  <si>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</si>
  <si>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</si>
  <si>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</si>
  <si>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</si>
  <si>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</si>
  <si>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</si>
  <si>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</si>
  <si>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</si>
  <si>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</si>
  <si>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</si>
  <si>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</si>
  <si>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</si>
  <si>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</si>
  <si>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</si>
  <si>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</si>
  <si>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</si>
  <si>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</si>
  <si>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</si>
  <si>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</si>
  <si>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</si>
  <si>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</si>
  <si>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</si>
  <si>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</si>
  <si>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</si>
  <si>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</si>
  <si>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</si>
  <si>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</si>
  <si>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</si>
  <si>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</si>
  <si>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</si>
  <si>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</si>
  <si>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</si>
  <si>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</si>
  <si>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</si>
  <si>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</si>
  <si>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</si>
  <si>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</si>
  <si>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</si>
  <si>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</si>
  <si>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</si>
  <si>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</si>
  <si>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</si>
  <si>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</si>
  <si>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</si>
  <si>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</si>
  <si>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</si>
  <si>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</si>
  <si>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</si>
  <si>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</si>
  <si>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</si>
  <si>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</si>
  <si>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</si>
  <si>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</si>
  <si>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</si>
  <si>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</si>
  <si>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</si>
  <si>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</si>
  <si>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</si>
  <si>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</si>
  <si>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</si>
  <si>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</si>
  <si>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</si>
  <si>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</si>
  <si>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</si>
  <si>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</si>
  <si>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</si>
  <si>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</si>
  <si>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</si>
  <si>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</si>
  <si>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</si>
  <si>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</si>
  <si>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</si>
  <si>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</si>
  <si>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</si>
  <si>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</si>
  <si>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</si>
  <si>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</si>
  <si>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</si>
  <si>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</si>
  <si>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</si>
  <si>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</si>
  <si>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</si>
  <si>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</si>
  <si>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</si>
  <si>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</si>
  <si>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</si>
  <si>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</si>
  <si>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</si>
  <si>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</si>
  <si>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</si>
  <si>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</si>
  <si>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</si>
  <si>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</si>
  <si>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</si>
  <si>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</si>
  <si>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</si>
  <si>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</si>
  <si>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</si>
  <si>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</si>
  <si>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</si>
  <si>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</si>
  <si>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</si>
  <si>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</si>
  <si>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</si>
  <si>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</si>
  <si>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</si>
  <si>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</si>
  <si>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</si>
  <si>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</si>
  <si>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</si>
  <si>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</si>
  <si>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</si>
  <si>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</si>
  <si>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</si>
  <si>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</si>
  <si>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</si>
  <si>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</si>
  <si>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35167,135+249,3=35 416.435 [A] 
Celkové množství 35167.135000=35 167.135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</si>
  <si>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</si>
  <si>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</si>
  <si>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</si>
  <si>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</si>
  <si>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</si>
  <si>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</si>
  <si>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2198,7=2 198.700 [A] 
16,8=16.800 [B] 
Celkové množství 2215.500000=2 215.500 [C]</t>
  </si>
  <si>
    <t>POPLATKY ZA LIKVIDACI ODPADŮ NEKONTAMINOVANÝCH - 17 01 01  BETON Z DEMOLIC OBJEKTŮ, ZÁKLADŮ TV Včetně dopravy</t>
  </si>
  <si>
    <t>2991,111+20,2-2=3 009.311 [A] 
Celkové množství 3009.311000=3 009.311 [B]</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</si>
  <si>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</si>
  <si>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</si>
  <si>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</si>
  <si>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</si>
  <si>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</si>
  <si>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</si>
  <si>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</si>
  <si>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</si>
  <si>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</si>
  <si>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15+9,4=24.400 [A] 
Celkové množství 24.400000=24.400 [B]</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</si>
  <si>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</si>
  <si>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</si>
  <si>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</si>
  <si>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</si>
  <si>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</si>
  <si>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</si>
  <si>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</si>
  <si>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</si>
  <si>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1484,041=1 484.041 [A] 
Celkové množství 1484.041000=1 484.041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</si>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</sst>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815</v>
      </c>
      <c s="12" t="s">
        <v>816</v>
      </c>
      <c s="14">
        <f>0+C13+C14+C15+C16+C17+C18+C19+C20</f>
      </c>
      <c s="14">
        <f>C12*0.21</f>
      </c>
      <c s="14">
        <f>0+E13+E14+E15+E16+E17+E18+E19+E20</f>
      </c>
      <c s="13">
        <f>0+F13+F14+F15+F16+F17+F18+F19+F20</f>
      </c>
    </row>
    <row r="13" spans="1:6" ht="12.75">
      <c r="A13" s="11" t="s">
        <v>817</v>
      </c>
      <c s="12" t="s">
        <v>818</v>
      </c>
      <c s="14">
        <f>'PS 15-02-11.01'!K8+'PS 15-02-11.01'!M8</f>
      </c>
      <c s="14">
        <f>C13*0.21</f>
      </c>
      <c s="14">
        <f>C13+D13</f>
      </c>
      <c s="13">
        <f>'PS 15-02-11.01'!T7</f>
      </c>
    </row>
    <row r="14" spans="1:6" ht="12.75">
      <c r="A14" s="11" t="s">
        <v>1103</v>
      </c>
      <c s="12" t="s">
        <v>1104</v>
      </c>
      <c s="14">
        <f>'PS 15-02-21'!K8+'PS 15-02-21'!M8</f>
      </c>
      <c s="14">
        <f>C14*0.21</f>
      </c>
      <c s="14">
        <f>C14+D14</f>
      </c>
      <c s="13">
        <f>'PS 15-02-21'!T7</f>
      </c>
    </row>
    <row r="15" spans="1:6" ht="12.75">
      <c r="A15" s="11" t="s">
        <v>1163</v>
      </c>
      <c s="12" t="s">
        <v>1164</v>
      </c>
      <c s="14">
        <f>'PS 15-02-31'!K8+'PS 15-02-31'!M8</f>
      </c>
      <c s="14">
        <f>C15*0.21</f>
      </c>
      <c s="14">
        <f>C15+D15</f>
      </c>
      <c s="13">
        <f>'PS 15-02-31'!T7</f>
      </c>
    </row>
    <row r="16" spans="1:6" ht="12.75">
      <c r="A16" s="11" t="s">
        <v>1261</v>
      </c>
      <c s="12" t="s">
        <v>1262</v>
      </c>
      <c s="14">
        <f>'PS 15-02-41'!K8+'PS 15-02-41'!M8</f>
      </c>
      <c s="14">
        <f>C16*0.21</f>
      </c>
      <c s="14">
        <f>C16+D16</f>
      </c>
      <c s="13">
        <f>'PS 15-02-41'!T7</f>
      </c>
    </row>
    <row r="17" spans="1:6" ht="12.75">
      <c r="A17" s="11" t="s">
        <v>1372</v>
      </c>
      <c s="12" t="s">
        <v>1373</v>
      </c>
      <c s="14">
        <f>'PS 15-02-71'!K8+'PS 15-02-71'!M8</f>
      </c>
      <c s="14">
        <f>C17*0.21</f>
      </c>
      <c s="14">
        <f>C17+D17</f>
      </c>
      <c s="13">
        <f>'PS 15-02-71'!T7</f>
      </c>
    </row>
    <row r="18" spans="1:6" ht="12.75">
      <c r="A18" s="11" t="s">
        <v>1464</v>
      </c>
      <c s="12" t="s">
        <v>1465</v>
      </c>
      <c s="14">
        <f>'PS 15-02-81'!K8+'PS 15-02-81'!M8</f>
      </c>
      <c s="14">
        <f>C18*0.21</f>
      </c>
      <c s="14">
        <f>C18+D18</f>
      </c>
      <c s="13">
        <f>'PS 15-02-81'!T7</f>
      </c>
    </row>
    <row r="19" spans="1:6" ht="12.75">
      <c r="A19" s="11" t="s">
        <v>1537</v>
      </c>
      <c s="12" t="s">
        <v>1538</v>
      </c>
      <c s="14">
        <f>'PS 15-02-91'!K8+'PS 15-02-91'!M8</f>
      </c>
      <c s="14">
        <f>C19*0.21</f>
      </c>
      <c s="14">
        <f>C19+D19</f>
      </c>
      <c s="13">
        <f>'PS 15-02-91'!T7</f>
      </c>
    </row>
    <row r="20" spans="1:6" ht="12.75">
      <c r="A20" s="11" t="s">
        <v>1633</v>
      </c>
      <c s="12" t="s">
        <v>1634</v>
      </c>
      <c s="14">
        <f>'PS 15-02-92'!K8+'PS 15-02-92'!M8</f>
      </c>
      <c s="14">
        <f>C20*0.21</f>
      </c>
      <c s="14">
        <f>C20+D20</f>
      </c>
      <c s="13">
        <f>'PS 15-02-92'!T7</f>
      </c>
    </row>
    <row r="21" spans="1:6" ht="12.75">
      <c r="A21" s="11" t="s">
        <v>1756</v>
      </c>
      <c s="12" t="s">
        <v>1757</v>
      </c>
      <c s="14">
        <f>0+C22</f>
      </c>
      <c s="14">
        <f>C21*0.21</f>
      </c>
      <c s="14">
        <f>0+E22</f>
      </c>
      <c s="13">
        <f>0+F22</f>
      </c>
    </row>
    <row r="22" spans="1:6" ht="12.75">
      <c r="A22" s="11" t="s">
        <v>1758</v>
      </c>
      <c s="12" t="s">
        <v>1759</v>
      </c>
      <c s="14">
        <f>'PS 15-03-71'!K8+'PS 15-03-71'!M8</f>
      </c>
      <c s="14">
        <f>C22*0.21</f>
      </c>
      <c s="14">
        <f>C22+D22</f>
      </c>
      <c s="13">
        <f>'PS 15-03-71'!T7</f>
      </c>
    </row>
    <row r="23" spans="1:6" ht="12.75">
      <c r="A23" s="11" t="s">
        <v>1825</v>
      </c>
      <c s="12" t="s">
        <v>1826</v>
      </c>
      <c s="14">
        <f>0+C24+C25</f>
      </c>
      <c s="14">
        <f>C23*0.21</f>
      </c>
      <c s="14">
        <f>0+E24+E25</f>
      </c>
      <c s="13">
        <f>0+F24+F25</f>
      </c>
    </row>
    <row r="24" spans="1:6" ht="12.75">
      <c r="A24" s="11" t="s">
        <v>1827</v>
      </c>
      <c s="12" t="s">
        <v>1828</v>
      </c>
      <c s="14">
        <f>'PS 15-04-11'!K8+'PS 15-04-11'!M8</f>
      </c>
      <c s="14">
        <f>C24*0.21</f>
      </c>
      <c s="14">
        <f>C24+D24</f>
      </c>
      <c s="13">
        <f>'PS 15-04-11'!T7</f>
      </c>
    </row>
    <row r="25" spans="1:6" ht="12.75">
      <c r="A25" s="11" t="s">
        <v>1851</v>
      </c>
      <c s="12" t="s">
        <v>1852</v>
      </c>
      <c s="14">
        <f>'PS 15-04-51'!K8+'PS 15-04-51'!M8</f>
      </c>
      <c s="14">
        <f>C25*0.21</f>
      </c>
      <c s="14">
        <f>C25+D25</f>
      </c>
      <c s="13">
        <f>'PS 15-04-51'!T7</f>
      </c>
    </row>
    <row r="26" spans="1:6" ht="12.75">
      <c r="A26" s="11" t="s">
        <v>1883</v>
      </c>
      <c s="12" t="s">
        <v>1884</v>
      </c>
      <c s="14">
        <f>0+C27+C28</f>
      </c>
      <c s="14">
        <f>C26*0.21</f>
      </c>
      <c s="14">
        <f>0+E27+E28</f>
      </c>
      <c s="13">
        <f>0+F27+F28</f>
      </c>
    </row>
    <row r="27" spans="1:6" ht="12.75">
      <c r="A27" s="11" t="s">
        <v>1885</v>
      </c>
      <c s="12" t="s">
        <v>1886</v>
      </c>
      <c s="14">
        <f>'SO 15-10-01'!K8+'SO 15-10-01'!M8</f>
      </c>
      <c s="14">
        <f>C27*0.21</f>
      </c>
      <c s="14">
        <f>C27+D27</f>
      </c>
      <c s="13">
        <f>'SO 15-10-01'!T7</f>
      </c>
    </row>
    <row r="28" spans="1:6" ht="12.75">
      <c r="A28" s="11" t="s">
        <v>2043</v>
      </c>
      <c s="12" t="s">
        <v>2044</v>
      </c>
      <c s="14">
        <f>'SO 15-14-01'!K8+'SO 15-14-01'!M8</f>
      </c>
      <c s="14">
        <f>C28*0.21</f>
      </c>
      <c s="14">
        <f>C28+D28</f>
      </c>
      <c s="13">
        <f>'SO 15-14-01'!T7</f>
      </c>
    </row>
    <row r="29" spans="1:6" ht="12.75">
      <c r="A29" s="11" t="s">
        <v>2061</v>
      </c>
      <c s="12" t="s">
        <v>2062</v>
      </c>
      <c s="14">
        <f>0+C30</f>
      </c>
      <c s="14">
        <f>C29*0.21</f>
      </c>
      <c s="14">
        <f>0+E30</f>
      </c>
      <c s="13">
        <f>0+F30</f>
      </c>
    </row>
    <row r="30" spans="1:6" ht="12.75">
      <c r="A30" s="11" t="s">
        <v>2063</v>
      </c>
      <c s="12" t="s">
        <v>2064</v>
      </c>
      <c s="14">
        <f>'SO 15-11-01'!K8+'SO 15-11-01'!M8</f>
      </c>
      <c s="14">
        <f>C30*0.21</f>
      </c>
      <c s="14">
        <f>C30+D30</f>
      </c>
      <c s="13">
        <f>'SO 15-11-01'!T7</f>
      </c>
    </row>
    <row r="31" spans="1:6" ht="12.75">
      <c r="A31" s="11" t="s">
        <v>2203</v>
      </c>
      <c s="12" t="s">
        <v>2204</v>
      </c>
      <c s="14">
        <f>0+C32</f>
      </c>
      <c s="14">
        <f>C31*0.21</f>
      </c>
      <c s="14">
        <f>0+E32</f>
      </c>
      <c s="13">
        <f>0+F32</f>
      </c>
    </row>
    <row r="32" spans="1:6" ht="12.75">
      <c r="A32" s="11" t="s">
        <v>2205</v>
      </c>
      <c s="12" t="s">
        <v>2204</v>
      </c>
      <c s="14">
        <f>'SO 15-12-01'!K8+'SO 15-12-01'!M8</f>
      </c>
      <c s="14">
        <f>C32*0.21</f>
      </c>
      <c s="14">
        <f>C32+D32</f>
      </c>
      <c s="13">
        <f>'SO 15-12-01'!T7</f>
      </c>
    </row>
    <row r="33" spans="1:6" ht="12.75">
      <c r="A33" s="11" t="s">
        <v>2263</v>
      </c>
      <c s="12" t="s">
        <v>2264</v>
      </c>
      <c s="14">
        <f>0+C34</f>
      </c>
      <c s="14">
        <f>C33*0.21</f>
      </c>
      <c s="14">
        <f>0+E34</f>
      </c>
      <c s="13">
        <f>0+F34</f>
      </c>
    </row>
    <row r="34" spans="1:6" ht="12.75">
      <c r="A34" s="11" t="s">
        <v>2265</v>
      </c>
      <c s="12" t="s">
        <v>2266</v>
      </c>
      <c s="14">
        <f>'SO 15-13-01'!K8+'SO 15-13-01'!M8</f>
      </c>
      <c s="14">
        <f>C34*0.21</f>
      </c>
      <c s="14">
        <f>C34+D34</f>
      </c>
      <c s="13">
        <f>'SO 15-13-01'!T7</f>
      </c>
    </row>
    <row r="35" spans="1:6" ht="12.75">
      <c r="A35" s="11" t="s">
        <v>2302</v>
      </c>
      <c s="12" t="s">
        <v>2303</v>
      </c>
      <c s="14">
        <f>0+C36+C37+C38+C39+C40+C41</f>
      </c>
      <c s="14">
        <f>C35*0.21</f>
      </c>
      <c s="14">
        <f>0+E36+E37+E38+E39+E40+E41</f>
      </c>
      <c s="13">
        <f>0+F36+F37+F38+F39+F40+F41</f>
      </c>
    </row>
    <row r="36" spans="1:6" ht="12.75">
      <c r="A36" s="11" t="s">
        <v>2304</v>
      </c>
      <c s="12" t="s">
        <v>2305</v>
      </c>
      <c s="14">
        <f>'SO 15-20-01'!K8+'SO 15-20-01'!M8</f>
      </c>
      <c s="14">
        <f>C36*0.21</f>
      </c>
      <c s="14">
        <f>C36+D36</f>
      </c>
      <c s="13">
        <f>'SO 15-20-01'!T7</f>
      </c>
    </row>
    <row r="37" spans="1:6" ht="12.75">
      <c r="A37" s="11" t="s">
        <v>2356</v>
      </c>
      <c s="12" t="s">
        <v>2357</v>
      </c>
      <c s="14">
        <f>'SO 15-20-02'!K8+'SO 15-20-02'!M8</f>
      </c>
      <c s="14">
        <f>C37*0.21</f>
      </c>
      <c s="14">
        <f>C37+D37</f>
      </c>
      <c s="13">
        <f>'SO 15-20-02'!T7</f>
      </c>
    </row>
    <row r="38" spans="1:6" ht="12.75">
      <c r="A38" s="11" t="s">
        <v>2498</v>
      </c>
      <c s="12" t="s">
        <v>2499</v>
      </c>
      <c s="14">
        <f>'SO 15-20-03'!K8+'SO 15-20-03'!M8</f>
      </c>
      <c s="14">
        <f>C38*0.21</f>
      </c>
      <c s="14">
        <f>C38+D38</f>
      </c>
      <c s="13">
        <f>'SO 15-20-03'!T7</f>
      </c>
    </row>
    <row r="39" spans="1:6" ht="12.75">
      <c r="A39" s="11" t="s">
        <v>2529</v>
      </c>
      <c s="12" t="s">
        <v>2530</v>
      </c>
      <c s="14">
        <f>'SO 15-20-04'!K8+'SO 15-20-04'!M8</f>
      </c>
      <c s="14">
        <f>C39*0.21</f>
      </c>
      <c s="14">
        <f>C39+D39</f>
      </c>
      <c s="13">
        <f>'SO 15-20-04'!T7</f>
      </c>
    </row>
    <row r="40" spans="1:6" ht="12.75">
      <c r="A40" s="11" t="s">
        <v>2754</v>
      </c>
      <c s="12" t="s">
        <v>2755</v>
      </c>
      <c s="14">
        <f>'SO 15-21-01'!K8+'SO 15-21-01'!M8</f>
      </c>
      <c s="14">
        <f>C40*0.21</f>
      </c>
      <c s="14">
        <f>C40+D40</f>
      </c>
      <c s="13">
        <f>'SO 15-21-01'!T7</f>
      </c>
    </row>
    <row r="41" spans="1:6" ht="12.75">
      <c r="A41" s="11" t="s">
        <v>2787</v>
      </c>
      <c s="12" t="s">
        <v>2788</v>
      </c>
      <c s="14">
        <f>'SO 15-23-01'!K8+'SO 15-23-01'!M8</f>
      </c>
      <c s="14">
        <f>C41*0.21</f>
      </c>
      <c s="14">
        <f>C41+D41</f>
      </c>
      <c s="13">
        <f>'SO 15-23-01'!T7</f>
      </c>
    </row>
    <row r="42" spans="1:6" ht="12.75">
      <c r="A42" s="11" t="s">
        <v>2868</v>
      </c>
      <c s="12" t="s">
        <v>2869</v>
      </c>
      <c s="14">
        <f>0+C43+C44+C45+C46+C47+C48+C49</f>
      </c>
      <c s="14">
        <f>C42*0.21</f>
      </c>
      <c s="14">
        <f>0+E43+E44+E45+E46+E47+E48+E49</f>
      </c>
      <c s="13">
        <f>0+F43+F44+F45+F46+F47+F48+F49</f>
      </c>
    </row>
    <row r="43" spans="1:6" ht="12.75">
      <c r="A43" s="11" t="s">
        <v>2870</v>
      </c>
      <c s="12" t="s">
        <v>2871</v>
      </c>
      <c s="14">
        <f>'SO 15-31-01'!K8+'SO 15-31-01'!M8</f>
      </c>
      <c s="14">
        <f>C43*0.21</f>
      </c>
      <c s="14">
        <f>C43+D43</f>
      </c>
      <c s="13">
        <f>'SO 15-31-01'!T7</f>
      </c>
    </row>
    <row r="44" spans="1:6" ht="12.75">
      <c r="A44" s="11" t="s">
        <v>2953</v>
      </c>
      <c s="12" t="s">
        <v>2954</v>
      </c>
      <c s="14">
        <f>'SO 15-31-02'!K8+'SO 15-31-02'!M8</f>
      </c>
      <c s="14">
        <f>C44*0.21</f>
      </c>
      <c s="14">
        <f>C44+D44</f>
      </c>
      <c s="13">
        <f>'SO 15-31-02'!T7</f>
      </c>
    </row>
    <row r="45" spans="1:6" ht="12.75">
      <c r="A45" s="11" t="s">
        <v>2987</v>
      </c>
      <c s="12" t="s">
        <v>2988</v>
      </c>
      <c s="14">
        <f>'SO 15-31-03'!K8+'SO 15-31-03'!M8</f>
      </c>
      <c s="14">
        <f>C45*0.21</f>
      </c>
      <c s="14">
        <f>C45+D45</f>
      </c>
      <c s="13">
        <f>'SO 15-31-03'!T7</f>
      </c>
    </row>
    <row r="46" spans="1:6" ht="12.75">
      <c r="A46" s="11" t="s">
        <v>3014</v>
      </c>
      <c s="12" t="s">
        <v>3015</v>
      </c>
      <c s="14">
        <f>'SO 15-31-04'!K8+'SO 15-31-04'!M8</f>
      </c>
      <c s="14">
        <f>C46*0.21</f>
      </c>
      <c s="14">
        <f>C46+D46</f>
      </c>
      <c s="13">
        <f>'SO 15-31-04'!T7</f>
      </c>
    </row>
    <row r="47" spans="1:6" ht="12.75">
      <c r="A47" s="11" t="s">
        <v>3076</v>
      </c>
      <c s="12" t="s">
        <v>3077</v>
      </c>
      <c s="14">
        <f>'SO 15-31-05'!K8+'SO 15-31-05'!M8</f>
      </c>
      <c s="14">
        <f>C47*0.21</f>
      </c>
      <c s="14">
        <f>C47+D47</f>
      </c>
      <c s="13">
        <f>'SO 15-31-05'!T7</f>
      </c>
    </row>
    <row r="48" spans="1:6" ht="25.5">
      <c r="A48" s="11" t="s">
        <v>3098</v>
      </c>
      <c s="12" t="s">
        <v>3099</v>
      </c>
      <c s="14">
        <f>'SO 15-32-01'!K8+'SO 15-32-01'!M8</f>
      </c>
      <c s="14">
        <f>C48*0.21</f>
      </c>
      <c s="14">
        <f>C48+D48</f>
      </c>
      <c s="13">
        <f>'SO 15-32-01'!T7</f>
      </c>
    </row>
    <row r="49" spans="1:6" ht="12.75">
      <c r="A49" s="11" t="s">
        <v>3142</v>
      </c>
      <c s="12" t="s">
        <v>3143</v>
      </c>
      <c s="14">
        <f>'SO 15-32-02'!K8+'SO 15-32-02'!M8</f>
      </c>
      <c s="14">
        <f>C49*0.21</f>
      </c>
      <c s="14">
        <f>C49+D49</f>
      </c>
      <c s="13">
        <f>'SO 15-32-02'!T7</f>
      </c>
    </row>
    <row r="50" spans="1:6" ht="12.75">
      <c r="A50" s="11" t="s">
        <v>3166</v>
      </c>
      <c s="12" t="s">
        <v>3167</v>
      </c>
      <c s="14">
        <f>0+C51+C52+C53+C54+C55+C56+C57+C58+C59</f>
      </c>
      <c s="14">
        <f>C50*0.21</f>
      </c>
      <c s="14">
        <f>0+E51+E52+E53+E54+E55+E56+E57+E58+E59</f>
      </c>
      <c s="13">
        <f>0+F51+F52+F53+F54+F55+F56+F57+F58+F59</f>
      </c>
    </row>
    <row r="51" spans="1:6" ht="12.75">
      <c r="A51" s="11" t="s">
        <v>3168</v>
      </c>
      <c s="12" t="s">
        <v>3169</v>
      </c>
      <c s="14">
        <f>'SO 15-52-01'!K8+'SO 15-52-01'!M8</f>
      </c>
      <c s="14">
        <f>C51*0.21</f>
      </c>
      <c s="14">
        <f>C51+D51</f>
      </c>
      <c s="13">
        <f>'SO 15-52-01'!T7</f>
      </c>
    </row>
    <row r="52" spans="1:6" ht="12.75">
      <c r="A52" s="11" t="s">
        <v>3199</v>
      </c>
      <c s="12" t="s">
        <v>3200</v>
      </c>
      <c s="14">
        <f>'SO 15-52-02'!K8+'SO 15-52-02'!M8</f>
      </c>
      <c s="14">
        <f>C52*0.21</f>
      </c>
      <c s="14">
        <f>C52+D52</f>
      </c>
      <c s="13">
        <f>'SO 15-52-02'!T7</f>
      </c>
    </row>
    <row r="53" spans="1:6" ht="12.75">
      <c r="A53" s="11" t="s">
        <v>3298</v>
      </c>
      <c s="12" t="s">
        <v>3299</v>
      </c>
      <c s="14">
        <f>'SO 15-52-03'!K8+'SO 15-52-03'!M8</f>
      </c>
      <c s="14">
        <f>C53*0.21</f>
      </c>
      <c s="14">
        <f>C53+D53</f>
      </c>
      <c s="13">
        <f>'SO 15-52-03'!T7</f>
      </c>
    </row>
    <row r="54" spans="1:6" ht="12.75">
      <c r="A54" s="11" t="s">
        <v>3335</v>
      </c>
      <c s="12" t="s">
        <v>3336</v>
      </c>
      <c s="14">
        <f>'SO 15-52-04'!K8+'SO 15-52-04'!M8</f>
      </c>
      <c s="14">
        <f>C54*0.21</f>
      </c>
      <c s="14">
        <f>C54+D54</f>
      </c>
      <c s="13">
        <f>'SO 15-52-04'!T7</f>
      </c>
    </row>
    <row r="55" spans="1:6" ht="12.75">
      <c r="A55" s="11" t="s">
        <v>3385</v>
      </c>
      <c s="12" t="s">
        <v>3386</v>
      </c>
      <c s="14">
        <f>'SO 15-52-05'!K8+'SO 15-52-05'!M8</f>
      </c>
      <c s="14">
        <f>C55*0.21</f>
      </c>
      <c s="14">
        <f>C55+D55</f>
      </c>
      <c s="13">
        <f>'SO 15-52-05'!T7</f>
      </c>
    </row>
    <row r="56" spans="1:6" ht="12.75">
      <c r="A56" s="11" t="s">
        <v>3422</v>
      </c>
      <c s="12" t="s">
        <v>3423</v>
      </c>
      <c s="14">
        <f>'SO 15-52-06'!K8+'SO 15-52-06'!M8</f>
      </c>
      <c s="14">
        <f>C56*0.21</f>
      </c>
      <c s="14">
        <f>C56+D56</f>
      </c>
      <c s="13">
        <f>'SO 15-52-06'!T7</f>
      </c>
    </row>
    <row r="57" spans="1:6" ht="12.75">
      <c r="A57" s="11" t="s">
        <v>3590</v>
      </c>
      <c s="12" t="s">
        <v>3591</v>
      </c>
      <c s="14">
        <f>'SO 15-52-07'!K8+'SO 15-52-07'!M8</f>
      </c>
      <c s="14">
        <f>C57*0.21</f>
      </c>
      <c s="14">
        <f>C57+D57</f>
      </c>
      <c s="13">
        <f>'SO 15-52-07'!T7</f>
      </c>
    </row>
    <row r="58" spans="1:6" ht="12.75">
      <c r="A58" s="11" t="s">
        <v>3670</v>
      </c>
      <c s="12" t="s">
        <v>3671</v>
      </c>
      <c s="14">
        <f>'SO 15-52-08'!K8+'SO 15-52-08'!M8</f>
      </c>
      <c s="14">
        <f>C58*0.21</f>
      </c>
      <c s="14">
        <f>C58+D58</f>
      </c>
      <c s="13">
        <f>'SO 15-52-08'!T7</f>
      </c>
    </row>
    <row r="59" spans="1:6" ht="12.75">
      <c r="A59" s="11" t="s">
        <v>3692</v>
      </c>
      <c s="12" t="s">
        <v>3693</v>
      </c>
      <c s="14">
        <f>'SO 15-52-09'!K8+'SO 15-52-09'!M8</f>
      </c>
      <c s="14">
        <f>C59*0.21</f>
      </c>
      <c s="14">
        <f>C59+D59</f>
      </c>
      <c s="13">
        <f>'SO 15-52-09'!T7</f>
      </c>
    </row>
    <row r="60" spans="1:6" ht="12.75">
      <c r="A60" s="11" t="s">
        <v>3710</v>
      </c>
      <c s="12" t="s">
        <v>3711</v>
      </c>
      <c s="14">
        <f>0+C61+C62+C63+C64+C65+C66+C67+C68+C69+C70+C71+C72+C73+C74+C75+C76+C77</f>
      </c>
      <c s="14">
        <f>C60*0.21</f>
      </c>
      <c s="14">
        <f>0+E61+E62+E63+E64+E65+E66+E67+E68+E69+E70+E71+E72+E73+E74+E75+E76+E77</f>
      </c>
      <c s="13">
        <f>0+F61+F62+F63+F64+F65+F66+F67+F68+F69+F70+F71+F72+F73+F74+F75+F76+F77</f>
      </c>
    </row>
    <row r="61" spans="1:6" ht="12.75">
      <c r="A61" s="11" t="s">
        <v>3712</v>
      </c>
      <c s="12" t="s">
        <v>3713</v>
      </c>
      <c s="14">
        <f>'SO 10-71-01.04'!K8+'SO 10-71-01.04'!M8</f>
      </c>
      <c s="14">
        <f>C61*0.21</f>
      </c>
      <c s="14">
        <f>C61+D61</f>
      </c>
      <c s="13">
        <f>'SO 10-71-01.04'!T7</f>
      </c>
    </row>
    <row r="62" spans="1:6" ht="12.75">
      <c r="A62" s="11" t="s">
        <v>3768</v>
      </c>
      <c s="12" t="s">
        <v>3769</v>
      </c>
      <c s="14">
        <f>'SO 15-71-01.01'!K8+'SO 15-71-01.01'!M8</f>
      </c>
      <c s="14">
        <f>C62*0.21</f>
      </c>
      <c s="14">
        <f>C62+D62</f>
      </c>
      <c s="13">
        <f>'SO 15-71-01.01'!T7</f>
      </c>
    </row>
    <row r="63" spans="1:6" ht="12.75">
      <c r="A63" s="11" t="s">
        <v>3893</v>
      </c>
      <c s="12" t="s">
        <v>3894</v>
      </c>
      <c s="14">
        <f>'SO 15-71-01.02'!K8+'SO 15-71-01.02'!M8</f>
      </c>
      <c s="14">
        <f>C63*0.21</f>
      </c>
      <c s="14">
        <f>C63+D63</f>
      </c>
      <c s="13">
        <f>'SO 15-71-01.02'!T7</f>
      </c>
    </row>
    <row r="64" spans="1:6" ht="12.75">
      <c r="A64" s="11" t="s">
        <v>4742</v>
      </c>
      <c s="12" t="s">
        <v>4743</v>
      </c>
      <c s="14">
        <f>'SO 15-71-01.03'!K8+'SO 15-71-01.03'!M8</f>
      </c>
      <c s="14">
        <f>C64*0.21</f>
      </c>
      <c s="14">
        <f>C64+D64</f>
      </c>
      <c s="13">
        <f>'SO 15-71-01.03'!T7</f>
      </c>
    </row>
    <row r="65" spans="1:6" ht="12.75">
      <c r="A65" s="11" t="s">
        <v>5296</v>
      </c>
      <c s="12" t="s">
        <v>5297</v>
      </c>
      <c s="14">
        <f>'SO 15-71-01.04'!K8+'SO 15-71-01.04'!M8</f>
      </c>
      <c s="14">
        <f>C65*0.21</f>
      </c>
      <c s="14">
        <f>C65+D65</f>
      </c>
      <c s="13">
        <f>'SO 15-71-01.04'!T7</f>
      </c>
    </row>
    <row r="66" spans="1:6" ht="12.75">
      <c r="A66" s="11" t="s">
        <v>5697</v>
      </c>
      <c s="12" t="s">
        <v>5698</v>
      </c>
      <c s="14">
        <f>'SO 15-71-01.05'!K8+'SO 15-71-01.05'!M8</f>
      </c>
      <c s="14">
        <f>C66*0.21</f>
      </c>
      <c s="14">
        <f>C66+D66</f>
      </c>
      <c s="13">
        <f>'SO 15-71-01.05'!T7</f>
      </c>
    </row>
    <row r="67" spans="1:6" ht="12.75">
      <c r="A67" s="11" t="s">
        <v>6068</v>
      </c>
      <c s="12" t="s">
        <v>6069</v>
      </c>
      <c s="14">
        <f>'SO 15-71-01.06'!K8+'SO 15-71-01.06'!M8</f>
      </c>
      <c s="14">
        <f>C67*0.21</f>
      </c>
      <c s="14">
        <f>C67+D67</f>
      </c>
      <c s="13">
        <f>'SO 15-71-01.06'!T7</f>
      </c>
    </row>
    <row r="68" spans="1:6" ht="12.75">
      <c r="A68" s="11" t="s">
        <v>6178</v>
      </c>
      <c s="12" t="s">
        <v>6179</v>
      </c>
      <c s="14">
        <f>'SO 15-71-01.07'!K8+'SO 15-71-01.07'!M8</f>
      </c>
      <c s="14">
        <f>C68*0.21</f>
      </c>
      <c s="14">
        <f>C68+D68</f>
      </c>
      <c s="13">
        <f>'SO 15-71-01.07'!T7</f>
      </c>
    </row>
    <row r="69" spans="1:6" ht="12.75">
      <c r="A69" s="11" t="s">
        <v>6446</v>
      </c>
      <c s="12" t="s">
        <v>6447</v>
      </c>
      <c s="14">
        <f>'SO 15-71-01.08'!K8+'SO 15-71-01.08'!M8</f>
      </c>
      <c s="14">
        <f>C69*0.21</f>
      </c>
      <c s="14">
        <f>C69+D69</f>
      </c>
      <c s="13">
        <f>'SO 15-71-01.08'!T7</f>
      </c>
    </row>
    <row r="70" spans="1:6" ht="12.75">
      <c r="A70" s="11" t="s">
        <v>6794</v>
      </c>
      <c s="12" t="s">
        <v>6795</v>
      </c>
      <c s="14">
        <f>'SO 15-71-01.09'!K8+'SO 15-71-01.09'!M8</f>
      </c>
      <c s="14">
        <f>C70*0.21</f>
      </c>
      <c s="14">
        <f>C70+D70</f>
      </c>
      <c s="13">
        <f>'SO 15-71-01.09'!T7</f>
      </c>
    </row>
    <row r="71" spans="1:6" ht="12.75">
      <c r="A71" s="11" t="s">
        <v>6892</v>
      </c>
      <c s="12" t="s">
        <v>6893</v>
      </c>
      <c s="14">
        <f>'SO 15-74-01'!K8+'SO 15-74-01'!M8</f>
      </c>
      <c s="14">
        <f>C71*0.21</f>
      </c>
      <c s="14">
        <f>C71+D71</f>
      </c>
      <c s="13">
        <f>'SO 15-74-01'!T7</f>
      </c>
    </row>
    <row r="72" spans="1:6" ht="12.75">
      <c r="A72" s="11" t="s">
        <v>7131</v>
      </c>
      <c s="12" t="s">
        <v>7132</v>
      </c>
      <c s="14">
        <f>'SO 15-77-01'!K8+'SO 15-77-01'!M8</f>
      </c>
      <c s="14">
        <f>C72*0.21</f>
      </c>
      <c s="14">
        <f>C72+D72</f>
      </c>
      <c s="13">
        <f>'SO 15-77-01'!T7</f>
      </c>
    </row>
    <row r="73" spans="1:6" ht="12.75">
      <c r="A73" s="11" t="s">
        <v>7218</v>
      </c>
      <c s="12" t="s">
        <v>7219</v>
      </c>
      <c s="14">
        <f>'SO 15-78-01'!K8+'SO 15-78-01'!M8</f>
      </c>
      <c s="14">
        <f>C73*0.21</f>
      </c>
      <c s="14">
        <f>C73+D73</f>
      </c>
      <c s="13">
        <f>'SO 15-78-01'!T7</f>
      </c>
    </row>
    <row r="74" spans="1:6" ht="12.75">
      <c r="A74" s="11" t="s">
        <v>7232</v>
      </c>
      <c s="12" t="s">
        <v>7233</v>
      </c>
      <c s="14">
        <f>'SO 15-78-02'!K8+'SO 15-78-02'!M8</f>
      </c>
      <c s="14">
        <f>C74*0.21</f>
      </c>
      <c s="14">
        <f>C74+D74</f>
      </c>
      <c s="13">
        <f>'SO 15-78-02'!T7</f>
      </c>
    </row>
    <row r="75" spans="1:6" ht="12.75">
      <c r="A75" s="11" t="s">
        <v>7255</v>
      </c>
      <c s="12" t="s">
        <v>7256</v>
      </c>
      <c s="14">
        <f>'SO 15-78-03'!K8+'SO 15-78-03'!M8</f>
      </c>
      <c s="14">
        <f>C75*0.21</f>
      </c>
      <c s="14">
        <f>C75+D75</f>
      </c>
      <c s="13">
        <f>'SO 15-78-03'!T7</f>
      </c>
    </row>
    <row r="76" spans="1:6" ht="12.75">
      <c r="A76" s="11" t="s">
        <v>7260</v>
      </c>
      <c s="12" t="s">
        <v>7261</v>
      </c>
      <c s="14">
        <f>'SO 15-78-04'!K8+'SO 15-78-04'!M8</f>
      </c>
      <c s="14">
        <f>C76*0.21</f>
      </c>
      <c s="14">
        <f>C76+D76</f>
      </c>
      <c s="13">
        <f>'SO 15-78-04'!T7</f>
      </c>
    </row>
    <row r="77" spans="1:6" ht="12.75">
      <c r="A77" s="11" t="s">
        <v>7283</v>
      </c>
      <c s="12" t="s">
        <v>7284</v>
      </c>
      <c s="14">
        <f>'SO 15-79-01'!K8+'SO 15-79-01'!M8</f>
      </c>
      <c s="14">
        <f>C77*0.21</f>
      </c>
      <c s="14">
        <f>C77+D77</f>
      </c>
      <c s="13">
        <f>'SO 15-79-01'!T7</f>
      </c>
    </row>
    <row r="78" spans="1:6" ht="12.75">
      <c r="A78" s="11" t="s">
        <v>7298</v>
      </c>
      <c s="12" t="s">
        <v>7299</v>
      </c>
      <c s="14">
        <f>0+C79</f>
      </c>
      <c s="14">
        <f>C78*0.21</f>
      </c>
      <c s="14">
        <f>0+E79</f>
      </c>
      <c s="13">
        <f>0+F79</f>
      </c>
    </row>
    <row r="79" spans="1:6" ht="12.75">
      <c r="A79" s="11" t="s">
        <v>7300</v>
      </c>
      <c s="12" t="s">
        <v>7301</v>
      </c>
      <c s="14">
        <f>'SO 15-84-01'!K8+'SO 15-84-01'!M8</f>
      </c>
      <c s="14">
        <f>C79*0.21</f>
      </c>
      <c s="14">
        <f>C79+D79</f>
      </c>
      <c s="13">
        <f>'SO 15-84-01'!T7</f>
      </c>
    </row>
    <row r="80" spans="1:6" ht="12.75">
      <c r="A80" s="11" t="s">
        <v>7389</v>
      </c>
      <c s="12" t="s">
        <v>7390</v>
      </c>
      <c s="14">
        <f>0+C81+C82+C83+C84+C85+C86+C87+C88</f>
      </c>
      <c s="14">
        <f>C80*0.21</f>
      </c>
      <c s="14">
        <f>0+E81+E82+E83+E84+E85+E86+E87+E88</f>
      </c>
      <c s="13">
        <f>0+F81+F82+F83+F84+F85+F86+F87+F88</f>
      </c>
    </row>
    <row r="81" spans="1:6" ht="12.75">
      <c r="A81" s="11" t="s">
        <v>7391</v>
      </c>
      <c s="12" t="s">
        <v>7392</v>
      </c>
      <c s="14">
        <f>'SO 15-30-01'!K8+'SO 15-30-01'!M8</f>
      </c>
      <c s="14">
        <f>C81*0.21</f>
      </c>
      <c s="14">
        <f>C81+D81</f>
      </c>
      <c s="13">
        <f>'SO 15-30-01'!T7</f>
      </c>
    </row>
    <row r="82" spans="1:6" ht="12.75">
      <c r="A82" s="11" t="s">
        <v>7428</v>
      </c>
      <c s="12" t="s">
        <v>7429</v>
      </c>
      <c s="14">
        <f>'SO 15-30-02'!K8+'SO 15-30-02'!M8</f>
      </c>
      <c s="14">
        <f>C82*0.21</f>
      </c>
      <c s="14">
        <f>C82+D82</f>
      </c>
      <c s="13">
        <f>'SO 15-30-02'!T7</f>
      </c>
    </row>
    <row r="83" spans="1:6" ht="12.75">
      <c r="A83" s="11" t="s">
        <v>7453</v>
      </c>
      <c s="12" t="s">
        <v>7454</v>
      </c>
      <c s="14">
        <f>'SO 15-86-01'!K8+'SO 15-86-01'!M8</f>
      </c>
      <c s="14">
        <f>C83*0.21</f>
      </c>
      <c s="14">
        <f>C83+D83</f>
      </c>
      <c s="13">
        <f>'SO 15-86-01'!T7</f>
      </c>
    </row>
    <row r="84" spans="1:6" ht="12.75">
      <c r="A84" s="11" t="s">
        <v>7526</v>
      </c>
      <c s="12" t="s">
        <v>7527</v>
      </c>
      <c s="14">
        <f>'SO 15-86-02'!K8+'SO 15-86-02'!M8</f>
      </c>
      <c s="14">
        <f>C84*0.21</f>
      </c>
      <c s="14">
        <f>C84+D84</f>
      </c>
      <c s="13">
        <f>'SO 15-86-02'!T7</f>
      </c>
    </row>
    <row r="85" spans="1:6" ht="12.75">
      <c r="A85" s="11" t="s">
        <v>7555</v>
      </c>
      <c s="12" t="s">
        <v>7556</v>
      </c>
      <c s="14">
        <f>'SO 15-86-03'!K8+'SO 15-86-03'!M8</f>
      </c>
      <c s="14">
        <f>C85*0.21</f>
      </c>
      <c s="14">
        <f>C85+D85</f>
      </c>
      <c s="13">
        <f>'SO 15-86-03'!T7</f>
      </c>
    </row>
    <row r="86" spans="1:6" ht="12.75">
      <c r="A86" s="11" t="s">
        <v>7571</v>
      </c>
      <c s="12" t="s">
        <v>7572</v>
      </c>
      <c s="14">
        <f>'SO 15-86-04'!K8+'SO 15-86-04'!M8</f>
      </c>
      <c s="14">
        <f>C86*0.21</f>
      </c>
      <c s="14">
        <f>C86+D86</f>
      </c>
      <c s="13">
        <f>'SO 15-86-04'!T7</f>
      </c>
    </row>
    <row r="87" spans="1:6" ht="12.75">
      <c r="A87" s="11" t="s">
        <v>7601</v>
      </c>
      <c s="12" t="s">
        <v>7602</v>
      </c>
      <c s="14">
        <f>'SO 15-86-05'!K8+'SO 15-86-05'!M8</f>
      </c>
      <c s="14">
        <f>C87*0.21</f>
      </c>
      <c s="14">
        <f>C87+D87</f>
      </c>
      <c s="13">
        <f>'SO 15-86-05'!T7</f>
      </c>
    </row>
    <row r="88" spans="1:6" ht="12.75">
      <c r="A88" s="11" t="s">
        <v>7622</v>
      </c>
      <c s="12" t="s">
        <v>7623</v>
      </c>
      <c s="14">
        <f>'SO 15-86-06'!K8+'SO 15-86-06'!M8</f>
      </c>
      <c s="14">
        <f>C88*0.21</f>
      </c>
      <c s="14">
        <f>C88+D88</f>
      </c>
      <c s="13">
        <f>'SO 15-86-06'!T7</f>
      </c>
    </row>
    <row r="89" spans="1:6" ht="12.75">
      <c r="A89" s="11" t="s">
        <v>7672</v>
      </c>
      <c s="12" t="s">
        <v>7673</v>
      </c>
      <c s="14">
        <f>0+C90+C91</f>
      </c>
      <c s="14">
        <f>C89*0.21</f>
      </c>
      <c s="14">
        <f>0+E90+E91</f>
      </c>
      <c s="13">
        <f>0+F90+F91</f>
      </c>
    </row>
    <row r="90" spans="1:6" ht="12.75">
      <c r="A90" s="11" t="s">
        <v>7674</v>
      </c>
      <c s="12" t="s">
        <v>7675</v>
      </c>
      <c s="14">
        <f>'SO 15-92-01'!K8+'SO 15-92-01'!M8</f>
      </c>
      <c s="14">
        <f>C90*0.21</f>
      </c>
      <c s="14">
        <f>C90+D90</f>
      </c>
      <c s="13">
        <f>'SO 15-92-01'!T7</f>
      </c>
    </row>
    <row r="91" spans="1:6" ht="12.75">
      <c r="A91" s="11" t="s">
        <v>7692</v>
      </c>
      <c s="12" t="s">
        <v>7693</v>
      </c>
      <c s="14">
        <f>'SO 15-96-01'!K8+'SO 15-96-01'!M8</f>
      </c>
      <c s="14">
        <f>C91*0.21</f>
      </c>
      <c s="14">
        <f>C91+D91</f>
      </c>
      <c s="13">
        <f>'SO 15-96-01'!T7</f>
      </c>
    </row>
    <row r="92" spans="1:6" ht="12.75">
      <c r="A92" s="11" t="s">
        <v>7755</v>
      </c>
      <c s="12" t="s">
        <v>7756</v>
      </c>
      <c s="14">
        <f>0+C93</f>
      </c>
      <c s="14">
        <f>C92*0.21</f>
      </c>
      <c s="14">
        <f>0+E93</f>
      </c>
      <c s="13">
        <f>0+F93</f>
      </c>
    </row>
    <row r="93" spans="1:6" ht="12.75">
      <c r="A93" s="11" t="s">
        <v>7757</v>
      </c>
      <c s="12" t="s">
        <v>7756</v>
      </c>
      <c s="14">
        <f>'SO 98-98'!K8+'SO 98-98'!M8</f>
      </c>
      <c s="14">
        <f>C93*0.21</f>
      </c>
      <c s="14">
        <f>C93+D93</f>
      </c>
      <c s="13">
        <f>'SO 98-98'!T7</f>
      </c>
    </row>
    <row r="94" spans="1:6" ht="12.75">
      <c r="A94" s="11" t="s">
        <v>7791</v>
      </c>
      <c s="12" t="s">
        <v>7792</v>
      </c>
      <c s="14">
        <f>0+C95</f>
      </c>
      <c s="14">
        <f>C94*0.21</f>
      </c>
      <c s="14">
        <f>0+E95</f>
      </c>
      <c s="13">
        <f>0+F95</f>
      </c>
    </row>
    <row r="95" spans="1:6" ht="12.75">
      <c r="A95" s="11" t="s">
        <v>7793</v>
      </c>
      <c s="12" t="s">
        <v>7792</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1635</v>
      </c>
      <c r="E8" s="30" t="s">
        <v>1634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4</v>
      </c>
      <c s="34" t="s">
        <v>464</v>
      </c>
      <c s="35" t="s">
        <v>5</v>
      </c>
      <c s="6" t="s">
        <v>465</v>
      </c>
      <c s="36" t="s">
        <v>75</v>
      </c>
      <c s="37">
        <v>120</v>
      </c>
      <c s="36">
        <v>0</v>
      </c>
      <c s="36">
        <f>ROUND(G10*H10,6)</f>
      </c>
      <c r="L10" s="38">
        <v>0</v>
      </c>
      <c s="32">
        <f>ROUND(ROUND(L10,2)*ROUND(G10,3),2)</f>
      </c>
      <c s="36" t="s">
        <v>55</v>
      </c>
      <c>
        <f>(M10*21)/100</f>
      </c>
      <c t="s">
        <v>27</v>
      </c>
    </row>
    <row r="11" spans="1:5" ht="12.75">
      <c r="A11" s="35" t="s">
        <v>56</v>
      </c>
      <c r="E11" s="39" t="s">
        <v>5</v>
      </c>
    </row>
    <row r="12" spans="1:5" ht="12.75">
      <c r="A12" s="35" t="s">
        <v>57</v>
      </c>
      <c r="E12" s="40" t="s">
        <v>1636</v>
      </c>
    </row>
    <row r="13" spans="1:5" ht="89.25">
      <c r="A13" t="s">
        <v>59</v>
      </c>
      <c r="E13" s="39" t="s">
        <v>466</v>
      </c>
    </row>
    <row r="14" spans="1:16" ht="25.5">
      <c r="A14" t="s">
        <v>49</v>
      </c>
      <c s="34" t="s">
        <v>27</v>
      </c>
      <c s="34" t="s">
        <v>1637</v>
      </c>
      <c s="35" t="s">
        <v>5</v>
      </c>
      <c s="6" t="s">
        <v>1638</v>
      </c>
      <c s="36" t="s">
        <v>90</v>
      </c>
      <c s="37">
        <v>16</v>
      </c>
      <c s="36">
        <v>0</v>
      </c>
      <c s="36">
        <f>ROUND(G14*H14,6)</f>
      </c>
      <c r="L14" s="38">
        <v>0</v>
      </c>
      <c s="32">
        <f>ROUND(ROUND(L14,2)*ROUND(G14,3),2)</f>
      </c>
      <c s="36" t="s">
        <v>55</v>
      </c>
      <c>
        <f>(M14*21)/100</f>
      </c>
      <c t="s">
        <v>27</v>
      </c>
    </row>
    <row r="15" spans="1:5" ht="12.75">
      <c r="A15" s="35" t="s">
        <v>56</v>
      </c>
      <c r="E15" s="39" t="s">
        <v>5</v>
      </c>
    </row>
    <row r="16" spans="1:5" ht="12.75">
      <c r="A16" s="35" t="s">
        <v>57</v>
      </c>
      <c r="E16" s="40" t="s">
        <v>1607</v>
      </c>
    </row>
    <row r="17" spans="1:5" ht="102">
      <c r="A17" t="s">
        <v>59</v>
      </c>
      <c r="E17" s="39" t="s">
        <v>1116</v>
      </c>
    </row>
    <row r="18" spans="1:16" ht="12.75">
      <c r="A18" t="s">
        <v>49</v>
      </c>
      <c s="34" t="s">
        <v>26</v>
      </c>
      <c s="34" t="s">
        <v>1639</v>
      </c>
      <c s="35" t="s">
        <v>5</v>
      </c>
      <c s="6" t="s">
        <v>774</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89.25">
      <c r="A21" t="s">
        <v>59</v>
      </c>
      <c r="E21" s="39" t="s">
        <v>1640</v>
      </c>
    </row>
    <row r="22" spans="1:16" ht="12.75">
      <c r="A22" t="s">
        <v>49</v>
      </c>
      <c s="34" t="s">
        <v>72</v>
      </c>
      <c s="34" t="s">
        <v>1641</v>
      </c>
      <c s="35" t="s">
        <v>5</v>
      </c>
      <c s="6" t="s">
        <v>1642</v>
      </c>
      <c s="36" t="s">
        <v>171</v>
      </c>
      <c s="37">
        <v>0.2</v>
      </c>
      <c s="36">
        <v>0</v>
      </c>
      <c s="36">
        <f>ROUND(G22*H22,6)</f>
      </c>
      <c r="L22" s="38">
        <v>0</v>
      </c>
      <c s="32">
        <f>ROUND(ROUND(L22,2)*ROUND(G22,3),2)</f>
      </c>
      <c s="36" t="s">
        <v>55</v>
      </c>
      <c>
        <f>(M22*21)/100</f>
      </c>
      <c t="s">
        <v>27</v>
      </c>
    </row>
    <row r="23" spans="1:5" ht="12.75">
      <c r="A23" s="35" t="s">
        <v>56</v>
      </c>
      <c r="E23" s="39" t="s">
        <v>5</v>
      </c>
    </row>
    <row r="24" spans="1:5" ht="12.75">
      <c r="A24" s="35" t="s">
        <v>57</v>
      </c>
      <c r="E24" s="40" t="s">
        <v>1643</v>
      </c>
    </row>
    <row r="25" spans="1:5" ht="102">
      <c r="A25" t="s">
        <v>59</v>
      </c>
      <c r="E25" s="39" t="s">
        <v>1123</v>
      </c>
    </row>
    <row r="26" spans="1:16" ht="12.75">
      <c r="A26" t="s">
        <v>49</v>
      </c>
      <c s="34" t="s">
        <v>77</v>
      </c>
      <c s="34" t="s">
        <v>1644</v>
      </c>
      <c s="35" t="s">
        <v>5</v>
      </c>
      <c s="6" t="s">
        <v>1645</v>
      </c>
      <c s="36" t="s">
        <v>171</v>
      </c>
      <c s="37">
        <v>0.2</v>
      </c>
      <c s="36">
        <v>0</v>
      </c>
      <c s="36">
        <f>ROUND(G26*H26,6)</f>
      </c>
      <c r="L26" s="38">
        <v>0</v>
      </c>
      <c s="32">
        <f>ROUND(ROUND(L26,2)*ROUND(G26,3),2)</f>
      </c>
      <c s="36" t="s">
        <v>55</v>
      </c>
      <c>
        <f>(M26*21)/100</f>
      </c>
      <c t="s">
        <v>27</v>
      </c>
    </row>
    <row r="27" spans="1:5" ht="12.75">
      <c r="A27" s="35" t="s">
        <v>56</v>
      </c>
      <c r="E27" s="39" t="s">
        <v>5</v>
      </c>
    </row>
    <row r="28" spans="1:5" ht="12.75">
      <c r="A28" s="35" t="s">
        <v>57</v>
      </c>
      <c r="E28" s="40" t="s">
        <v>1643</v>
      </c>
    </row>
    <row r="29" spans="1:5" ht="102">
      <c r="A29" t="s">
        <v>59</v>
      </c>
      <c r="E29" s="39" t="s">
        <v>1126</v>
      </c>
    </row>
    <row r="30" spans="1:16" ht="12.75">
      <c r="A30" t="s">
        <v>49</v>
      </c>
      <c s="34" t="s">
        <v>82</v>
      </c>
      <c s="34" t="s">
        <v>1646</v>
      </c>
      <c s="35" t="s">
        <v>5</v>
      </c>
      <c s="6" t="s">
        <v>1647</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65.75">
      <c r="A33" t="s">
        <v>59</v>
      </c>
      <c r="E33" s="39" t="s">
        <v>1648</v>
      </c>
    </row>
    <row r="34" spans="1:16" ht="12.75">
      <c r="A34" t="s">
        <v>49</v>
      </c>
      <c s="34" t="s">
        <v>87</v>
      </c>
      <c s="34" t="s">
        <v>1649</v>
      </c>
      <c s="35" t="s">
        <v>5</v>
      </c>
      <c s="6" t="s">
        <v>1650</v>
      </c>
      <c s="36" t="s">
        <v>90</v>
      </c>
      <c s="37">
        <v>5</v>
      </c>
      <c s="36">
        <v>0</v>
      </c>
      <c s="36">
        <f>ROUND(G34*H34,6)</f>
      </c>
      <c r="L34" s="38">
        <v>0</v>
      </c>
      <c s="32">
        <f>ROUND(ROUND(L34,2)*ROUND(G34,3),2)</f>
      </c>
      <c s="36" t="s">
        <v>55</v>
      </c>
      <c>
        <f>(M34*21)/100</f>
      </c>
      <c t="s">
        <v>27</v>
      </c>
    </row>
    <row r="35" spans="1:5" ht="12.75">
      <c r="A35" s="35" t="s">
        <v>56</v>
      </c>
      <c r="E35" s="39" t="s">
        <v>5</v>
      </c>
    </row>
    <row r="36" spans="1:5" ht="12.75">
      <c r="A36" s="35" t="s">
        <v>57</v>
      </c>
      <c r="E36" s="40" t="s">
        <v>980</v>
      </c>
    </row>
    <row r="37" spans="1:5" ht="140.25">
      <c r="A37" t="s">
        <v>59</v>
      </c>
      <c r="E37" s="39" t="s">
        <v>1651</v>
      </c>
    </row>
    <row r="38" spans="1:16" ht="12.75">
      <c r="A38" t="s">
        <v>49</v>
      </c>
      <c s="34" t="s">
        <v>108</v>
      </c>
      <c s="34" t="s">
        <v>1652</v>
      </c>
      <c s="35" t="s">
        <v>5</v>
      </c>
      <c s="6" t="s">
        <v>1653</v>
      </c>
      <c s="36" t="s">
        <v>90</v>
      </c>
      <c s="37">
        <v>5</v>
      </c>
      <c s="36">
        <v>0</v>
      </c>
      <c s="36">
        <f>ROUND(G38*H38,6)</f>
      </c>
      <c r="L38" s="38">
        <v>0</v>
      </c>
      <c s="32">
        <f>ROUND(ROUND(L38,2)*ROUND(G38,3),2)</f>
      </c>
      <c s="36" t="s">
        <v>55</v>
      </c>
      <c>
        <f>(M38*21)/100</f>
      </c>
      <c t="s">
        <v>27</v>
      </c>
    </row>
    <row r="39" spans="1:5" ht="12.75">
      <c r="A39" s="35" t="s">
        <v>56</v>
      </c>
      <c r="E39" s="39" t="s">
        <v>5</v>
      </c>
    </row>
    <row r="40" spans="1:5" ht="12.75">
      <c r="A40" s="35" t="s">
        <v>57</v>
      </c>
      <c r="E40" s="40" t="s">
        <v>980</v>
      </c>
    </row>
    <row r="41" spans="1:5" ht="127.5">
      <c r="A41" t="s">
        <v>59</v>
      </c>
      <c r="E41" s="39" t="s">
        <v>1654</v>
      </c>
    </row>
    <row r="42" spans="1:16" ht="12.75">
      <c r="A42" t="s">
        <v>49</v>
      </c>
      <c s="34" t="s">
        <v>116</v>
      </c>
      <c s="34" t="s">
        <v>1655</v>
      </c>
      <c s="35" t="s">
        <v>5</v>
      </c>
      <c s="6" t="s">
        <v>1656</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65.75">
      <c r="A45" t="s">
        <v>59</v>
      </c>
      <c r="E45" s="39" t="s">
        <v>1657</v>
      </c>
    </row>
    <row r="46" spans="1:16" ht="12.75">
      <c r="A46" t="s">
        <v>49</v>
      </c>
      <c s="34" t="s">
        <v>120</v>
      </c>
      <c s="34" t="s">
        <v>1658</v>
      </c>
      <c s="35" t="s">
        <v>5</v>
      </c>
      <c s="6" t="s">
        <v>1659</v>
      </c>
      <c s="36" t="s">
        <v>90</v>
      </c>
      <c s="37">
        <v>3</v>
      </c>
      <c s="36">
        <v>0</v>
      </c>
      <c s="36">
        <f>ROUND(G46*H46,6)</f>
      </c>
      <c r="L46" s="38">
        <v>0</v>
      </c>
      <c s="32">
        <f>ROUND(ROUND(L46,2)*ROUND(G46,3),2)</f>
      </c>
      <c s="36" t="s">
        <v>55</v>
      </c>
      <c>
        <f>(M46*21)/100</f>
      </c>
      <c t="s">
        <v>27</v>
      </c>
    </row>
    <row r="47" spans="1:5" ht="12.75">
      <c r="A47" s="35" t="s">
        <v>56</v>
      </c>
      <c r="E47" s="39" t="s">
        <v>5</v>
      </c>
    </row>
    <row r="48" spans="1:5" ht="12.75">
      <c r="A48" s="35" t="s">
        <v>57</v>
      </c>
      <c r="E48" s="40" t="s">
        <v>1210</v>
      </c>
    </row>
    <row r="49" spans="1:5" ht="153">
      <c r="A49" t="s">
        <v>59</v>
      </c>
      <c r="E49" s="39" t="s">
        <v>1660</v>
      </c>
    </row>
    <row r="50" spans="1:16" ht="12.75">
      <c r="A50" t="s">
        <v>49</v>
      </c>
      <c s="34" t="s">
        <v>124</v>
      </c>
      <c s="34" t="s">
        <v>1661</v>
      </c>
      <c s="35" t="s">
        <v>5</v>
      </c>
      <c s="6" t="s">
        <v>1662</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53">
      <c r="A53" t="s">
        <v>59</v>
      </c>
      <c r="E53" s="39" t="s">
        <v>1663</v>
      </c>
    </row>
    <row r="54" spans="1:16" ht="12.75">
      <c r="A54" t="s">
        <v>49</v>
      </c>
      <c s="34" t="s">
        <v>128</v>
      </c>
      <c s="34" t="s">
        <v>1664</v>
      </c>
      <c s="35" t="s">
        <v>5</v>
      </c>
      <c s="6" t="s">
        <v>1665</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40.25">
      <c r="A57" t="s">
        <v>59</v>
      </c>
      <c r="E57" s="39" t="s">
        <v>1666</v>
      </c>
    </row>
    <row r="58" spans="1:16" ht="12.75">
      <c r="A58" t="s">
        <v>49</v>
      </c>
      <c s="34" t="s">
        <v>131</v>
      </c>
      <c s="34" t="s">
        <v>1667</v>
      </c>
      <c s="35" t="s">
        <v>5</v>
      </c>
      <c s="6" t="s">
        <v>1668</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1669</v>
      </c>
    </row>
    <row r="62" spans="1:16" ht="12.75">
      <c r="A62" t="s">
        <v>49</v>
      </c>
      <c s="34" t="s">
        <v>135</v>
      </c>
      <c s="34" t="s">
        <v>1670</v>
      </c>
      <c s="35" t="s">
        <v>5</v>
      </c>
      <c s="6" t="s">
        <v>1671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53">
      <c r="A65" t="s">
        <v>59</v>
      </c>
      <c r="E65" s="39" t="s">
        <v>1672</v>
      </c>
    </row>
    <row r="66" spans="1:16" ht="12.75">
      <c r="A66" t="s">
        <v>49</v>
      </c>
      <c s="34" t="s">
        <v>139</v>
      </c>
      <c s="34" t="s">
        <v>1673</v>
      </c>
      <c s="35" t="s">
        <v>5</v>
      </c>
      <c s="6" t="s">
        <v>1674</v>
      </c>
      <c s="36" t="s">
        <v>90</v>
      </c>
      <c s="37">
        <v>2</v>
      </c>
      <c s="36">
        <v>0</v>
      </c>
      <c s="36">
        <f>ROUND(G66*H66,6)</f>
      </c>
      <c r="L66" s="38">
        <v>0</v>
      </c>
      <c s="32">
        <f>ROUND(ROUND(L66,2)*ROUND(G66,3),2)</f>
      </c>
      <c s="36" t="s">
        <v>55</v>
      </c>
      <c>
        <f>(M66*21)/100</f>
      </c>
      <c t="s">
        <v>27</v>
      </c>
    </row>
    <row r="67" spans="1:5" ht="12.75">
      <c r="A67" s="35" t="s">
        <v>56</v>
      </c>
      <c r="E67" s="39" t="s">
        <v>5</v>
      </c>
    </row>
    <row r="68" spans="1:5" ht="12.75">
      <c r="A68" s="35" t="s">
        <v>57</v>
      </c>
      <c r="E68" s="40" t="s">
        <v>895</v>
      </c>
    </row>
    <row r="69" spans="1:5" ht="153">
      <c r="A69" t="s">
        <v>59</v>
      </c>
      <c r="E69" s="39" t="s">
        <v>1675</v>
      </c>
    </row>
    <row r="70" spans="1:16" ht="12.75">
      <c r="A70" t="s">
        <v>49</v>
      </c>
      <c s="34" t="s">
        <v>143</v>
      </c>
      <c s="34" t="s">
        <v>1676</v>
      </c>
      <c s="35" t="s">
        <v>5</v>
      </c>
      <c s="6" t="s">
        <v>1677</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53">
      <c r="A73" t="s">
        <v>59</v>
      </c>
      <c r="E73" s="39" t="s">
        <v>1678</v>
      </c>
    </row>
    <row r="74" spans="1:16" ht="12.75">
      <c r="A74" t="s">
        <v>49</v>
      </c>
      <c s="34" t="s">
        <v>147</v>
      </c>
      <c s="34" t="s">
        <v>1679</v>
      </c>
      <c s="35" t="s">
        <v>5</v>
      </c>
      <c s="6" t="s">
        <v>1680</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53">
      <c r="A77" t="s">
        <v>59</v>
      </c>
      <c r="E77" s="39" t="s">
        <v>1681</v>
      </c>
    </row>
    <row r="78" spans="1:16" ht="12.75">
      <c r="A78" t="s">
        <v>49</v>
      </c>
      <c s="34" t="s">
        <v>151</v>
      </c>
      <c s="34" t="s">
        <v>1682</v>
      </c>
      <c s="35" t="s">
        <v>5</v>
      </c>
      <c s="6" t="s">
        <v>1683</v>
      </c>
      <c s="36" t="s">
        <v>90</v>
      </c>
      <c s="37">
        <v>7</v>
      </c>
      <c s="36">
        <v>0</v>
      </c>
      <c s="36">
        <f>ROUND(G78*H78,6)</f>
      </c>
      <c r="L78" s="38">
        <v>0</v>
      </c>
      <c s="32">
        <f>ROUND(ROUND(L78,2)*ROUND(G78,3),2)</f>
      </c>
      <c s="36" t="s">
        <v>55</v>
      </c>
      <c>
        <f>(M78*21)/100</f>
      </c>
      <c t="s">
        <v>27</v>
      </c>
    </row>
    <row r="79" spans="1:5" ht="12.75">
      <c r="A79" s="35" t="s">
        <v>56</v>
      </c>
      <c r="E79" s="39" t="s">
        <v>5</v>
      </c>
    </row>
    <row r="80" spans="1:5" ht="12.75">
      <c r="A80" s="35" t="s">
        <v>57</v>
      </c>
      <c r="E80" s="40" t="s">
        <v>1017</v>
      </c>
    </row>
    <row r="81" spans="1:5" ht="153">
      <c r="A81" t="s">
        <v>59</v>
      </c>
      <c r="E81" s="39" t="s">
        <v>1684</v>
      </c>
    </row>
    <row r="82" spans="1:16" ht="12.75">
      <c r="A82" t="s">
        <v>49</v>
      </c>
      <c s="34" t="s">
        <v>155</v>
      </c>
      <c s="34" t="s">
        <v>1685</v>
      </c>
      <c s="35" t="s">
        <v>5</v>
      </c>
      <c s="6" t="s">
        <v>1686</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53">
      <c r="A85" t="s">
        <v>59</v>
      </c>
      <c r="E85" s="39" t="s">
        <v>1687</v>
      </c>
    </row>
    <row r="86" spans="1:16" ht="12.75">
      <c r="A86" t="s">
        <v>49</v>
      </c>
      <c s="34" t="s">
        <v>158</v>
      </c>
      <c s="34" t="s">
        <v>1688</v>
      </c>
      <c s="35" t="s">
        <v>5</v>
      </c>
      <c s="6" t="s">
        <v>1689</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53">
      <c r="A89" t="s">
        <v>59</v>
      </c>
      <c r="E89" s="39" t="s">
        <v>1690</v>
      </c>
    </row>
    <row r="90" spans="1:16" ht="12.75">
      <c r="A90" t="s">
        <v>49</v>
      </c>
      <c s="34" t="s">
        <v>164</v>
      </c>
      <c s="34" t="s">
        <v>1691</v>
      </c>
      <c s="35" t="s">
        <v>5</v>
      </c>
      <c s="6" t="s">
        <v>1692</v>
      </c>
      <c s="36" t="s">
        <v>90</v>
      </c>
      <c s="37">
        <v>2</v>
      </c>
      <c s="36">
        <v>0</v>
      </c>
      <c s="36">
        <f>ROUND(G90*H90,6)</f>
      </c>
      <c r="L90" s="38">
        <v>0</v>
      </c>
      <c s="32">
        <f>ROUND(ROUND(L90,2)*ROUND(G90,3),2)</f>
      </c>
      <c s="36" t="s">
        <v>55</v>
      </c>
      <c>
        <f>(M90*21)/100</f>
      </c>
      <c t="s">
        <v>27</v>
      </c>
    </row>
    <row r="91" spans="1:5" ht="12.75">
      <c r="A91" s="35" t="s">
        <v>56</v>
      </c>
      <c r="E91" s="39" t="s">
        <v>5</v>
      </c>
    </row>
    <row r="92" spans="1:5" ht="12.75">
      <c r="A92" s="35" t="s">
        <v>57</v>
      </c>
      <c r="E92" s="40" t="s">
        <v>895</v>
      </c>
    </row>
    <row r="93" spans="1:5" ht="140.25">
      <c r="A93" t="s">
        <v>59</v>
      </c>
      <c r="E93" s="39" t="s">
        <v>1693</v>
      </c>
    </row>
    <row r="94" spans="1:16" ht="12.75">
      <c r="A94" t="s">
        <v>49</v>
      </c>
      <c s="34" t="s">
        <v>168</v>
      </c>
      <c s="34" t="s">
        <v>1694</v>
      </c>
      <c s="35" t="s">
        <v>5</v>
      </c>
      <c s="6" t="s">
        <v>1695</v>
      </c>
      <c s="36" t="s">
        <v>90</v>
      </c>
      <c s="37">
        <v>5</v>
      </c>
      <c s="36">
        <v>0</v>
      </c>
      <c s="36">
        <f>ROUND(G94*H94,6)</f>
      </c>
      <c r="L94" s="38">
        <v>0</v>
      </c>
      <c s="32">
        <f>ROUND(ROUND(L94,2)*ROUND(G94,3),2)</f>
      </c>
      <c s="36" t="s">
        <v>55</v>
      </c>
      <c>
        <f>(M94*21)/100</f>
      </c>
      <c t="s">
        <v>27</v>
      </c>
    </row>
    <row r="95" spans="1:5" ht="12.75">
      <c r="A95" s="35" t="s">
        <v>56</v>
      </c>
      <c r="E95" s="39" t="s">
        <v>5</v>
      </c>
    </row>
    <row r="96" spans="1:5" ht="12.75">
      <c r="A96" s="35" t="s">
        <v>57</v>
      </c>
      <c r="E96" s="40" t="s">
        <v>980</v>
      </c>
    </row>
    <row r="97" spans="1:5" ht="153">
      <c r="A97" t="s">
        <v>59</v>
      </c>
      <c r="E97" s="39" t="s">
        <v>1696</v>
      </c>
    </row>
    <row r="98" spans="1:16" ht="12.75">
      <c r="A98" t="s">
        <v>49</v>
      </c>
      <c s="34" t="s">
        <v>173</v>
      </c>
      <c s="34" t="s">
        <v>1697</v>
      </c>
      <c s="35" t="s">
        <v>5</v>
      </c>
      <c s="6" t="s">
        <v>1698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53">
      <c r="A101" t="s">
        <v>59</v>
      </c>
      <c r="E101" s="39" t="s">
        <v>1699</v>
      </c>
    </row>
    <row r="102" spans="1:16" ht="12.75">
      <c r="A102" t="s">
        <v>49</v>
      </c>
      <c s="34" t="s">
        <v>176</v>
      </c>
      <c s="34" t="s">
        <v>1700</v>
      </c>
      <c s="35" t="s">
        <v>5</v>
      </c>
      <c s="6" t="s">
        <v>1701</v>
      </c>
      <c s="36" t="s">
        <v>90</v>
      </c>
      <c s="37">
        <v>2</v>
      </c>
      <c s="36">
        <v>0</v>
      </c>
      <c s="36">
        <f>ROUND(G102*H102,6)</f>
      </c>
      <c r="L102" s="38">
        <v>0</v>
      </c>
      <c s="32">
        <f>ROUND(ROUND(L102,2)*ROUND(G102,3),2)</f>
      </c>
      <c s="36" t="s">
        <v>55</v>
      </c>
      <c>
        <f>(M102*21)/100</f>
      </c>
      <c t="s">
        <v>27</v>
      </c>
    </row>
    <row r="103" spans="1:5" ht="12.75">
      <c r="A103" s="35" t="s">
        <v>56</v>
      </c>
      <c r="E103" s="39" t="s">
        <v>5</v>
      </c>
    </row>
    <row r="104" spans="1:5" ht="12.75">
      <c r="A104" s="35" t="s">
        <v>57</v>
      </c>
      <c r="E104" s="40" t="s">
        <v>895</v>
      </c>
    </row>
    <row r="105" spans="1:5" ht="140.25">
      <c r="A105" t="s">
        <v>59</v>
      </c>
      <c r="E105" s="39" t="s">
        <v>1702</v>
      </c>
    </row>
    <row r="106" spans="1:16" ht="12.75">
      <c r="A106" t="s">
        <v>49</v>
      </c>
      <c s="34" t="s">
        <v>180</v>
      </c>
      <c s="34" t="s">
        <v>1703</v>
      </c>
      <c s="35" t="s">
        <v>5</v>
      </c>
      <c s="6" t="s">
        <v>1704</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02">
      <c r="A109" t="s">
        <v>59</v>
      </c>
      <c r="E109" s="39" t="s">
        <v>1705</v>
      </c>
    </row>
    <row r="110" spans="1:16" ht="12.75">
      <c r="A110" t="s">
        <v>49</v>
      </c>
      <c s="34" t="s">
        <v>916</v>
      </c>
      <c s="34" t="s">
        <v>1706</v>
      </c>
      <c s="35" t="s">
        <v>5</v>
      </c>
      <c s="6" t="s">
        <v>1707</v>
      </c>
      <c s="36" t="s">
        <v>90</v>
      </c>
      <c s="37">
        <v>2</v>
      </c>
      <c s="36">
        <v>0</v>
      </c>
      <c s="36">
        <f>ROUND(G110*H110,6)</f>
      </c>
      <c r="L110" s="38">
        <v>0</v>
      </c>
      <c s="32">
        <f>ROUND(ROUND(L110,2)*ROUND(G110,3),2)</f>
      </c>
      <c s="36" t="s">
        <v>55</v>
      </c>
      <c>
        <f>(M110*21)/100</f>
      </c>
      <c t="s">
        <v>27</v>
      </c>
    </row>
    <row r="111" spans="1:5" ht="12.75">
      <c r="A111" s="35" t="s">
        <v>56</v>
      </c>
      <c r="E111" s="39" t="s">
        <v>5</v>
      </c>
    </row>
    <row r="112" spans="1:5" ht="12.75">
      <c r="A112" s="35" t="s">
        <v>57</v>
      </c>
      <c r="E112" s="40" t="s">
        <v>895</v>
      </c>
    </row>
    <row r="113" spans="1:5" ht="114.75">
      <c r="A113" t="s">
        <v>59</v>
      </c>
      <c r="E113" s="39" t="s">
        <v>1708</v>
      </c>
    </row>
    <row r="114" spans="1:16" ht="12.75">
      <c r="A114" t="s">
        <v>49</v>
      </c>
      <c s="34" t="s">
        <v>919</v>
      </c>
      <c s="34" t="s">
        <v>1709</v>
      </c>
      <c s="35" t="s">
        <v>5</v>
      </c>
      <c s="6" t="s">
        <v>1710</v>
      </c>
      <c s="36" t="s">
        <v>90</v>
      </c>
      <c s="37">
        <v>2</v>
      </c>
      <c s="36">
        <v>0</v>
      </c>
      <c s="36">
        <f>ROUND(G114*H114,6)</f>
      </c>
      <c r="L114" s="38">
        <v>0</v>
      </c>
      <c s="32">
        <f>ROUND(ROUND(L114,2)*ROUND(G114,3),2)</f>
      </c>
      <c s="36" t="s">
        <v>55</v>
      </c>
      <c>
        <f>(M114*21)/100</f>
      </c>
      <c t="s">
        <v>27</v>
      </c>
    </row>
    <row r="115" spans="1:5" ht="12.75">
      <c r="A115" s="35" t="s">
        <v>56</v>
      </c>
      <c r="E115" s="39" t="s">
        <v>5</v>
      </c>
    </row>
    <row r="116" spans="1:5" ht="25.5">
      <c r="A116" s="35" t="s">
        <v>57</v>
      </c>
      <c r="E116" s="40" t="s">
        <v>1370</v>
      </c>
    </row>
    <row r="117" spans="1:5" ht="114.75">
      <c r="A117" t="s">
        <v>59</v>
      </c>
      <c r="E117" s="39" t="s">
        <v>1711</v>
      </c>
    </row>
    <row r="118" spans="1:16" ht="12.75">
      <c r="A118" t="s">
        <v>49</v>
      </c>
      <c s="34" t="s">
        <v>183</v>
      </c>
      <c s="34" t="s">
        <v>1712</v>
      </c>
      <c s="35" t="s">
        <v>5</v>
      </c>
      <c s="6" t="s">
        <v>1713</v>
      </c>
      <c s="36" t="s">
        <v>90</v>
      </c>
      <c s="37">
        <v>2</v>
      </c>
      <c s="36">
        <v>0</v>
      </c>
      <c s="36">
        <f>ROUND(G118*H118,6)</f>
      </c>
      <c r="L118" s="38">
        <v>0</v>
      </c>
      <c s="32">
        <f>ROUND(ROUND(L118,2)*ROUND(G118,3),2)</f>
      </c>
      <c s="36" t="s">
        <v>55</v>
      </c>
      <c>
        <f>(M118*21)/100</f>
      </c>
      <c t="s">
        <v>27</v>
      </c>
    </row>
    <row r="119" spans="1:5" ht="12.75">
      <c r="A119" s="35" t="s">
        <v>56</v>
      </c>
      <c r="E119" s="39" t="s">
        <v>5</v>
      </c>
    </row>
    <row r="120" spans="1:5" ht="25.5">
      <c r="A120" s="35" t="s">
        <v>57</v>
      </c>
      <c r="E120" s="40" t="s">
        <v>1370</v>
      </c>
    </row>
    <row r="121" spans="1:5" ht="114.75">
      <c r="A121" t="s">
        <v>59</v>
      </c>
      <c r="E121" s="39" t="s">
        <v>1714</v>
      </c>
    </row>
    <row r="122" spans="1:16" ht="12.75">
      <c r="A122" t="s">
        <v>49</v>
      </c>
      <c s="34" t="s">
        <v>187</v>
      </c>
      <c s="34" t="s">
        <v>1715</v>
      </c>
      <c s="35" t="s">
        <v>5</v>
      </c>
      <c s="6" t="s">
        <v>1716</v>
      </c>
      <c s="36" t="s">
        <v>90</v>
      </c>
      <c s="37">
        <v>2</v>
      </c>
      <c s="36">
        <v>0</v>
      </c>
      <c s="36">
        <f>ROUND(G122*H122,6)</f>
      </c>
      <c r="L122" s="38">
        <v>0</v>
      </c>
      <c s="32">
        <f>ROUND(ROUND(L122,2)*ROUND(G122,3),2)</f>
      </c>
      <c s="36" t="s">
        <v>55</v>
      </c>
      <c>
        <f>(M122*21)/100</f>
      </c>
      <c t="s">
        <v>27</v>
      </c>
    </row>
    <row r="123" spans="1:5" ht="12.75">
      <c r="A123" s="35" t="s">
        <v>56</v>
      </c>
      <c r="E123" s="39" t="s">
        <v>5</v>
      </c>
    </row>
    <row r="124" spans="1:5" ht="25.5">
      <c r="A124" s="35" t="s">
        <v>57</v>
      </c>
      <c r="E124" s="40" t="s">
        <v>1370</v>
      </c>
    </row>
    <row r="125" spans="1:5" ht="76.5">
      <c r="A125" t="s">
        <v>59</v>
      </c>
      <c r="E125" s="39" t="s">
        <v>1717</v>
      </c>
    </row>
    <row r="126" spans="1:16" ht="12.75">
      <c r="A126" t="s">
        <v>49</v>
      </c>
      <c s="34" t="s">
        <v>191</v>
      </c>
      <c s="34" t="s">
        <v>1718</v>
      </c>
      <c s="35" t="s">
        <v>5</v>
      </c>
      <c s="6" t="s">
        <v>1719</v>
      </c>
      <c s="36" t="s">
        <v>90</v>
      </c>
      <c s="37">
        <v>50</v>
      </c>
      <c s="36">
        <v>0</v>
      </c>
      <c s="36">
        <f>ROUND(G126*H126,6)</f>
      </c>
      <c r="L126" s="38">
        <v>0</v>
      </c>
      <c s="32">
        <f>ROUND(ROUND(L126,2)*ROUND(G126,3),2)</f>
      </c>
      <c s="36" t="s">
        <v>55</v>
      </c>
      <c>
        <f>(M126*21)/100</f>
      </c>
      <c t="s">
        <v>27</v>
      </c>
    </row>
    <row r="127" spans="1:5" ht="12.75">
      <c r="A127" s="35" t="s">
        <v>56</v>
      </c>
      <c r="E127" s="39" t="s">
        <v>5</v>
      </c>
    </row>
    <row r="128" spans="1:5" ht="25.5">
      <c r="A128" s="35" t="s">
        <v>57</v>
      </c>
      <c r="E128" s="40" t="s">
        <v>1720</v>
      </c>
    </row>
    <row r="129" spans="1:5" ht="127.5">
      <c r="A129" t="s">
        <v>59</v>
      </c>
      <c r="E129" s="39" t="s">
        <v>1721</v>
      </c>
    </row>
    <row r="130" spans="1:16" ht="12.75">
      <c r="A130" t="s">
        <v>49</v>
      </c>
      <c s="34" t="s">
        <v>196</v>
      </c>
      <c s="34" t="s">
        <v>1722</v>
      </c>
      <c s="35" t="s">
        <v>5</v>
      </c>
      <c s="6" t="s">
        <v>1723</v>
      </c>
      <c s="36" t="s">
        <v>90</v>
      </c>
      <c s="37">
        <v>50</v>
      </c>
      <c s="36">
        <v>0</v>
      </c>
      <c s="36">
        <f>ROUND(G130*H130,6)</f>
      </c>
      <c r="L130" s="38">
        <v>0</v>
      </c>
      <c s="32">
        <f>ROUND(ROUND(L130,2)*ROUND(G130,3),2)</f>
      </c>
      <c s="36" t="s">
        <v>55</v>
      </c>
      <c>
        <f>(M130*21)/100</f>
      </c>
      <c t="s">
        <v>27</v>
      </c>
    </row>
    <row r="131" spans="1:5" ht="12.75">
      <c r="A131" s="35" t="s">
        <v>56</v>
      </c>
      <c r="E131" s="39" t="s">
        <v>5</v>
      </c>
    </row>
    <row r="132" spans="1:5" ht="25.5">
      <c r="A132" s="35" t="s">
        <v>57</v>
      </c>
      <c r="E132" s="40" t="s">
        <v>1720</v>
      </c>
    </row>
    <row r="133" spans="1:5" ht="127.5">
      <c r="A133" t="s">
        <v>59</v>
      </c>
      <c r="E133" s="39" t="s">
        <v>1724</v>
      </c>
    </row>
    <row r="134" spans="1:16" ht="12.75">
      <c r="A134" t="s">
        <v>49</v>
      </c>
      <c s="34" t="s">
        <v>200</v>
      </c>
      <c s="34" t="s">
        <v>1725</v>
      </c>
      <c s="35" t="s">
        <v>5</v>
      </c>
      <c s="6" t="s">
        <v>1680</v>
      </c>
      <c s="36" t="s">
        <v>90</v>
      </c>
      <c s="37">
        <v>11</v>
      </c>
      <c s="36">
        <v>0</v>
      </c>
      <c s="36">
        <f>ROUND(G134*H134,6)</f>
      </c>
      <c r="L134" s="38">
        <v>0</v>
      </c>
      <c s="32">
        <f>ROUND(ROUND(L134,2)*ROUND(G134,3),2)</f>
      </c>
      <c s="36" t="s">
        <v>55</v>
      </c>
      <c>
        <f>(M134*21)/100</f>
      </c>
      <c t="s">
        <v>27</v>
      </c>
    </row>
    <row r="135" spans="1:5" ht="12.75">
      <c r="A135" s="35" t="s">
        <v>56</v>
      </c>
      <c r="E135" s="39" t="s">
        <v>5</v>
      </c>
    </row>
    <row r="136" spans="1:5" ht="12.75">
      <c r="A136" s="35" t="s">
        <v>57</v>
      </c>
      <c r="E136" s="40" t="s">
        <v>1586</v>
      </c>
    </row>
    <row r="137" spans="1:5" ht="63.75">
      <c r="A137" t="s">
        <v>59</v>
      </c>
      <c r="E137" s="39" t="s">
        <v>1726</v>
      </c>
    </row>
    <row r="138" spans="1:16" ht="25.5">
      <c r="A138" t="s">
        <v>49</v>
      </c>
      <c s="34" t="s">
        <v>204</v>
      </c>
      <c s="34" t="s">
        <v>1368</v>
      </c>
      <c s="35" t="s">
        <v>5</v>
      </c>
      <c s="6" t="s">
        <v>1369</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65.75">
      <c r="A141" t="s">
        <v>59</v>
      </c>
      <c r="E141" s="39" t="s">
        <v>1727</v>
      </c>
    </row>
    <row r="142" spans="1:16" ht="25.5">
      <c r="A142" t="s">
        <v>49</v>
      </c>
      <c s="34" t="s">
        <v>208</v>
      </c>
      <c s="34" t="s">
        <v>1728</v>
      </c>
      <c s="35" t="s">
        <v>5</v>
      </c>
      <c s="6" t="s">
        <v>1729</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63.75">
      <c r="A145" t="s">
        <v>59</v>
      </c>
      <c r="E145" s="39" t="s">
        <v>1730</v>
      </c>
    </row>
    <row r="146" spans="1:16" ht="25.5">
      <c r="A146" t="s">
        <v>49</v>
      </c>
      <c s="34" t="s">
        <v>212</v>
      </c>
      <c s="34" t="s">
        <v>1731</v>
      </c>
      <c s="35" t="s">
        <v>5</v>
      </c>
      <c s="6" t="s">
        <v>1729</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899</v>
      </c>
    </row>
    <row r="149" spans="1:5" ht="114.75">
      <c r="A149" t="s">
        <v>59</v>
      </c>
      <c r="E149" s="39" t="s">
        <v>1732</v>
      </c>
    </row>
    <row r="150" spans="1:16" ht="12.75">
      <c r="A150" t="s">
        <v>49</v>
      </c>
      <c s="34" t="s">
        <v>217</v>
      </c>
      <c s="34" t="s">
        <v>1733</v>
      </c>
      <c s="35" t="s">
        <v>5</v>
      </c>
      <c s="6" t="s">
        <v>1734</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899</v>
      </c>
    </row>
    <row r="153" spans="1:5" ht="178.5">
      <c r="A153" t="s">
        <v>59</v>
      </c>
      <c r="E153" s="39" t="s">
        <v>1735</v>
      </c>
    </row>
    <row r="154" spans="1:16" ht="12.75">
      <c r="A154" t="s">
        <v>49</v>
      </c>
      <c s="34" t="s">
        <v>221</v>
      </c>
      <c s="34" t="s">
        <v>1736</v>
      </c>
      <c s="35" t="s">
        <v>5</v>
      </c>
      <c s="6" t="s">
        <v>1737</v>
      </c>
      <c s="36" t="s">
        <v>90</v>
      </c>
      <c s="37">
        <v>1</v>
      </c>
      <c s="36">
        <v>0</v>
      </c>
      <c s="36">
        <f>ROUND(G154*H154,6)</f>
      </c>
      <c r="L154" s="38">
        <v>0</v>
      </c>
      <c s="32">
        <f>ROUND(ROUND(L154,2)*ROUND(G154,3),2)</f>
      </c>
      <c s="36" t="s">
        <v>55</v>
      </c>
      <c>
        <f>(M154*21)/100</f>
      </c>
      <c t="s">
        <v>27</v>
      </c>
    </row>
    <row r="155" spans="1:5" ht="12.75">
      <c r="A155" s="35" t="s">
        <v>56</v>
      </c>
      <c r="E155" s="39" t="s">
        <v>5</v>
      </c>
    </row>
    <row r="156" spans="1:5" ht="12.75">
      <c r="A156" s="35" t="s">
        <v>57</v>
      </c>
      <c r="E156" s="40" t="s">
        <v>899</v>
      </c>
    </row>
    <row r="157" spans="1:5" ht="127.5">
      <c r="A157" t="s">
        <v>59</v>
      </c>
      <c r="E157" s="39" t="s">
        <v>1738</v>
      </c>
    </row>
    <row r="158" spans="1:16" ht="12.75">
      <c r="A158" t="s">
        <v>49</v>
      </c>
      <c s="34" t="s">
        <v>226</v>
      </c>
      <c s="34" t="s">
        <v>1739</v>
      </c>
      <c s="35" t="s">
        <v>5</v>
      </c>
      <c s="6" t="s">
        <v>1740</v>
      </c>
      <c s="36" t="s">
        <v>90</v>
      </c>
      <c s="37">
        <v>50</v>
      </c>
      <c s="36">
        <v>0</v>
      </c>
      <c s="36">
        <f>ROUND(G158*H158,6)</f>
      </c>
      <c r="L158" s="38">
        <v>0</v>
      </c>
      <c s="32">
        <f>ROUND(ROUND(L158,2)*ROUND(G158,3),2)</f>
      </c>
      <c s="36" t="s">
        <v>55</v>
      </c>
      <c>
        <f>(M158*21)/100</f>
      </c>
      <c t="s">
        <v>27</v>
      </c>
    </row>
    <row r="159" spans="1:5" ht="12.75">
      <c r="A159" s="35" t="s">
        <v>56</v>
      </c>
      <c r="E159" s="39" t="s">
        <v>5</v>
      </c>
    </row>
    <row r="160" spans="1:5" ht="25.5">
      <c r="A160" s="35" t="s">
        <v>57</v>
      </c>
      <c r="E160" s="40" t="s">
        <v>1720</v>
      </c>
    </row>
    <row r="161" spans="1:5" ht="102">
      <c r="A161" t="s">
        <v>59</v>
      </c>
      <c r="E161" s="39" t="s">
        <v>1741</v>
      </c>
    </row>
    <row r="162" spans="1:16" ht="12.75">
      <c r="A162" t="s">
        <v>49</v>
      </c>
      <c s="34" t="s">
        <v>231</v>
      </c>
      <c s="34" t="s">
        <v>1742</v>
      </c>
      <c s="35" t="s">
        <v>5</v>
      </c>
      <c s="6" t="s">
        <v>1743</v>
      </c>
      <c s="36" t="s">
        <v>90</v>
      </c>
      <c s="37">
        <v>3</v>
      </c>
      <c s="36">
        <v>0</v>
      </c>
      <c s="36">
        <f>ROUND(G162*H162,6)</f>
      </c>
      <c r="L162" s="38">
        <v>0</v>
      </c>
      <c s="32">
        <f>ROUND(ROUND(L162,2)*ROUND(G162,3),2)</f>
      </c>
      <c s="36" t="s">
        <v>55</v>
      </c>
      <c>
        <f>(M162*21)/100</f>
      </c>
      <c t="s">
        <v>27</v>
      </c>
    </row>
    <row r="163" spans="1:5" ht="12.75">
      <c r="A163" s="35" t="s">
        <v>56</v>
      </c>
      <c r="E163" s="39" t="s">
        <v>5</v>
      </c>
    </row>
    <row r="164" spans="1:5" ht="25.5">
      <c r="A164" s="35" t="s">
        <v>57</v>
      </c>
      <c r="E164" s="40" t="s">
        <v>1462</v>
      </c>
    </row>
    <row r="165" spans="1:5" ht="165.75">
      <c r="A165" t="s">
        <v>59</v>
      </c>
      <c r="E165" s="39" t="s">
        <v>1744</v>
      </c>
    </row>
    <row r="166" spans="1:16" ht="12.75">
      <c r="A166" t="s">
        <v>49</v>
      </c>
      <c s="34" t="s">
        <v>235</v>
      </c>
      <c s="34" t="s">
        <v>1745</v>
      </c>
      <c s="35" t="s">
        <v>5</v>
      </c>
      <c s="6" t="s">
        <v>1746</v>
      </c>
      <c s="36" t="s">
        <v>90</v>
      </c>
      <c s="37">
        <v>3</v>
      </c>
      <c s="36">
        <v>0</v>
      </c>
      <c s="36">
        <f>ROUND(G166*H166,6)</f>
      </c>
      <c r="L166" s="38">
        <v>0</v>
      </c>
      <c s="32">
        <f>ROUND(ROUND(L166,2)*ROUND(G166,3),2)</f>
      </c>
      <c s="36" t="s">
        <v>55</v>
      </c>
      <c>
        <f>(M166*21)/100</f>
      </c>
      <c t="s">
        <v>27</v>
      </c>
    </row>
    <row r="167" spans="1:5" ht="12.75">
      <c r="A167" s="35" t="s">
        <v>56</v>
      </c>
      <c r="E167" s="39" t="s">
        <v>5</v>
      </c>
    </row>
    <row r="168" spans="1:5" ht="12.75">
      <c r="A168" s="35" t="s">
        <v>57</v>
      </c>
      <c r="E168" s="40" t="s">
        <v>1210</v>
      </c>
    </row>
    <row r="169" spans="1:5" ht="140.25">
      <c r="A169" t="s">
        <v>59</v>
      </c>
      <c r="E169" s="39" t="s">
        <v>1747</v>
      </c>
    </row>
    <row r="170" spans="1:16" ht="12.75">
      <c r="A170" t="s">
        <v>49</v>
      </c>
      <c s="34" t="s">
        <v>239</v>
      </c>
      <c s="34" t="s">
        <v>1748</v>
      </c>
      <c s="35" t="s">
        <v>5</v>
      </c>
      <c s="6" t="s">
        <v>1749</v>
      </c>
      <c s="36" t="s">
        <v>90</v>
      </c>
      <c s="37">
        <v>2</v>
      </c>
      <c s="36">
        <v>0</v>
      </c>
      <c s="36">
        <f>ROUND(G170*H170,6)</f>
      </c>
      <c r="L170" s="38">
        <v>0</v>
      </c>
      <c s="32">
        <f>ROUND(ROUND(L170,2)*ROUND(G170,3),2)</f>
      </c>
      <c s="36" t="s">
        <v>55</v>
      </c>
      <c>
        <f>(M170*21)/100</f>
      </c>
      <c t="s">
        <v>27</v>
      </c>
    </row>
    <row r="171" spans="1:5" ht="12.75">
      <c r="A171" s="35" t="s">
        <v>56</v>
      </c>
      <c r="E171" s="39" t="s">
        <v>5</v>
      </c>
    </row>
    <row r="172" spans="1:5" ht="25.5">
      <c r="A172" s="35" t="s">
        <v>57</v>
      </c>
      <c r="E172" s="40" t="s">
        <v>1370</v>
      </c>
    </row>
    <row r="173" spans="1:5" ht="12.75">
      <c r="A173" t="s">
        <v>59</v>
      </c>
      <c r="E173" s="39" t="s">
        <v>5</v>
      </c>
    </row>
    <row r="174" spans="1:16" ht="12.75">
      <c r="A174" t="s">
        <v>49</v>
      </c>
      <c s="34" t="s">
        <v>243</v>
      </c>
      <c s="34" t="s">
        <v>1750</v>
      </c>
      <c s="35" t="s">
        <v>5</v>
      </c>
      <c s="6" t="s">
        <v>1751</v>
      </c>
      <c s="36" t="s">
        <v>90</v>
      </c>
      <c s="37">
        <v>3</v>
      </c>
      <c s="36">
        <v>0</v>
      </c>
      <c s="36">
        <f>ROUND(G174*H174,6)</f>
      </c>
      <c r="L174" s="38">
        <v>0</v>
      </c>
      <c s="32">
        <f>ROUND(ROUND(L174,2)*ROUND(G174,3),2)</f>
      </c>
      <c s="36" t="s">
        <v>55</v>
      </c>
      <c>
        <f>(M174*21)/100</f>
      </c>
      <c t="s">
        <v>27</v>
      </c>
    </row>
    <row r="175" spans="1:5" ht="12.75">
      <c r="A175" s="35" t="s">
        <v>56</v>
      </c>
      <c r="E175" s="39" t="s">
        <v>5</v>
      </c>
    </row>
    <row r="176" spans="1:5" ht="25.5">
      <c r="A176" s="35" t="s">
        <v>57</v>
      </c>
      <c r="E176" s="40" t="s">
        <v>1462</v>
      </c>
    </row>
    <row r="177" spans="1:5" ht="127.5">
      <c r="A177" t="s">
        <v>59</v>
      </c>
      <c r="E177" s="39" t="s">
        <v>1752</v>
      </c>
    </row>
    <row r="178" spans="1:16" ht="12.75">
      <c r="A178" t="s">
        <v>49</v>
      </c>
      <c s="34" t="s">
        <v>247</v>
      </c>
      <c s="34" t="s">
        <v>1753</v>
      </c>
      <c s="35" t="s">
        <v>5</v>
      </c>
      <c s="6" t="s">
        <v>1754</v>
      </c>
      <c s="36" t="s">
        <v>738</v>
      </c>
      <c s="37">
        <v>24</v>
      </c>
      <c s="36">
        <v>0</v>
      </c>
      <c s="36">
        <f>ROUND(G178*H178,6)</f>
      </c>
      <c r="L178" s="38">
        <v>0</v>
      </c>
      <c s="32">
        <f>ROUND(ROUND(L178,2)*ROUND(G178,3),2)</f>
      </c>
      <c s="36" t="s">
        <v>55</v>
      </c>
      <c>
        <f>(M178*21)/100</f>
      </c>
      <c t="s">
        <v>27</v>
      </c>
    </row>
    <row r="179" spans="1:5" ht="12.75">
      <c r="A179" s="35" t="s">
        <v>56</v>
      </c>
      <c r="E179" s="39" t="s">
        <v>5</v>
      </c>
    </row>
    <row r="180" spans="1:5" ht="12.75">
      <c r="A180" s="35" t="s">
        <v>57</v>
      </c>
      <c r="E180" s="40" t="s">
        <v>1184</v>
      </c>
    </row>
    <row r="181" spans="1:5" ht="102">
      <c r="A181" t="s">
        <v>59</v>
      </c>
      <c r="E181" s="39" t="s">
        <v>1755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1756</v>
      </c>
      <c s="41">
        <f>Rekapitulace!C21</f>
      </c>
      <c s="20" t="s">
        <v>0</v>
      </c>
      <c t="s">
        <v>23</v>
      </c>
      <c t="s">
        <v>27</v>
      </c>
    </row>
    <row r="4" spans="1:16" ht="32" customHeight="1">
      <c r="A4" s="24" t="s">
        <v>20</v>
      </c>
      <c s="25" t="s">
        <v>28</v>
      </c>
      <c s="27" t="s">
        <v>1756</v>
      </c>
      <c r="E4" s="26" t="s">
        <v>1757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1760</v>
      </c>
      <c r="E8" s="30" t="s">
        <v>1759</v>
      </c>
      <c r="J8" s="29">
        <f>0+J9+J22+J91</f>
      </c>
      <c s="29">
        <f>0+K9+K22+K91</f>
      </c>
      <c s="29">
        <f>0+L9+L22+L91</f>
      </c>
      <c s="29">
        <f>0+M9+M22+M91</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0.4</v>
      </c>
      <c s="36">
        <v>0</v>
      </c>
      <c s="36">
        <f>ROUND(G10*H10,6)</f>
      </c>
      <c r="L10" s="38">
        <v>0</v>
      </c>
      <c s="32">
        <f>ROUND(ROUND(L10,2)*ROUND(G10,3),2)</f>
      </c>
      <c s="36" t="s">
        <v>1764</v>
      </c>
      <c>
        <f>(M10*21)/100</f>
      </c>
      <c t="s">
        <v>27</v>
      </c>
    </row>
    <row r="11" spans="1:5" ht="12.75">
      <c r="A11" s="35" t="s">
        <v>56</v>
      </c>
      <c r="E11" s="39" t="s">
        <v>794</v>
      </c>
    </row>
    <row r="12" spans="1:5" ht="51">
      <c r="A12" s="35" t="s">
        <v>57</v>
      </c>
      <c r="E12" s="40" t="s">
        <v>1765</v>
      </c>
    </row>
    <row r="13" spans="1:5" ht="25.5">
      <c r="A13" t="s">
        <v>59</v>
      </c>
      <c r="E13" s="39" t="s">
        <v>1766</v>
      </c>
    </row>
    <row r="14" spans="1:16" ht="25.5">
      <c r="A14" t="s">
        <v>49</v>
      </c>
      <c s="34" t="s">
        <v>27</v>
      </c>
      <c s="34" t="s">
        <v>1767</v>
      </c>
      <c s="35" t="s">
        <v>1768</v>
      </c>
      <c s="6" t="s">
        <v>1769</v>
      </c>
      <c s="36" t="s">
        <v>793</v>
      </c>
      <c s="37">
        <v>0.3</v>
      </c>
      <c s="36">
        <v>0</v>
      </c>
      <c s="36">
        <f>ROUND(G14*H14,6)</f>
      </c>
      <c r="L14" s="38">
        <v>0</v>
      </c>
      <c s="32">
        <f>ROUND(ROUND(L14,2)*ROUND(G14,3),2)</f>
      </c>
      <c s="36" t="s">
        <v>1770</v>
      </c>
      <c>
        <f>(M14*21)/100</f>
      </c>
      <c t="s">
        <v>27</v>
      </c>
    </row>
    <row r="15" spans="1:5" ht="12.75">
      <c r="A15" s="35" t="s">
        <v>56</v>
      </c>
      <c r="E15" s="39" t="s">
        <v>5</v>
      </c>
    </row>
    <row r="16" spans="1:5" ht="12.75">
      <c r="A16" s="35" t="s">
        <v>57</v>
      </c>
      <c r="E16" s="40" t="s">
        <v>5</v>
      </c>
    </row>
    <row r="17" spans="1:5" ht="140.25">
      <c r="A17" t="s">
        <v>59</v>
      </c>
      <c r="E17" s="39" t="s">
        <v>1771</v>
      </c>
    </row>
    <row r="18" spans="1:16" ht="25.5">
      <c r="A18" t="s">
        <v>49</v>
      </c>
      <c s="34" t="s">
        <v>26</v>
      </c>
      <c s="34" t="s">
        <v>1772</v>
      </c>
      <c s="35" t="s">
        <v>1773</v>
      </c>
      <c s="6" t="s">
        <v>1774</v>
      </c>
      <c s="36" t="s">
        <v>793</v>
      </c>
      <c s="37">
        <v>0.1</v>
      </c>
      <c s="36">
        <v>0</v>
      </c>
      <c s="36">
        <f>ROUND(G18*H18,6)</f>
      </c>
      <c r="L18" s="38">
        <v>0</v>
      </c>
      <c s="32">
        <f>ROUND(ROUND(L18,2)*ROUND(G18,3),2)</f>
      </c>
      <c s="36" t="s">
        <v>1770</v>
      </c>
      <c>
        <f>(M18*21)/100</f>
      </c>
      <c t="s">
        <v>27</v>
      </c>
    </row>
    <row r="19" spans="1:5" ht="12.75">
      <c r="A19" s="35" t="s">
        <v>56</v>
      </c>
      <c r="E19" s="39" t="s">
        <v>5</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0+L23+L27+L31+L35+L39+L43+L47+L51+L55+L59+L63+L67+L71+L75+L79+L83+L87</f>
      </c>
      <c s="32">
        <f>0+M23+M27+M31+M35+M39+M43+M47+M51+M55+M59+M63+M67+M71+M75+M79+M83+M87</f>
      </c>
    </row>
    <row r="23" spans="1:16" ht="12.75">
      <c r="A23" t="s">
        <v>49</v>
      </c>
      <c s="34" t="s">
        <v>72</v>
      </c>
      <c s="34" t="s">
        <v>1777</v>
      </c>
      <c s="35" t="s">
        <v>5</v>
      </c>
      <c s="6" t="s">
        <v>1778</v>
      </c>
      <c s="36" t="s">
        <v>75</v>
      </c>
      <c s="37">
        <v>30</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102">
      <c r="A26" t="s">
        <v>59</v>
      </c>
      <c r="E26" s="39" t="s">
        <v>1779</v>
      </c>
    </row>
    <row r="27" spans="1:16" ht="12.75">
      <c r="A27" t="s">
        <v>49</v>
      </c>
      <c s="34" t="s">
        <v>77</v>
      </c>
      <c s="34" t="s">
        <v>197</v>
      </c>
      <c s="35" t="s">
        <v>5</v>
      </c>
      <c s="6" t="s">
        <v>1780</v>
      </c>
      <c s="36" t="s">
        <v>75</v>
      </c>
      <c s="37">
        <v>130</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127.5">
      <c r="A30" t="s">
        <v>59</v>
      </c>
      <c r="E30" s="39" t="s">
        <v>906</v>
      </c>
    </row>
    <row r="31" spans="1:16" ht="12.75">
      <c r="A31" t="s">
        <v>49</v>
      </c>
      <c s="34" t="s">
        <v>82</v>
      </c>
      <c s="34" t="s">
        <v>1781</v>
      </c>
      <c s="35" t="s">
        <v>5</v>
      </c>
      <c s="6" t="s">
        <v>1782</v>
      </c>
      <c s="36" t="s">
        <v>90</v>
      </c>
      <c s="37">
        <v>14</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102">
      <c r="A34" t="s">
        <v>59</v>
      </c>
      <c r="E34" s="39" t="s">
        <v>909</v>
      </c>
    </row>
    <row r="35" spans="1:16" ht="12.75">
      <c r="A35" t="s">
        <v>49</v>
      </c>
      <c s="34" t="s">
        <v>87</v>
      </c>
      <c s="34" t="s">
        <v>201</v>
      </c>
      <c s="35" t="s">
        <v>5</v>
      </c>
      <c s="6" t="s">
        <v>202</v>
      </c>
      <c s="36" t="s">
        <v>90</v>
      </c>
      <c s="37">
        <v>22</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76.5">
      <c r="A38" t="s">
        <v>59</v>
      </c>
      <c r="E38" s="39" t="s">
        <v>912</v>
      </c>
    </row>
    <row r="39" spans="1:16" ht="12.75">
      <c r="A39" t="s">
        <v>49</v>
      </c>
      <c s="34" t="s">
        <v>108</v>
      </c>
      <c s="34" t="s">
        <v>1783</v>
      </c>
      <c s="35" t="s">
        <v>5</v>
      </c>
      <c s="6" t="s">
        <v>1784</v>
      </c>
      <c s="36" t="s">
        <v>90</v>
      </c>
      <c s="37">
        <v>24</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12.75">
      <c r="A42" t="s">
        <v>59</v>
      </c>
      <c r="E42" s="39" t="s">
        <v>5</v>
      </c>
    </row>
    <row r="43" spans="1:16" ht="25.5">
      <c r="A43" t="s">
        <v>49</v>
      </c>
      <c s="34" t="s">
        <v>112</v>
      </c>
      <c s="34" t="s">
        <v>1111</v>
      </c>
      <c s="35" t="s">
        <v>5</v>
      </c>
      <c s="6" t="s">
        <v>1112</v>
      </c>
      <c s="36" t="s">
        <v>75</v>
      </c>
      <c s="37">
        <v>20</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89.25">
      <c r="A46" t="s">
        <v>59</v>
      </c>
      <c r="E46" s="39" t="s">
        <v>466</v>
      </c>
    </row>
    <row r="47" spans="1:16" ht="12.75">
      <c r="A47" t="s">
        <v>49</v>
      </c>
      <c s="34" t="s">
        <v>116</v>
      </c>
      <c s="34" t="s">
        <v>213</v>
      </c>
      <c s="35" t="s">
        <v>5</v>
      </c>
      <c s="6" t="s">
        <v>1113</v>
      </c>
      <c s="36" t="s">
        <v>75</v>
      </c>
      <c s="37">
        <v>10</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89.25">
      <c r="A50" t="s">
        <v>59</v>
      </c>
      <c r="E50" s="39" t="s">
        <v>466</v>
      </c>
    </row>
    <row r="51" spans="1:16" ht="12.75">
      <c r="A51" t="s">
        <v>49</v>
      </c>
      <c s="34" t="s">
        <v>120</v>
      </c>
      <c s="34" t="s">
        <v>923</v>
      </c>
      <c s="35" t="s">
        <v>5</v>
      </c>
      <c s="6" t="s">
        <v>924</v>
      </c>
      <c s="36" t="s">
        <v>75</v>
      </c>
      <c s="37">
        <v>26</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89.25">
      <c r="A54" t="s">
        <v>59</v>
      </c>
      <c r="E54" s="39" t="s">
        <v>466</v>
      </c>
    </row>
    <row r="55" spans="1:16" ht="12.75">
      <c r="A55" t="s">
        <v>49</v>
      </c>
      <c s="34" t="s">
        <v>124</v>
      </c>
      <c s="34" t="s">
        <v>218</v>
      </c>
      <c s="35" t="s">
        <v>5</v>
      </c>
      <c s="6" t="s">
        <v>219</v>
      </c>
      <c s="36" t="s">
        <v>75</v>
      </c>
      <c s="37">
        <v>12</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89.25">
      <c r="A58" t="s">
        <v>59</v>
      </c>
      <c r="E58" s="39" t="s">
        <v>466</v>
      </c>
    </row>
    <row r="59" spans="1:16" ht="12.75">
      <c r="A59" t="s">
        <v>49</v>
      </c>
      <c s="34" t="s">
        <v>128</v>
      </c>
      <c s="34" t="s">
        <v>464</v>
      </c>
      <c s="35" t="s">
        <v>5</v>
      </c>
      <c s="6" t="s">
        <v>465</v>
      </c>
      <c s="36" t="s">
        <v>75</v>
      </c>
      <c s="37">
        <v>10</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89.25">
      <c r="A62" t="s">
        <v>59</v>
      </c>
      <c r="E62" s="39" t="s">
        <v>466</v>
      </c>
    </row>
    <row r="63" spans="1:16" ht="12.75">
      <c r="A63" t="s">
        <v>49</v>
      </c>
      <c s="34" t="s">
        <v>131</v>
      </c>
      <c s="34" t="s">
        <v>1785</v>
      </c>
      <c s="35" t="s">
        <v>5</v>
      </c>
      <c s="6" t="s">
        <v>1786</v>
      </c>
      <c s="36" t="s">
        <v>75</v>
      </c>
      <c s="37">
        <v>10</v>
      </c>
      <c s="36">
        <v>0</v>
      </c>
      <c s="36">
        <f>ROUND(G63*H63,6)</f>
      </c>
      <c r="L63" s="38">
        <v>0</v>
      </c>
      <c s="32">
        <f>ROUND(ROUND(L63,2)*ROUND(G63,3),2)</f>
      </c>
      <c s="36" t="s">
        <v>1770</v>
      </c>
      <c>
        <f>(M63*21)/100</f>
      </c>
      <c t="s">
        <v>27</v>
      </c>
    </row>
    <row r="64" spans="1:5" ht="12.75">
      <c r="A64" s="35" t="s">
        <v>56</v>
      </c>
      <c r="E64" s="39" t="s">
        <v>5</v>
      </c>
    </row>
    <row r="65" spans="1:5" ht="12.75">
      <c r="A65" s="35" t="s">
        <v>57</v>
      </c>
      <c r="E65" s="40" t="s">
        <v>5</v>
      </c>
    </row>
    <row r="66" spans="1:5" ht="89.25">
      <c r="A66" t="s">
        <v>59</v>
      </c>
      <c r="E66" s="39" t="s">
        <v>466</v>
      </c>
    </row>
    <row r="67" spans="1:16" ht="25.5">
      <c r="A67" t="s">
        <v>49</v>
      </c>
      <c s="34" t="s">
        <v>135</v>
      </c>
      <c s="34" t="s">
        <v>1787</v>
      </c>
      <c s="35" t="s">
        <v>5</v>
      </c>
      <c s="6" t="s">
        <v>1788</v>
      </c>
      <c s="36" t="s">
        <v>90</v>
      </c>
      <c s="37">
        <v>8</v>
      </c>
      <c s="36">
        <v>0</v>
      </c>
      <c s="36">
        <f>ROUND(G67*H67,6)</f>
      </c>
      <c r="L67" s="38">
        <v>0</v>
      </c>
      <c s="32">
        <f>ROUND(ROUND(L67,2)*ROUND(G67,3),2)</f>
      </c>
      <c s="36" t="s">
        <v>1770</v>
      </c>
      <c>
        <f>(M67*21)/100</f>
      </c>
      <c t="s">
        <v>27</v>
      </c>
    </row>
    <row r="68" spans="1:5" ht="12.75">
      <c r="A68" s="35" t="s">
        <v>56</v>
      </c>
      <c r="E68" s="39" t="s">
        <v>5</v>
      </c>
    </row>
    <row r="69" spans="1:5" ht="12.75">
      <c r="A69" s="35" t="s">
        <v>57</v>
      </c>
      <c r="E69" s="40" t="s">
        <v>5</v>
      </c>
    </row>
    <row r="70" spans="1:5" ht="102">
      <c r="A70" t="s">
        <v>59</v>
      </c>
      <c r="E70" s="39" t="s">
        <v>1116</v>
      </c>
    </row>
    <row r="71" spans="1:16" ht="25.5">
      <c r="A71" t="s">
        <v>49</v>
      </c>
      <c s="34" t="s">
        <v>139</v>
      </c>
      <c s="34" t="s">
        <v>227</v>
      </c>
      <c s="35" t="s">
        <v>5</v>
      </c>
      <c s="6" t="s">
        <v>228</v>
      </c>
      <c s="36" t="s">
        <v>90</v>
      </c>
      <c s="37">
        <v>10</v>
      </c>
      <c s="36">
        <v>0</v>
      </c>
      <c s="36">
        <f>ROUND(G71*H71,6)</f>
      </c>
      <c r="L71" s="38">
        <v>0</v>
      </c>
      <c s="32">
        <f>ROUND(ROUND(L71,2)*ROUND(G71,3),2)</f>
      </c>
      <c s="36" t="s">
        <v>1770</v>
      </c>
      <c>
        <f>(M71*21)/100</f>
      </c>
      <c t="s">
        <v>27</v>
      </c>
    </row>
    <row r="72" spans="1:5" ht="12.75">
      <c r="A72" s="35" t="s">
        <v>56</v>
      </c>
      <c r="E72" s="39" t="s">
        <v>5</v>
      </c>
    </row>
    <row r="73" spans="1:5" ht="12.75">
      <c r="A73" s="35" t="s">
        <v>57</v>
      </c>
      <c r="E73" s="40" t="s">
        <v>5</v>
      </c>
    </row>
    <row r="74" spans="1:5" ht="102">
      <c r="A74" t="s">
        <v>59</v>
      </c>
      <c r="E74" s="39" t="s">
        <v>1116</v>
      </c>
    </row>
    <row r="75" spans="1:16" ht="25.5">
      <c r="A75" t="s">
        <v>49</v>
      </c>
      <c s="34" t="s">
        <v>143</v>
      </c>
      <c s="34" t="s">
        <v>1637</v>
      </c>
      <c s="35" t="s">
        <v>5</v>
      </c>
      <c s="6" t="s">
        <v>1638</v>
      </c>
      <c s="36" t="s">
        <v>90</v>
      </c>
      <c s="37">
        <v>2</v>
      </c>
      <c s="36">
        <v>0</v>
      </c>
      <c s="36">
        <f>ROUND(G75*H75,6)</f>
      </c>
      <c r="L75" s="38">
        <v>0</v>
      </c>
      <c s="32">
        <f>ROUND(ROUND(L75,2)*ROUND(G75,3),2)</f>
      </c>
      <c s="36" t="s">
        <v>1770</v>
      </c>
      <c>
        <f>(M75*21)/100</f>
      </c>
      <c t="s">
        <v>27</v>
      </c>
    </row>
    <row r="76" spans="1:5" ht="12.75">
      <c r="A76" s="35" t="s">
        <v>56</v>
      </c>
      <c r="E76" s="39" t="s">
        <v>5</v>
      </c>
    </row>
    <row r="77" spans="1:5" ht="12.75">
      <c r="A77" s="35" t="s">
        <v>57</v>
      </c>
      <c r="E77" s="40" t="s">
        <v>5</v>
      </c>
    </row>
    <row r="78" spans="1:5" ht="102">
      <c r="A78" t="s">
        <v>59</v>
      </c>
      <c r="E78" s="39" t="s">
        <v>1116</v>
      </c>
    </row>
    <row r="79" spans="1:16" ht="25.5">
      <c r="A79" t="s">
        <v>49</v>
      </c>
      <c s="34" t="s">
        <v>147</v>
      </c>
      <c s="34" t="s">
        <v>1789</v>
      </c>
      <c s="35" t="s">
        <v>5</v>
      </c>
      <c s="6" t="s">
        <v>1790</v>
      </c>
      <c s="36" t="s">
        <v>90</v>
      </c>
      <c s="37">
        <v>2</v>
      </c>
      <c s="36">
        <v>0</v>
      </c>
      <c s="36">
        <f>ROUND(G79*H79,6)</f>
      </c>
      <c r="L79" s="38">
        <v>0</v>
      </c>
      <c s="32">
        <f>ROUND(ROUND(L79,2)*ROUND(G79,3),2)</f>
      </c>
      <c s="36" t="s">
        <v>1770</v>
      </c>
      <c>
        <f>(M79*21)/100</f>
      </c>
      <c t="s">
        <v>27</v>
      </c>
    </row>
    <row r="80" spans="1:5" ht="12.75">
      <c r="A80" s="35" t="s">
        <v>56</v>
      </c>
      <c r="E80" s="39" t="s">
        <v>5</v>
      </c>
    </row>
    <row r="81" spans="1:5" ht="12.75">
      <c r="A81" s="35" t="s">
        <v>57</v>
      </c>
      <c r="E81" s="40" t="s">
        <v>5</v>
      </c>
    </row>
    <row r="82" spans="1:5" ht="102">
      <c r="A82" t="s">
        <v>59</v>
      </c>
      <c r="E82" s="39" t="s">
        <v>1116</v>
      </c>
    </row>
    <row r="83" spans="1:16" ht="38.25">
      <c r="A83" t="s">
        <v>49</v>
      </c>
      <c s="34" t="s">
        <v>151</v>
      </c>
      <c s="34" t="s">
        <v>1791</v>
      </c>
      <c s="35" t="s">
        <v>4</v>
      </c>
      <c s="6" t="s">
        <v>1792</v>
      </c>
      <c s="36" t="s">
        <v>90</v>
      </c>
      <c s="37">
        <v>1</v>
      </c>
      <c s="36">
        <v>0</v>
      </c>
      <c s="36">
        <f>ROUND(G83*H83,6)</f>
      </c>
      <c r="L83" s="38">
        <v>0</v>
      </c>
      <c s="32">
        <f>ROUND(ROUND(L83,2)*ROUND(G83,3),2)</f>
      </c>
      <c s="36" t="s">
        <v>1770</v>
      </c>
      <c>
        <f>(M83*21)/100</f>
      </c>
      <c t="s">
        <v>27</v>
      </c>
    </row>
    <row r="84" spans="1:5" ht="12.75">
      <c r="A84" s="35" t="s">
        <v>56</v>
      </c>
      <c r="E84" s="39" t="s">
        <v>1793</v>
      </c>
    </row>
    <row r="85" spans="1:5" ht="12.75">
      <c r="A85" s="35" t="s">
        <v>57</v>
      </c>
      <c r="E85" s="40" t="s">
        <v>5</v>
      </c>
    </row>
    <row r="86" spans="1:5" ht="140.25">
      <c r="A86" t="s">
        <v>59</v>
      </c>
      <c r="E86" s="39" t="s">
        <v>1794</v>
      </c>
    </row>
    <row r="87" spans="1:16" ht="38.25">
      <c r="A87" t="s">
        <v>49</v>
      </c>
      <c s="34" t="s">
        <v>155</v>
      </c>
      <c s="34" t="s">
        <v>1791</v>
      </c>
      <c s="35" t="s">
        <v>27</v>
      </c>
      <c s="6" t="s">
        <v>1795</v>
      </c>
      <c s="36" t="s">
        <v>90</v>
      </c>
      <c s="37">
        <v>1</v>
      </c>
      <c s="36">
        <v>0</v>
      </c>
      <c s="36">
        <f>ROUND(G87*H87,6)</f>
      </c>
      <c r="L87" s="38">
        <v>0</v>
      </c>
      <c s="32">
        <f>ROUND(ROUND(L87,2)*ROUND(G87,3),2)</f>
      </c>
      <c s="36" t="s">
        <v>1770</v>
      </c>
      <c>
        <f>(M87*21)/100</f>
      </c>
      <c t="s">
        <v>27</v>
      </c>
    </row>
    <row r="88" spans="1:5" ht="12.75">
      <c r="A88" s="35" t="s">
        <v>56</v>
      </c>
      <c r="E88" s="39" t="s">
        <v>1796</v>
      </c>
    </row>
    <row r="89" spans="1:5" ht="12.75">
      <c r="A89" s="35" t="s">
        <v>57</v>
      </c>
      <c r="E89" s="40" t="s">
        <v>5</v>
      </c>
    </row>
    <row r="90" spans="1:5" ht="127.5">
      <c r="A90" t="s">
        <v>59</v>
      </c>
      <c r="E90" s="39" t="s">
        <v>1797</v>
      </c>
    </row>
    <row r="91" spans="1:13" ht="12.75">
      <c r="A91" t="s">
        <v>46</v>
      </c>
      <c r="C91" s="31" t="s">
        <v>1798</v>
      </c>
      <c r="E91" s="33" t="s">
        <v>1799</v>
      </c>
      <c r="J91" s="32">
        <f>0</f>
      </c>
      <c s="32">
        <f>0</f>
      </c>
      <c s="32">
        <f>0+L92+L96+L100+L104+L108+L112+L116+L120</f>
      </c>
      <c s="32">
        <f>0+M92+M96+M100+M104+M108+M112+M116+M120</f>
      </c>
    </row>
    <row r="92" spans="1:16" ht="12.75">
      <c r="A92" t="s">
        <v>49</v>
      </c>
      <c s="34" t="s">
        <v>164</v>
      </c>
      <c s="34" t="s">
        <v>1800</v>
      </c>
      <c s="35" t="s">
        <v>5</v>
      </c>
      <c s="6" t="s">
        <v>1801</v>
      </c>
      <c s="36" t="s">
        <v>54</v>
      </c>
      <c s="37">
        <v>1</v>
      </c>
      <c s="36">
        <v>0</v>
      </c>
      <c s="36">
        <f>ROUND(G92*H92,6)</f>
      </c>
      <c r="L92" s="38">
        <v>0</v>
      </c>
      <c s="32">
        <f>ROUND(ROUND(L92,2)*ROUND(G92,3),2)</f>
      </c>
      <c s="36" t="s">
        <v>1770</v>
      </c>
      <c>
        <f>(M92*21)/100</f>
      </c>
      <c t="s">
        <v>27</v>
      </c>
    </row>
    <row r="93" spans="1:5" ht="12.75">
      <c r="A93" s="35" t="s">
        <v>56</v>
      </c>
      <c r="E93" s="39" t="s">
        <v>5</v>
      </c>
    </row>
    <row r="94" spans="1:5" ht="38.25">
      <c r="A94" s="35" t="s">
        <v>57</v>
      </c>
      <c r="E94" s="40" t="s">
        <v>1802</v>
      </c>
    </row>
    <row r="95" spans="1:5" ht="12.75">
      <c r="A95" t="s">
        <v>59</v>
      </c>
      <c r="E95" s="39" t="s">
        <v>832</v>
      </c>
    </row>
    <row r="96" spans="1:16" ht="12.75">
      <c r="A96" t="s">
        <v>49</v>
      </c>
      <c s="34" t="s">
        <v>168</v>
      </c>
      <c s="34" t="s">
        <v>1803</v>
      </c>
      <c s="35" t="s">
        <v>5</v>
      </c>
      <c s="6" t="s">
        <v>1804</v>
      </c>
      <c s="36" t="s">
        <v>54</v>
      </c>
      <c s="37">
        <v>1</v>
      </c>
      <c s="36">
        <v>0</v>
      </c>
      <c s="36">
        <f>ROUND(G96*H96,6)</f>
      </c>
      <c r="L96" s="38">
        <v>0</v>
      </c>
      <c s="32">
        <f>ROUND(ROUND(L96,2)*ROUND(G96,3),2)</f>
      </c>
      <c s="36" t="s">
        <v>1770</v>
      </c>
      <c>
        <f>(M96*21)/100</f>
      </c>
      <c t="s">
        <v>27</v>
      </c>
    </row>
    <row r="97" spans="1:5" ht="12.75">
      <c r="A97" s="35" t="s">
        <v>56</v>
      </c>
      <c r="E97" s="39" t="s">
        <v>5</v>
      </c>
    </row>
    <row r="98" spans="1:5" ht="38.25">
      <c r="A98" s="35" t="s">
        <v>57</v>
      </c>
      <c r="E98" s="40" t="s">
        <v>1805</v>
      </c>
    </row>
    <row r="99" spans="1:5" ht="25.5">
      <c r="A99" t="s">
        <v>59</v>
      </c>
      <c r="E99" s="39" t="s">
        <v>1806</v>
      </c>
    </row>
    <row r="100" spans="1:16" ht="25.5">
      <c r="A100" t="s">
        <v>49</v>
      </c>
      <c s="34" t="s">
        <v>173</v>
      </c>
      <c s="34" t="s">
        <v>1807</v>
      </c>
      <c s="35" t="s">
        <v>5</v>
      </c>
      <c s="6" t="s">
        <v>1808</v>
      </c>
      <c s="36" t="s">
        <v>90</v>
      </c>
      <c s="37">
        <v>1</v>
      </c>
      <c s="36">
        <v>0</v>
      </c>
      <c s="36">
        <f>ROUND(G100*H100,6)</f>
      </c>
      <c r="L100" s="38">
        <v>0</v>
      </c>
      <c s="32">
        <f>ROUND(ROUND(L100,2)*ROUND(G100,3),2)</f>
      </c>
      <c s="36" t="s">
        <v>1770</v>
      </c>
      <c>
        <f>(M100*21)/100</f>
      </c>
      <c t="s">
        <v>27</v>
      </c>
    </row>
    <row r="101" spans="1:5" ht="12.75">
      <c r="A101" s="35" t="s">
        <v>56</v>
      </c>
      <c r="E101" s="39" t="s">
        <v>5</v>
      </c>
    </row>
    <row r="102" spans="1:5" ht="12.75">
      <c r="A102" s="35" t="s">
        <v>57</v>
      </c>
      <c r="E102" s="40" t="s">
        <v>5</v>
      </c>
    </row>
    <row r="103" spans="1:5" ht="114.75">
      <c r="A103" t="s">
        <v>59</v>
      </c>
      <c r="E103" s="39" t="s">
        <v>1809</v>
      </c>
    </row>
    <row r="104" spans="1:16" ht="25.5">
      <c r="A104" t="s">
        <v>49</v>
      </c>
      <c s="34" t="s">
        <v>176</v>
      </c>
      <c s="34" t="s">
        <v>1810</v>
      </c>
      <c s="35" t="s">
        <v>5</v>
      </c>
      <c s="6" t="s">
        <v>1811</v>
      </c>
      <c s="36" t="s">
        <v>90</v>
      </c>
      <c s="37">
        <v>1</v>
      </c>
      <c s="36">
        <v>0</v>
      </c>
      <c s="36">
        <f>ROUND(G104*H104,6)</f>
      </c>
      <c r="L104" s="38">
        <v>0</v>
      </c>
      <c s="32">
        <f>ROUND(ROUND(L104,2)*ROUND(G104,3),2)</f>
      </c>
      <c s="36" t="s">
        <v>1770</v>
      </c>
      <c>
        <f>(M104*21)/100</f>
      </c>
      <c t="s">
        <v>27</v>
      </c>
    </row>
    <row r="105" spans="1:5" ht="12.75">
      <c r="A105" s="35" t="s">
        <v>56</v>
      </c>
      <c r="E105" s="39" t="s">
        <v>5</v>
      </c>
    </row>
    <row r="106" spans="1:5" ht="12.75">
      <c r="A106" s="35" t="s">
        <v>57</v>
      </c>
      <c r="E106" s="40" t="s">
        <v>5</v>
      </c>
    </row>
    <row r="107" spans="1:5" ht="89.25">
      <c r="A107" t="s">
        <v>59</v>
      </c>
      <c r="E107" s="39" t="s">
        <v>1812</v>
      </c>
    </row>
    <row r="108" spans="1:16" ht="12.75">
      <c r="A108" t="s">
        <v>49</v>
      </c>
      <c s="34" t="s">
        <v>180</v>
      </c>
      <c s="34" t="s">
        <v>1813</v>
      </c>
      <c s="35" t="s">
        <v>5</v>
      </c>
      <c s="6" t="s">
        <v>1814</v>
      </c>
      <c s="36" t="s">
        <v>738</v>
      </c>
      <c s="37">
        <v>14</v>
      </c>
      <c s="36">
        <v>0</v>
      </c>
      <c s="36">
        <f>ROUND(G108*H108,6)</f>
      </c>
      <c r="L108" s="38">
        <v>0</v>
      </c>
      <c s="32">
        <f>ROUND(ROUND(L108,2)*ROUND(G108,3),2)</f>
      </c>
      <c s="36" t="s">
        <v>1770</v>
      </c>
      <c>
        <f>(M108*21)/100</f>
      </c>
      <c t="s">
        <v>27</v>
      </c>
    </row>
    <row r="109" spans="1:5" ht="12.75">
      <c r="A109" s="35" t="s">
        <v>56</v>
      </c>
      <c r="E109" s="39" t="s">
        <v>5</v>
      </c>
    </row>
    <row r="110" spans="1:5" ht="12.75">
      <c r="A110" s="35" t="s">
        <v>57</v>
      </c>
      <c r="E110" s="40" t="s">
        <v>5</v>
      </c>
    </row>
    <row r="111" spans="1:5" ht="89.25">
      <c r="A111" t="s">
        <v>59</v>
      </c>
      <c r="E111" s="39" t="s">
        <v>1815</v>
      </c>
    </row>
    <row r="112" spans="1:16" ht="12.75">
      <c r="A112" t="s">
        <v>49</v>
      </c>
      <c s="34" t="s">
        <v>916</v>
      </c>
      <c s="34" t="s">
        <v>1816</v>
      </c>
      <c s="35" t="s">
        <v>5</v>
      </c>
      <c s="6" t="s">
        <v>1817</v>
      </c>
      <c s="36" t="s">
        <v>738</v>
      </c>
      <c s="37">
        <v>10</v>
      </c>
      <c s="36">
        <v>0</v>
      </c>
      <c s="36">
        <f>ROUND(G112*H112,6)</f>
      </c>
      <c r="L112" s="38">
        <v>0</v>
      </c>
      <c s="32">
        <f>ROUND(ROUND(L112,2)*ROUND(G112,3),2)</f>
      </c>
      <c s="36" t="s">
        <v>1770</v>
      </c>
      <c>
        <f>(M112*21)/100</f>
      </c>
      <c t="s">
        <v>27</v>
      </c>
    </row>
    <row r="113" spans="1:5" ht="12.75">
      <c r="A113" s="35" t="s">
        <v>56</v>
      </c>
      <c r="E113" s="39" t="s">
        <v>5</v>
      </c>
    </row>
    <row r="114" spans="1:5" ht="12.75">
      <c r="A114" s="35" t="s">
        <v>57</v>
      </c>
      <c r="E114" s="40" t="s">
        <v>5</v>
      </c>
    </row>
    <row r="115" spans="1:5" ht="89.25">
      <c r="A115" t="s">
        <v>59</v>
      </c>
      <c r="E115" s="39" t="s">
        <v>1818</v>
      </c>
    </row>
    <row r="116" spans="1:16" ht="12.75">
      <c r="A116" t="s">
        <v>49</v>
      </c>
      <c s="34" t="s">
        <v>919</v>
      </c>
      <c s="34" t="s">
        <v>1819</v>
      </c>
      <c s="35" t="s">
        <v>5</v>
      </c>
      <c s="6" t="s">
        <v>1820</v>
      </c>
      <c s="36" t="s">
        <v>738</v>
      </c>
      <c s="37">
        <v>8</v>
      </c>
      <c s="36">
        <v>0</v>
      </c>
      <c s="36">
        <f>ROUND(G116*H116,6)</f>
      </c>
      <c r="L116" s="38">
        <v>0</v>
      </c>
      <c s="32">
        <f>ROUND(ROUND(L116,2)*ROUND(G116,3),2)</f>
      </c>
      <c s="36" t="s">
        <v>1770</v>
      </c>
      <c>
        <f>(M116*21)/100</f>
      </c>
      <c t="s">
        <v>27</v>
      </c>
    </row>
    <row r="117" spans="1:5" ht="12.75">
      <c r="A117" s="35" t="s">
        <v>56</v>
      </c>
      <c r="E117" s="39" t="s">
        <v>5</v>
      </c>
    </row>
    <row r="118" spans="1:5" ht="12.75">
      <c r="A118" s="35" t="s">
        <v>57</v>
      </c>
      <c r="E118" s="40" t="s">
        <v>5</v>
      </c>
    </row>
    <row r="119" spans="1:5" ht="89.25">
      <c r="A119" t="s">
        <v>59</v>
      </c>
      <c r="E119" s="39" t="s">
        <v>1821</v>
      </c>
    </row>
    <row r="120" spans="1:16" ht="12.75">
      <c r="A120" t="s">
        <v>49</v>
      </c>
      <c s="34" t="s">
        <v>183</v>
      </c>
      <c s="34" t="s">
        <v>1822</v>
      </c>
      <c s="35" t="s">
        <v>5</v>
      </c>
      <c s="6" t="s">
        <v>1823</v>
      </c>
      <c s="36" t="s">
        <v>738</v>
      </c>
      <c s="37">
        <v>20</v>
      </c>
      <c s="36">
        <v>0</v>
      </c>
      <c s="36">
        <f>ROUND(G120*H120,6)</f>
      </c>
      <c r="L120" s="38">
        <v>0</v>
      </c>
      <c s="32">
        <f>ROUND(ROUND(L120,2)*ROUND(G120,3),2)</f>
      </c>
      <c s="36" t="s">
        <v>1770</v>
      </c>
      <c>
        <f>(M120*21)/100</f>
      </c>
      <c t="s">
        <v>27</v>
      </c>
    </row>
    <row r="121" spans="1:5" ht="12.75">
      <c r="A121" s="35" t="s">
        <v>56</v>
      </c>
      <c r="E121" s="39" t="s">
        <v>5</v>
      </c>
    </row>
    <row r="122" spans="1:5" ht="12.75">
      <c r="A122" s="35" t="s">
        <v>57</v>
      </c>
      <c r="E122" s="40" t="s">
        <v>5</v>
      </c>
    </row>
    <row r="123" spans="1:5" ht="89.25">
      <c r="A123" t="s">
        <v>59</v>
      </c>
      <c r="E123"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1829</v>
      </c>
      <c r="E8" s="30" t="s">
        <v>1828</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0.15</v>
      </c>
      <c s="36">
        <v>0</v>
      </c>
      <c s="36">
        <f>ROUND(G10*H10,6)</f>
      </c>
      <c r="L10" s="38">
        <v>0</v>
      </c>
      <c s="32">
        <f>ROUND(ROUND(L10,2)*ROUND(G10,3),2)</f>
      </c>
      <c s="36" t="s">
        <v>1764</v>
      </c>
      <c>
        <f>(M10*21)/100</f>
      </c>
      <c t="s">
        <v>27</v>
      </c>
    </row>
    <row r="11" spans="1:5" ht="12.75">
      <c r="A11" s="35" t="s">
        <v>56</v>
      </c>
      <c r="E11" s="39" t="s">
        <v>794</v>
      </c>
    </row>
    <row r="12" spans="1:5" ht="38.25">
      <c r="A12" s="35" t="s">
        <v>57</v>
      </c>
      <c r="E12" s="40" t="s">
        <v>1830</v>
      </c>
    </row>
    <row r="13" spans="1:5" ht="25.5">
      <c r="A13" t="s">
        <v>59</v>
      </c>
      <c r="E13" s="39" t="s">
        <v>1766</v>
      </c>
    </row>
    <row r="14" spans="1:16" ht="25.5">
      <c r="A14" t="s">
        <v>49</v>
      </c>
      <c s="34" t="s">
        <v>27</v>
      </c>
      <c s="34" t="s">
        <v>1767</v>
      </c>
      <c s="35" t="s">
        <v>1768</v>
      </c>
      <c s="6" t="s">
        <v>1769</v>
      </c>
      <c s="36" t="s">
        <v>793</v>
      </c>
      <c s="37">
        <v>0.1</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1772</v>
      </c>
      <c s="35" t="s">
        <v>1773</v>
      </c>
      <c s="6" t="s">
        <v>1831</v>
      </c>
      <c s="36" t="s">
        <v>793</v>
      </c>
      <c s="37">
        <v>0.05</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f>
      </c>
      <c s="32">
        <f>0+M23+M27+M31+M35+M39+M43+M47+M51+M55+M59+M63</f>
      </c>
    </row>
    <row r="23" spans="1:16" ht="12.75">
      <c r="A23" t="s">
        <v>49</v>
      </c>
      <c s="34" t="s">
        <v>72</v>
      </c>
      <c s="34" t="s">
        <v>1832</v>
      </c>
      <c s="35" t="s">
        <v>5</v>
      </c>
      <c s="6" t="s">
        <v>1833</v>
      </c>
      <c s="36" t="s">
        <v>90</v>
      </c>
      <c s="37">
        <v>2</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76.5">
      <c r="A26" t="s">
        <v>59</v>
      </c>
      <c r="E26" s="39" t="s">
        <v>1834</v>
      </c>
    </row>
    <row r="27" spans="1:16" ht="25.5">
      <c r="A27" t="s">
        <v>49</v>
      </c>
      <c s="34" t="s">
        <v>77</v>
      </c>
      <c s="34" t="s">
        <v>1835</v>
      </c>
      <c s="35" t="s">
        <v>5</v>
      </c>
      <c s="6" t="s">
        <v>1836</v>
      </c>
      <c s="36" t="s">
        <v>90</v>
      </c>
      <c s="37">
        <v>2</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76.5">
      <c r="A30" t="s">
        <v>59</v>
      </c>
      <c r="E30" s="39" t="s">
        <v>1834</v>
      </c>
    </row>
    <row r="31" spans="1:16" ht="25.5">
      <c r="A31" t="s">
        <v>49</v>
      </c>
      <c s="34" t="s">
        <v>82</v>
      </c>
      <c s="34" t="s">
        <v>1837</v>
      </c>
      <c s="35" t="s">
        <v>5</v>
      </c>
      <c s="6" t="s">
        <v>1838</v>
      </c>
      <c s="36" t="s">
        <v>90</v>
      </c>
      <c s="37">
        <v>8</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76.5">
      <c r="A34" t="s">
        <v>59</v>
      </c>
      <c r="E34" s="39" t="s">
        <v>1839</v>
      </c>
    </row>
    <row r="35" spans="1:16" ht="12.75">
      <c r="A35" t="s">
        <v>49</v>
      </c>
      <c s="34" t="s">
        <v>87</v>
      </c>
      <c s="34" t="s">
        <v>1840</v>
      </c>
      <c s="35" t="s">
        <v>5</v>
      </c>
      <c s="6" t="s">
        <v>1841</v>
      </c>
      <c s="36" t="s">
        <v>90</v>
      </c>
      <c s="37">
        <v>4</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153">
      <c r="A38" t="s">
        <v>59</v>
      </c>
      <c r="E38" s="39" t="s">
        <v>1842</v>
      </c>
    </row>
    <row r="39" spans="1:16" ht="12.75">
      <c r="A39" t="s">
        <v>49</v>
      </c>
      <c s="34" t="s">
        <v>108</v>
      </c>
      <c s="34" t="s">
        <v>213</v>
      </c>
      <c s="35" t="s">
        <v>5</v>
      </c>
      <c s="6" t="s">
        <v>1113</v>
      </c>
      <c s="36" t="s">
        <v>75</v>
      </c>
      <c s="37">
        <v>80</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89.25">
      <c r="A42" t="s">
        <v>59</v>
      </c>
      <c r="E42" s="39" t="s">
        <v>466</v>
      </c>
    </row>
    <row r="43" spans="1:16" ht="25.5">
      <c r="A43" t="s">
        <v>49</v>
      </c>
      <c s="34" t="s">
        <v>112</v>
      </c>
      <c s="34" t="s">
        <v>1114</v>
      </c>
      <c s="35" t="s">
        <v>5</v>
      </c>
      <c s="6" t="s">
        <v>1115</v>
      </c>
      <c s="36" t="s">
        <v>90</v>
      </c>
      <c s="37">
        <v>8</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12.75">
      <c r="A46" t="s">
        <v>59</v>
      </c>
      <c r="E46" s="39" t="s">
        <v>5</v>
      </c>
    </row>
    <row r="47" spans="1:16" ht="12.75">
      <c r="A47" t="s">
        <v>49</v>
      </c>
      <c s="34" t="s">
        <v>116</v>
      </c>
      <c s="34" t="s">
        <v>1843</v>
      </c>
      <c s="35" t="s">
        <v>5</v>
      </c>
      <c s="6" t="s">
        <v>1844</v>
      </c>
      <c s="36" t="s">
        <v>90</v>
      </c>
      <c s="37">
        <v>2</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127.5">
      <c r="A50" t="s">
        <v>59</v>
      </c>
      <c r="E50" s="39" t="s">
        <v>928</v>
      </c>
    </row>
    <row r="51" spans="1:16" ht="12.75">
      <c r="A51" t="s">
        <v>49</v>
      </c>
      <c s="34" t="s">
        <v>120</v>
      </c>
      <c s="34" t="s">
        <v>1117</v>
      </c>
      <c s="35" t="s">
        <v>5</v>
      </c>
      <c s="6" t="s">
        <v>1118</v>
      </c>
      <c s="36" t="s">
        <v>90</v>
      </c>
      <c s="37">
        <v>2</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102">
      <c r="A54" t="s">
        <v>59</v>
      </c>
      <c r="E54" s="39" t="s">
        <v>931</v>
      </c>
    </row>
    <row r="55" spans="1:16" ht="12.75">
      <c r="A55" t="s">
        <v>49</v>
      </c>
      <c s="34" t="s">
        <v>124</v>
      </c>
      <c s="34" t="s">
        <v>1387</v>
      </c>
      <c s="35" t="s">
        <v>5</v>
      </c>
      <c s="6" t="s">
        <v>1388</v>
      </c>
      <c s="36" t="s">
        <v>90</v>
      </c>
      <c s="37">
        <v>8</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102">
      <c r="A58" t="s">
        <v>59</v>
      </c>
      <c r="E58" s="39" t="s">
        <v>931</v>
      </c>
    </row>
    <row r="59" spans="1:16" ht="12.75">
      <c r="A59" t="s">
        <v>49</v>
      </c>
      <c s="34" t="s">
        <v>128</v>
      </c>
      <c s="34" t="s">
        <v>1845</v>
      </c>
      <c s="35" t="s">
        <v>5</v>
      </c>
      <c s="6" t="s">
        <v>1846</v>
      </c>
      <c s="36" t="s">
        <v>90</v>
      </c>
      <c s="37">
        <v>2</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102">
      <c r="A62" t="s">
        <v>59</v>
      </c>
      <c r="E62" s="39" t="s">
        <v>931</v>
      </c>
    </row>
    <row r="63" spans="1:16" ht="25.5">
      <c r="A63" t="s">
        <v>49</v>
      </c>
      <c s="34" t="s">
        <v>131</v>
      </c>
      <c s="34" t="s">
        <v>1847</v>
      </c>
      <c s="35" t="s">
        <v>5</v>
      </c>
      <c s="6" t="s">
        <v>1848</v>
      </c>
      <c s="36" t="s">
        <v>90</v>
      </c>
      <c s="37">
        <v>2</v>
      </c>
      <c s="36">
        <v>0</v>
      </c>
      <c s="36">
        <f>ROUND(G63*H63,6)</f>
      </c>
      <c r="L63" s="38">
        <v>0</v>
      </c>
      <c s="32">
        <f>ROUND(ROUND(L63,2)*ROUND(G63,3),2)</f>
      </c>
      <c s="36" t="s">
        <v>1770</v>
      </c>
      <c>
        <f>(M63*21)/100</f>
      </c>
      <c t="s">
        <v>27</v>
      </c>
    </row>
    <row r="64" spans="1:5" ht="25.5">
      <c r="A64" s="35" t="s">
        <v>56</v>
      </c>
      <c r="E64" s="39" t="s">
        <v>1849</v>
      </c>
    </row>
    <row r="65" spans="1:5" ht="12.75">
      <c r="A65" s="35" t="s">
        <v>57</v>
      </c>
      <c r="E65" s="40" t="s">
        <v>5</v>
      </c>
    </row>
    <row r="66" spans="1:5" ht="114.75">
      <c r="A66" t="s">
        <v>59</v>
      </c>
      <c r="E66" s="39" t="s">
        <v>1850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1853</v>
      </c>
      <c r="E8" s="30" t="s">
        <v>1852</v>
      </c>
      <c r="J8" s="29">
        <f>0+J9+J26+J35+J84</f>
      </c>
      <c s="29">
        <f>0+K9+K26+K35+K84</f>
      </c>
      <c s="29">
        <f>0+L9+L26+L35+L84</f>
      </c>
      <c s="29">
        <f>0+M9+M26+M35+M84</f>
      </c>
    </row>
    <row r="9" spans="1:13" ht="12.75">
      <c r="A9" t="s">
        <v>46</v>
      </c>
      <c r="C9" s="31" t="s">
        <v>47</v>
      </c>
      <c r="E9" s="33" t="s">
        <v>48</v>
      </c>
      <c r="J9" s="32">
        <f>0</f>
      </c>
      <c s="32">
        <f>0</f>
      </c>
      <c s="32">
        <f>0+L10+L14+L18+L22</f>
      </c>
      <c s="32">
        <f>0+M10+M14+M18+M22</f>
      </c>
    </row>
    <row r="10" spans="1:16" ht="12.75">
      <c r="A10" t="s">
        <v>49</v>
      </c>
      <c s="34" t="s">
        <v>4</v>
      </c>
      <c s="34" t="s">
        <v>1761</v>
      </c>
      <c s="35" t="s">
        <v>1762</v>
      </c>
      <c s="6" t="s">
        <v>1763</v>
      </c>
      <c s="36" t="s">
        <v>793</v>
      </c>
      <c s="37">
        <v>8.15</v>
      </c>
      <c s="36">
        <v>0</v>
      </c>
      <c s="36">
        <f>ROUND(G10*H10,6)</f>
      </c>
      <c r="L10" s="38">
        <v>0</v>
      </c>
      <c s="32">
        <f>ROUND(ROUND(L10,2)*ROUND(G10,3),2)</f>
      </c>
      <c s="36" t="s">
        <v>1764</v>
      </c>
      <c>
        <f>(M10*21)/100</f>
      </c>
      <c t="s">
        <v>27</v>
      </c>
    </row>
    <row r="11" spans="1:5" ht="12.75">
      <c r="A11" s="35" t="s">
        <v>56</v>
      </c>
      <c r="E11" s="39" t="s">
        <v>794</v>
      </c>
    </row>
    <row r="12" spans="1:5" ht="38.25">
      <c r="A12" s="35" t="s">
        <v>57</v>
      </c>
      <c r="E12" s="40" t="s">
        <v>1854</v>
      </c>
    </row>
    <row r="13" spans="1:5" ht="25.5">
      <c r="A13" t="s">
        <v>59</v>
      </c>
      <c r="E13" s="39" t="s">
        <v>1766</v>
      </c>
    </row>
    <row r="14" spans="1:16" ht="25.5">
      <c r="A14" t="s">
        <v>49</v>
      </c>
      <c s="34" t="s">
        <v>27</v>
      </c>
      <c s="34" t="s">
        <v>805</v>
      </c>
      <c s="35" t="s">
        <v>806</v>
      </c>
      <c s="6" t="s">
        <v>1855</v>
      </c>
      <c s="36" t="s">
        <v>793</v>
      </c>
      <c s="37">
        <v>8</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1767</v>
      </c>
      <c s="35" t="s">
        <v>1768</v>
      </c>
      <c s="6" t="s">
        <v>1769</v>
      </c>
      <c s="36" t="s">
        <v>793</v>
      </c>
      <c s="37">
        <v>0.1</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140.25">
      <c r="A21" t="s">
        <v>59</v>
      </c>
      <c r="E21" s="39" t="s">
        <v>1771</v>
      </c>
    </row>
    <row r="22" spans="1:16" ht="25.5">
      <c r="A22" t="s">
        <v>49</v>
      </c>
      <c s="34" t="s">
        <v>72</v>
      </c>
      <c s="34" t="s">
        <v>1772</v>
      </c>
      <c s="35" t="s">
        <v>1773</v>
      </c>
      <c s="6" t="s">
        <v>1831</v>
      </c>
      <c s="36" t="s">
        <v>793</v>
      </c>
      <c s="37">
        <v>0.05</v>
      </c>
      <c s="36">
        <v>0</v>
      </c>
      <c s="36">
        <f>ROUND(G22*H22,6)</f>
      </c>
      <c r="L22" s="38">
        <v>0</v>
      </c>
      <c s="32">
        <f>ROUND(ROUND(L22,2)*ROUND(G22,3),2)</f>
      </c>
      <c s="36" t="s">
        <v>1770</v>
      </c>
      <c>
        <f>(M22*21)/100</f>
      </c>
      <c t="s">
        <v>27</v>
      </c>
    </row>
    <row r="23" spans="1:5" ht="12.75">
      <c r="A23" s="35" t="s">
        <v>56</v>
      </c>
      <c r="E23" s="39" t="s">
        <v>794</v>
      </c>
    </row>
    <row r="24" spans="1:5" ht="12.75">
      <c r="A24" s="35" t="s">
        <v>57</v>
      </c>
      <c r="E24" s="40" t="s">
        <v>5</v>
      </c>
    </row>
    <row r="25" spans="1:5" ht="280.5">
      <c r="A25" t="s">
        <v>59</v>
      </c>
      <c r="E25" s="39" t="s">
        <v>1775</v>
      </c>
    </row>
    <row r="26" spans="1:13" ht="12.75">
      <c r="A26" t="s">
        <v>46</v>
      </c>
      <c r="C26" s="31" t="s">
        <v>128</v>
      </c>
      <c r="E26" s="33" t="s">
        <v>1856</v>
      </c>
      <c r="J26" s="32">
        <f>0</f>
      </c>
      <c s="32">
        <f>0</f>
      </c>
      <c s="32">
        <f>0+L27+L31</f>
      </c>
      <c s="32">
        <f>0+M27+M31</f>
      </c>
    </row>
    <row r="27" spans="1:16" ht="12.75">
      <c r="A27" t="s">
        <v>49</v>
      </c>
      <c s="34" t="s">
        <v>77</v>
      </c>
      <c s="34" t="s">
        <v>1857</v>
      </c>
      <c s="35" t="s">
        <v>5</v>
      </c>
      <c s="6" t="s">
        <v>1858</v>
      </c>
      <c s="36" t="s">
        <v>64</v>
      </c>
      <c s="37">
        <v>11.52</v>
      </c>
      <c s="36">
        <v>0</v>
      </c>
      <c s="36">
        <f>ROUND(G27*H27,6)</f>
      </c>
      <c r="L27" s="38">
        <v>0</v>
      </c>
      <c s="32">
        <f>ROUND(ROUND(L27,2)*ROUND(G27,3),2)</f>
      </c>
      <c s="36" t="s">
        <v>1770</v>
      </c>
      <c>
        <f>(M27*21)/100</f>
      </c>
      <c t="s">
        <v>27</v>
      </c>
    </row>
    <row r="28" spans="1:5" ht="12.75">
      <c r="A28" s="35" t="s">
        <v>56</v>
      </c>
      <c r="E28" s="39" t="s">
        <v>5</v>
      </c>
    </row>
    <row r="29" spans="1:5" ht="38.25">
      <c r="A29" s="35" t="s">
        <v>57</v>
      </c>
      <c r="E29" s="40" t="s">
        <v>1859</v>
      </c>
    </row>
    <row r="30" spans="1:5" ht="318.75">
      <c r="A30" t="s">
        <v>59</v>
      </c>
      <c r="E30" s="39" t="s">
        <v>1860</v>
      </c>
    </row>
    <row r="31" spans="1:16" ht="12.75">
      <c r="A31" t="s">
        <v>49</v>
      </c>
      <c s="34" t="s">
        <v>82</v>
      </c>
      <c s="34" t="s">
        <v>62</v>
      </c>
      <c s="35" t="s">
        <v>5</v>
      </c>
      <c s="6" t="s">
        <v>63</v>
      </c>
      <c s="36" t="s">
        <v>64</v>
      </c>
      <c s="37">
        <v>44.8</v>
      </c>
      <c s="36">
        <v>0</v>
      </c>
      <c s="36">
        <f>ROUND(G31*H31,6)</f>
      </c>
      <c r="L31" s="38">
        <v>0</v>
      </c>
      <c s="32">
        <f>ROUND(ROUND(L31,2)*ROUND(G31,3),2)</f>
      </c>
      <c s="36" t="s">
        <v>1770</v>
      </c>
      <c>
        <f>(M31*21)/100</f>
      </c>
      <c t="s">
        <v>27</v>
      </c>
    </row>
    <row r="32" spans="1:5" ht="12.75">
      <c r="A32" s="35" t="s">
        <v>56</v>
      </c>
      <c r="E32" s="39" t="s">
        <v>5</v>
      </c>
    </row>
    <row r="33" spans="1:5" ht="38.25">
      <c r="A33" s="35" t="s">
        <v>57</v>
      </c>
      <c r="E33" s="40" t="s">
        <v>1861</v>
      </c>
    </row>
    <row r="34" spans="1:5" ht="12.75">
      <c r="A34" t="s">
        <v>59</v>
      </c>
      <c r="E34" s="39" t="s">
        <v>5</v>
      </c>
    </row>
    <row r="35" spans="1:13" ht="12.75">
      <c r="A35" t="s">
        <v>46</v>
      </c>
      <c r="C35" s="31" t="s">
        <v>369</v>
      </c>
      <c r="E35" s="33" t="s">
        <v>1776</v>
      </c>
      <c r="J35" s="32">
        <f>0</f>
      </c>
      <c s="32">
        <f>0</f>
      </c>
      <c s="32">
        <f>0+L36+L40+L44+L48+L52+L56+L60+L64+L68+L72+L76+L80</f>
      </c>
      <c s="32">
        <f>0+M36+M40+M44+M48+M52+M56+M60+M64+M68+M72+M76+M80</f>
      </c>
    </row>
    <row r="36" spans="1:16" ht="12.75">
      <c r="A36" t="s">
        <v>49</v>
      </c>
      <c s="34" t="s">
        <v>87</v>
      </c>
      <c s="34" t="s">
        <v>197</v>
      </c>
      <c s="35" t="s">
        <v>5</v>
      </c>
      <c s="6" t="s">
        <v>1780</v>
      </c>
      <c s="36" t="s">
        <v>75</v>
      </c>
      <c s="37">
        <v>110</v>
      </c>
      <c s="36">
        <v>0</v>
      </c>
      <c s="36">
        <f>ROUND(G36*H36,6)</f>
      </c>
      <c r="L36" s="38">
        <v>0</v>
      </c>
      <c s="32">
        <f>ROUND(ROUND(L36,2)*ROUND(G36,3),2)</f>
      </c>
      <c s="36" t="s">
        <v>1770</v>
      </c>
      <c>
        <f>(M36*21)/100</f>
      </c>
      <c t="s">
        <v>27</v>
      </c>
    </row>
    <row r="37" spans="1:5" ht="12.75">
      <c r="A37" s="35" t="s">
        <v>56</v>
      </c>
      <c r="E37" s="39" t="s">
        <v>5</v>
      </c>
    </row>
    <row r="38" spans="1:5" ht="12.75">
      <c r="A38" s="35" t="s">
        <v>57</v>
      </c>
      <c r="E38" s="40" t="s">
        <v>5</v>
      </c>
    </row>
    <row r="39" spans="1:5" ht="127.5">
      <c r="A39" t="s">
        <v>59</v>
      </c>
      <c r="E39" s="39" t="s">
        <v>906</v>
      </c>
    </row>
    <row r="40" spans="1:16" ht="12.75">
      <c r="A40" t="s">
        <v>49</v>
      </c>
      <c s="34" t="s">
        <v>108</v>
      </c>
      <c s="34" t="s">
        <v>1781</v>
      </c>
      <c s="35" t="s">
        <v>5</v>
      </c>
      <c s="6" t="s">
        <v>1782</v>
      </c>
      <c s="36" t="s">
        <v>90</v>
      </c>
      <c s="37">
        <v>10</v>
      </c>
      <c s="36">
        <v>0</v>
      </c>
      <c s="36">
        <f>ROUND(G40*H40,6)</f>
      </c>
      <c r="L40" s="38">
        <v>0</v>
      </c>
      <c s="32">
        <f>ROUND(ROUND(L40,2)*ROUND(G40,3),2)</f>
      </c>
      <c s="36" t="s">
        <v>1770</v>
      </c>
      <c>
        <f>(M40*21)/100</f>
      </c>
      <c t="s">
        <v>27</v>
      </c>
    </row>
    <row r="41" spans="1:5" ht="12.75">
      <c r="A41" s="35" t="s">
        <v>56</v>
      </c>
      <c r="E41" s="39" t="s">
        <v>5</v>
      </c>
    </row>
    <row r="42" spans="1:5" ht="12.75">
      <c r="A42" s="35" t="s">
        <v>57</v>
      </c>
      <c r="E42" s="40" t="s">
        <v>5</v>
      </c>
    </row>
    <row r="43" spans="1:5" ht="102">
      <c r="A43" t="s">
        <v>59</v>
      </c>
      <c r="E43" s="39" t="s">
        <v>909</v>
      </c>
    </row>
    <row r="44" spans="1:16" ht="12.75">
      <c r="A44" t="s">
        <v>49</v>
      </c>
      <c s="34" t="s">
        <v>112</v>
      </c>
      <c s="34" t="s">
        <v>201</v>
      </c>
      <c s="35" t="s">
        <v>5</v>
      </c>
      <c s="6" t="s">
        <v>202</v>
      </c>
      <c s="36" t="s">
        <v>90</v>
      </c>
      <c s="37">
        <v>18</v>
      </c>
      <c s="36">
        <v>0</v>
      </c>
      <c s="36">
        <f>ROUND(G44*H44,6)</f>
      </c>
      <c r="L44" s="38">
        <v>0</v>
      </c>
      <c s="32">
        <f>ROUND(ROUND(L44,2)*ROUND(G44,3),2)</f>
      </c>
      <c s="36" t="s">
        <v>1770</v>
      </c>
      <c>
        <f>(M44*21)/100</f>
      </c>
      <c t="s">
        <v>27</v>
      </c>
    </row>
    <row r="45" spans="1:5" ht="12.75">
      <c r="A45" s="35" t="s">
        <v>56</v>
      </c>
      <c r="E45" s="39" t="s">
        <v>5</v>
      </c>
    </row>
    <row r="46" spans="1:5" ht="12.75">
      <c r="A46" s="35" t="s">
        <v>57</v>
      </c>
      <c r="E46" s="40" t="s">
        <v>5</v>
      </c>
    </row>
    <row r="47" spans="1:5" ht="76.5">
      <c r="A47" t="s">
        <v>59</v>
      </c>
      <c r="E47" s="39" t="s">
        <v>912</v>
      </c>
    </row>
    <row r="48" spans="1:16" ht="12.75">
      <c r="A48" t="s">
        <v>49</v>
      </c>
      <c s="34" t="s">
        <v>116</v>
      </c>
      <c s="34" t="s">
        <v>1783</v>
      </c>
      <c s="35" t="s">
        <v>5</v>
      </c>
      <c s="6" t="s">
        <v>1784</v>
      </c>
      <c s="36" t="s">
        <v>90</v>
      </c>
      <c s="37">
        <v>20</v>
      </c>
      <c s="36">
        <v>0</v>
      </c>
      <c s="36">
        <f>ROUND(G48*H48,6)</f>
      </c>
      <c r="L48" s="38">
        <v>0</v>
      </c>
      <c s="32">
        <f>ROUND(ROUND(L48,2)*ROUND(G48,3),2)</f>
      </c>
      <c s="36" t="s">
        <v>1770</v>
      </c>
      <c>
        <f>(M48*21)/100</f>
      </c>
      <c t="s">
        <v>27</v>
      </c>
    </row>
    <row r="49" spans="1:5" ht="12.75">
      <c r="A49" s="35" t="s">
        <v>56</v>
      </c>
      <c r="E49" s="39" t="s">
        <v>5</v>
      </c>
    </row>
    <row r="50" spans="1:5" ht="12.75">
      <c r="A50" s="35" t="s">
        <v>57</v>
      </c>
      <c r="E50" s="40" t="s">
        <v>5</v>
      </c>
    </row>
    <row r="51" spans="1:5" ht="102">
      <c r="A51" t="s">
        <v>59</v>
      </c>
      <c r="E51" s="39" t="s">
        <v>1862</v>
      </c>
    </row>
    <row r="52" spans="1:16" ht="25.5">
      <c r="A52" t="s">
        <v>49</v>
      </c>
      <c s="34" t="s">
        <v>120</v>
      </c>
      <c s="34" t="s">
        <v>1111</v>
      </c>
      <c s="35" t="s">
        <v>5</v>
      </c>
      <c s="6" t="s">
        <v>1112</v>
      </c>
      <c s="36" t="s">
        <v>75</v>
      </c>
      <c s="37">
        <v>8</v>
      </c>
      <c s="36">
        <v>0</v>
      </c>
      <c s="36">
        <f>ROUND(G52*H52,6)</f>
      </c>
      <c r="L52" s="38">
        <v>0</v>
      </c>
      <c s="32">
        <f>ROUND(ROUND(L52,2)*ROUND(G52,3),2)</f>
      </c>
      <c s="36" t="s">
        <v>1770</v>
      </c>
      <c>
        <f>(M52*21)/100</f>
      </c>
      <c t="s">
        <v>27</v>
      </c>
    </row>
    <row r="53" spans="1:5" ht="12.75">
      <c r="A53" s="35" t="s">
        <v>56</v>
      </c>
      <c r="E53" s="39" t="s">
        <v>5</v>
      </c>
    </row>
    <row r="54" spans="1:5" ht="12.75">
      <c r="A54" s="35" t="s">
        <v>57</v>
      </c>
      <c r="E54" s="40" t="s">
        <v>5</v>
      </c>
    </row>
    <row r="55" spans="1:5" ht="89.25">
      <c r="A55" t="s">
        <v>59</v>
      </c>
      <c r="E55" s="39" t="s">
        <v>466</v>
      </c>
    </row>
    <row r="56" spans="1:16" ht="12.75">
      <c r="A56" t="s">
        <v>49</v>
      </c>
      <c s="34" t="s">
        <v>124</v>
      </c>
      <c s="34" t="s">
        <v>1863</v>
      </c>
      <c s="35" t="s">
        <v>5</v>
      </c>
      <c s="6" t="s">
        <v>1864</v>
      </c>
      <c s="36" t="s">
        <v>75</v>
      </c>
      <c s="37">
        <v>250</v>
      </c>
      <c s="36">
        <v>0</v>
      </c>
      <c s="36">
        <f>ROUND(G56*H56,6)</f>
      </c>
      <c r="L56" s="38">
        <v>0</v>
      </c>
      <c s="32">
        <f>ROUND(ROUND(L56,2)*ROUND(G56,3),2)</f>
      </c>
      <c s="36" t="s">
        <v>1770</v>
      </c>
      <c>
        <f>(M56*21)/100</f>
      </c>
      <c t="s">
        <v>27</v>
      </c>
    </row>
    <row r="57" spans="1:5" ht="12.75">
      <c r="A57" s="35" t="s">
        <v>56</v>
      </c>
      <c r="E57" s="39" t="s">
        <v>5</v>
      </c>
    </row>
    <row r="58" spans="1:5" ht="12.75">
      <c r="A58" s="35" t="s">
        <v>57</v>
      </c>
      <c r="E58" s="40" t="s">
        <v>5</v>
      </c>
    </row>
    <row r="59" spans="1:5" ht="89.25">
      <c r="A59" t="s">
        <v>59</v>
      </c>
      <c r="E59" s="39" t="s">
        <v>466</v>
      </c>
    </row>
    <row r="60" spans="1:16" ht="25.5">
      <c r="A60" t="s">
        <v>49</v>
      </c>
      <c s="34" t="s">
        <v>128</v>
      </c>
      <c s="34" t="s">
        <v>1787</v>
      </c>
      <c s="35" t="s">
        <v>5</v>
      </c>
      <c s="6" t="s">
        <v>1788</v>
      </c>
      <c s="36" t="s">
        <v>90</v>
      </c>
      <c s="37">
        <v>4</v>
      </c>
      <c s="36">
        <v>0</v>
      </c>
      <c s="36">
        <f>ROUND(G60*H60,6)</f>
      </c>
      <c r="L60" s="38">
        <v>0</v>
      </c>
      <c s="32">
        <f>ROUND(ROUND(L60,2)*ROUND(G60,3),2)</f>
      </c>
      <c s="36" t="s">
        <v>1770</v>
      </c>
      <c>
        <f>(M60*21)/100</f>
      </c>
      <c t="s">
        <v>27</v>
      </c>
    </row>
    <row r="61" spans="1:5" ht="12.75">
      <c r="A61" s="35" t="s">
        <v>56</v>
      </c>
      <c r="E61" s="39" t="s">
        <v>5</v>
      </c>
    </row>
    <row r="62" spans="1:5" ht="12.75">
      <c r="A62" s="35" t="s">
        <v>57</v>
      </c>
      <c r="E62" s="40" t="s">
        <v>5</v>
      </c>
    </row>
    <row r="63" spans="1:5" ht="102">
      <c r="A63" t="s">
        <v>59</v>
      </c>
      <c r="E63" s="39" t="s">
        <v>1116</v>
      </c>
    </row>
    <row r="64" spans="1:16" ht="25.5">
      <c r="A64" t="s">
        <v>49</v>
      </c>
      <c s="34" t="s">
        <v>131</v>
      </c>
      <c s="34" t="s">
        <v>1865</v>
      </c>
      <c s="35" t="s">
        <v>5</v>
      </c>
      <c s="6" t="s">
        <v>1866</v>
      </c>
      <c s="36" t="s">
        <v>90</v>
      </c>
      <c s="37">
        <v>4</v>
      </c>
      <c s="36">
        <v>0</v>
      </c>
      <c s="36">
        <f>ROUND(G64*H64,6)</f>
      </c>
      <c r="L64" s="38">
        <v>0</v>
      </c>
      <c s="32">
        <f>ROUND(ROUND(L64,2)*ROUND(G64,3),2)</f>
      </c>
      <c s="36" t="s">
        <v>1770</v>
      </c>
      <c>
        <f>(M64*21)/100</f>
      </c>
      <c t="s">
        <v>27</v>
      </c>
    </row>
    <row r="65" spans="1:5" ht="12.75">
      <c r="A65" s="35" t="s">
        <v>56</v>
      </c>
      <c r="E65" s="39" t="s">
        <v>5</v>
      </c>
    </row>
    <row r="66" spans="1:5" ht="12.75">
      <c r="A66" s="35" t="s">
        <v>57</v>
      </c>
      <c r="E66" s="40" t="s">
        <v>5</v>
      </c>
    </row>
    <row r="67" spans="1:5" ht="102">
      <c r="A67" t="s">
        <v>59</v>
      </c>
      <c r="E67" s="39" t="s">
        <v>1116</v>
      </c>
    </row>
    <row r="68" spans="1:16" ht="12.75">
      <c r="A68" t="s">
        <v>49</v>
      </c>
      <c s="34" t="s">
        <v>135</v>
      </c>
      <c s="34" t="s">
        <v>1867</v>
      </c>
      <c s="35" t="s">
        <v>5</v>
      </c>
      <c s="6" t="s">
        <v>1868</v>
      </c>
      <c s="36" t="s">
        <v>90</v>
      </c>
      <c s="37">
        <v>1</v>
      </c>
      <c s="36">
        <v>0</v>
      </c>
      <c s="36">
        <f>ROUND(G68*H68,6)</f>
      </c>
      <c r="L68" s="38">
        <v>0</v>
      </c>
      <c s="32">
        <f>ROUND(ROUND(L68,2)*ROUND(G68,3),2)</f>
      </c>
      <c s="36" t="s">
        <v>1869</v>
      </c>
      <c>
        <f>(M68*21)/100</f>
      </c>
      <c t="s">
        <v>27</v>
      </c>
    </row>
    <row r="69" spans="1:5" ht="12.75">
      <c r="A69" s="35" t="s">
        <v>56</v>
      </c>
      <c r="E69" s="39" t="s">
        <v>5</v>
      </c>
    </row>
    <row r="70" spans="1:5" ht="12.75">
      <c r="A70" s="35" t="s">
        <v>57</v>
      </c>
      <c r="E70" s="40" t="s">
        <v>5</v>
      </c>
    </row>
    <row r="71" spans="1:5" ht="51">
      <c r="A71" t="s">
        <v>59</v>
      </c>
      <c r="E71" s="39" t="s">
        <v>1870</v>
      </c>
    </row>
    <row r="72" spans="1:16" ht="25.5">
      <c r="A72" t="s">
        <v>49</v>
      </c>
      <c s="34" t="s">
        <v>139</v>
      </c>
      <c s="34" t="s">
        <v>1871</v>
      </c>
      <c s="35" t="s">
        <v>5</v>
      </c>
      <c s="6" t="s">
        <v>1872</v>
      </c>
      <c s="36" t="s">
        <v>90</v>
      </c>
      <c s="37">
        <v>1</v>
      </c>
      <c s="36">
        <v>0</v>
      </c>
      <c s="36">
        <f>ROUND(G72*H72,6)</f>
      </c>
      <c r="L72" s="38">
        <v>0</v>
      </c>
      <c s="32">
        <f>ROUND(ROUND(L72,2)*ROUND(G72,3),2)</f>
      </c>
      <c s="36" t="s">
        <v>1869</v>
      </c>
      <c>
        <f>(M72*21)/100</f>
      </c>
      <c t="s">
        <v>27</v>
      </c>
    </row>
    <row r="73" spans="1:5" ht="12.75">
      <c r="A73" s="35" t="s">
        <v>56</v>
      </c>
      <c r="E73" s="39" t="s">
        <v>5</v>
      </c>
    </row>
    <row r="74" spans="1:5" ht="12.75">
      <c r="A74" s="35" t="s">
        <v>57</v>
      </c>
      <c r="E74" s="40" t="s">
        <v>5</v>
      </c>
    </row>
    <row r="75" spans="1:5" ht="51">
      <c r="A75" t="s">
        <v>59</v>
      </c>
      <c r="E75" s="39" t="s">
        <v>1873</v>
      </c>
    </row>
    <row r="76" spans="1:16" ht="12.75">
      <c r="A76" t="s">
        <v>49</v>
      </c>
      <c s="34" t="s">
        <v>143</v>
      </c>
      <c s="34" t="s">
        <v>1874</v>
      </c>
      <c s="35" t="s">
        <v>5</v>
      </c>
      <c s="6" t="s">
        <v>1875</v>
      </c>
      <c s="36" t="s">
        <v>90</v>
      </c>
      <c s="37">
        <v>1</v>
      </c>
      <c s="36">
        <v>0</v>
      </c>
      <c s="36">
        <f>ROUND(G76*H76,6)</f>
      </c>
      <c r="L76" s="38">
        <v>0</v>
      </c>
      <c s="32">
        <f>ROUND(ROUND(L76,2)*ROUND(G76,3),2)</f>
      </c>
      <c s="36" t="s">
        <v>1869</v>
      </c>
      <c>
        <f>(M76*21)/100</f>
      </c>
      <c t="s">
        <v>27</v>
      </c>
    </row>
    <row r="77" spans="1:5" ht="51">
      <c r="A77" s="35" t="s">
        <v>56</v>
      </c>
      <c r="E77" s="39" t="s">
        <v>1876</v>
      </c>
    </row>
    <row r="78" spans="1:5" ht="12.75">
      <c r="A78" s="35" t="s">
        <v>57</v>
      </c>
      <c r="E78" s="40" t="s">
        <v>5</v>
      </c>
    </row>
    <row r="79" spans="1:5" ht="127.5">
      <c r="A79" t="s">
        <v>59</v>
      </c>
      <c r="E79" s="39" t="s">
        <v>1877</v>
      </c>
    </row>
    <row r="80" spans="1:16" ht="12.75">
      <c r="A80" t="s">
        <v>49</v>
      </c>
      <c s="34" t="s">
        <v>147</v>
      </c>
      <c s="34" t="s">
        <v>1878</v>
      </c>
      <c s="35" t="s">
        <v>5</v>
      </c>
      <c s="6" t="s">
        <v>1879</v>
      </c>
      <c s="36" t="s">
        <v>75</v>
      </c>
      <c s="37">
        <v>8</v>
      </c>
      <c s="36">
        <v>0</v>
      </c>
      <c s="36">
        <f>ROUND(G80*H80,6)</f>
      </c>
      <c r="L80" s="38">
        <v>0</v>
      </c>
      <c s="32">
        <f>ROUND(ROUND(L80,2)*ROUND(G80,3),2)</f>
      </c>
      <c s="36" t="s">
        <v>1869</v>
      </c>
      <c>
        <f>(M80*21)/100</f>
      </c>
      <c t="s">
        <v>27</v>
      </c>
    </row>
    <row r="81" spans="1:5" ht="12.75">
      <c r="A81" s="35" t="s">
        <v>56</v>
      </c>
      <c r="E81" s="39" t="s">
        <v>5</v>
      </c>
    </row>
    <row r="82" spans="1:5" ht="12.75">
      <c r="A82" s="35" t="s">
        <v>57</v>
      </c>
      <c r="E82" s="40" t="s">
        <v>5</v>
      </c>
    </row>
    <row r="83" spans="1:5" ht="89.25">
      <c r="A83" t="s">
        <v>59</v>
      </c>
      <c r="E83" s="39" t="s">
        <v>1880</v>
      </c>
    </row>
    <row r="84" spans="1:13" ht="12.75">
      <c r="A84" t="s">
        <v>46</v>
      </c>
      <c r="C84" s="31" t="s">
        <v>1798</v>
      </c>
      <c r="E84" s="33" t="s">
        <v>1799</v>
      </c>
      <c r="J84" s="32">
        <f>0</f>
      </c>
      <c s="32">
        <f>0</f>
      </c>
      <c s="32">
        <f>0+L85+L89+L93+L97+L101+L105+L109+L113</f>
      </c>
      <c s="32">
        <f>0+M85+M89+M93+M97+M101+M105+M109+M113</f>
      </c>
    </row>
    <row r="85" spans="1:16" ht="12.75">
      <c r="A85" t="s">
        <v>49</v>
      </c>
      <c s="34" t="s">
        <v>155</v>
      </c>
      <c s="34" t="s">
        <v>1800</v>
      </c>
      <c s="35" t="s">
        <v>5</v>
      </c>
      <c s="6" t="s">
        <v>1801</v>
      </c>
      <c s="36" t="s">
        <v>54</v>
      </c>
      <c s="37">
        <v>1</v>
      </c>
      <c s="36">
        <v>0</v>
      </c>
      <c s="36">
        <f>ROUND(G85*H85,6)</f>
      </c>
      <c r="L85" s="38">
        <v>0</v>
      </c>
      <c s="32">
        <f>ROUND(ROUND(L85,2)*ROUND(G85,3),2)</f>
      </c>
      <c s="36" t="s">
        <v>1770</v>
      </c>
      <c>
        <f>(M85*21)/100</f>
      </c>
      <c t="s">
        <v>27</v>
      </c>
    </row>
    <row r="86" spans="1:5" ht="12.75">
      <c r="A86" s="35" t="s">
        <v>56</v>
      </c>
      <c r="E86" s="39" t="s">
        <v>5</v>
      </c>
    </row>
    <row r="87" spans="1:5" ht="38.25">
      <c r="A87" s="35" t="s">
        <v>57</v>
      </c>
      <c r="E87" s="40" t="s">
        <v>1802</v>
      </c>
    </row>
    <row r="88" spans="1:5" ht="12.75">
      <c r="A88" t="s">
        <v>59</v>
      </c>
      <c r="E88" s="39" t="s">
        <v>832</v>
      </c>
    </row>
    <row r="89" spans="1:16" ht="12.75">
      <c r="A89" t="s">
        <v>49</v>
      </c>
      <c s="34" t="s">
        <v>158</v>
      </c>
      <c s="34" t="s">
        <v>1803</v>
      </c>
      <c s="35" t="s">
        <v>5</v>
      </c>
      <c s="6" t="s">
        <v>1804</v>
      </c>
      <c s="36" t="s">
        <v>54</v>
      </c>
      <c s="37">
        <v>1</v>
      </c>
      <c s="36">
        <v>0</v>
      </c>
      <c s="36">
        <f>ROUND(G89*H89,6)</f>
      </c>
      <c r="L89" s="38">
        <v>0</v>
      </c>
      <c s="32">
        <f>ROUND(ROUND(L89,2)*ROUND(G89,3),2)</f>
      </c>
      <c s="36" t="s">
        <v>1770</v>
      </c>
      <c>
        <f>(M89*21)/100</f>
      </c>
      <c t="s">
        <v>27</v>
      </c>
    </row>
    <row r="90" spans="1:5" ht="12.75">
      <c r="A90" s="35" t="s">
        <v>56</v>
      </c>
      <c r="E90" s="39" t="s">
        <v>5</v>
      </c>
    </row>
    <row r="91" spans="1:5" ht="38.25">
      <c r="A91" s="35" t="s">
        <v>57</v>
      </c>
      <c r="E91" s="40" t="s">
        <v>1805</v>
      </c>
    </row>
    <row r="92" spans="1:5" ht="25.5">
      <c r="A92" t="s">
        <v>59</v>
      </c>
      <c r="E92" s="39" t="s">
        <v>1806</v>
      </c>
    </row>
    <row r="93" spans="1:16" ht="38.25">
      <c r="A93" t="s">
        <v>49</v>
      </c>
      <c s="34" t="s">
        <v>164</v>
      </c>
      <c s="34" t="s">
        <v>1881</v>
      </c>
      <c s="35" t="s">
        <v>5</v>
      </c>
      <c s="6" t="s">
        <v>1882</v>
      </c>
      <c s="36" t="s">
        <v>90</v>
      </c>
      <c s="37">
        <v>1</v>
      </c>
      <c s="36">
        <v>0</v>
      </c>
      <c s="36">
        <f>ROUND(G93*H93,6)</f>
      </c>
      <c r="L93" s="38">
        <v>0</v>
      </c>
      <c s="32">
        <f>ROUND(ROUND(L93,2)*ROUND(G93,3),2)</f>
      </c>
      <c s="36" t="s">
        <v>1770</v>
      </c>
      <c>
        <f>(M93*21)/100</f>
      </c>
      <c t="s">
        <v>27</v>
      </c>
    </row>
    <row r="94" spans="1:5" ht="12.75">
      <c r="A94" s="35" t="s">
        <v>56</v>
      </c>
      <c r="E94" s="39" t="s">
        <v>5</v>
      </c>
    </row>
    <row r="95" spans="1:5" ht="12.75">
      <c r="A95" s="35" t="s">
        <v>57</v>
      </c>
      <c r="E95" s="40" t="s">
        <v>5</v>
      </c>
    </row>
    <row r="96" spans="1:5" ht="114.75">
      <c r="A96" t="s">
        <v>59</v>
      </c>
      <c r="E96" s="39" t="s">
        <v>1809</v>
      </c>
    </row>
    <row r="97" spans="1:16" ht="25.5">
      <c r="A97" t="s">
        <v>49</v>
      </c>
      <c s="34" t="s">
        <v>168</v>
      </c>
      <c s="34" t="s">
        <v>1810</v>
      </c>
      <c s="35" t="s">
        <v>5</v>
      </c>
      <c s="6" t="s">
        <v>1811</v>
      </c>
      <c s="36" t="s">
        <v>90</v>
      </c>
      <c s="37">
        <v>1</v>
      </c>
      <c s="36">
        <v>0</v>
      </c>
      <c s="36">
        <f>ROUND(G97*H97,6)</f>
      </c>
      <c r="L97" s="38">
        <v>0</v>
      </c>
      <c s="32">
        <f>ROUND(ROUND(L97,2)*ROUND(G97,3),2)</f>
      </c>
      <c s="36" t="s">
        <v>1770</v>
      </c>
      <c>
        <f>(M97*21)/100</f>
      </c>
      <c t="s">
        <v>27</v>
      </c>
    </row>
    <row r="98" spans="1:5" ht="12.75">
      <c r="A98" s="35" t="s">
        <v>56</v>
      </c>
      <c r="E98" s="39" t="s">
        <v>5</v>
      </c>
    </row>
    <row r="99" spans="1:5" ht="12.75">
      <c r="A99" s="35" t="s">
        <v>57</v>
      </c>
      <c r="E99" s="40" t="s">
        <v>5</v>
      </c>
    </row>
    <row r="100" spans="1:5" ht="89.25">
      <c r="A100" t="s">
        <v>59</v>
      </c>
      <c r="E100" s="39" t="s">
        <v>1812</v>
      </c>
    </row>
    <row r="101" spans="1:16" ht="12.75">
      <c r="A101" t="s">
        <v>49</v>
      </c>
      <c s="34" t="s">
        <v>173</v>
      </c>
      <c s="34" t="s">
        <v>1813</v>
      </c>
      <c s="35" t="s">
        <v>5</v>
      </c>
      <c s="6" t="s">
        <v>1814</v>
      </c>
      <c s="36" t="s">
        <v>738</v>
      </c>
      <c s="37">
        <v>10</v>
      </c>
      <c s="36">
        <v>0</v>
      </c>
      <c s="36">
        <f>ROUND(G101*H101,6)</f>
      </c>
      <c r="L101" s="38">
        <v>0</v>
      </c>
      <c s="32">
        <f>ROUND(ROUND(L101,2)*ROUND(G101,3),2)</f>
      </c>
      <c s="36" t="s">
        <v>1770</v>
      </c>
      <c>
        <f>(M101*21)/100</f>
      </c>
      <c t="s">
        <v>27</v>
      </c>
    </row>
    <row r="102" spans="1:5" ht="12.75">
      <c r="A102" s="35" t="s">
        <v>56</v>
      </c>
      <c r="E102" s="39" t="s">
        <v>5</v>
      </c>
    </row>
    <row r="103" spans="1:5" ht="12.75">
      <c r="A103" s="35" t="s">
        <v>57</v>
      </c>
      <c r="E103" s="40" t="s">
        <v>5</v>
      </c>
    </row>
    <row r="104" spans="1:5" ht="89.25">
      <c r="A104" t="s">
        <v>59</v>
      </c>
      <c r="E104" s="39" t="s">
        <v>1815</v>
      </c>
    </row>
    <row r="105" spans="1:16" ht="12.75">
      <c r="A105" t="s">
        <v>49</v>
      </c>
      <c s="34" t="s">
        <v>176</v>
      </c>
      <c s="34" t="s">
        <v>1816</v>
      </c>
      <c s="35" t="s">
        <v>5</v>
      </c>
      <c s="6" t="s">
        <v>1817</v>
      </c>
      <c s="36" t="s">
        <v>738</v>
      </c>
      <c s="37">
        <v>8</v>
      </c>
      <c s="36">
        <v>0</v>
      </c>
      <c s="36">
        <f>ROUND(G105*H105,6)</f>
      </c>
      <c r="L105" s="38">
        <v>0</v>
      </c>
      <c s="32">
        <f>ROUND(ROUND(L105,2)*ROUND(G105,3),2)</f>
      </c>
      <c s="36" t="s">
        <v>1770</v>
      </c>
      <c>
        <f>(M105*21)/100</f>
      </c>
      <c t="s">
        <v>27</v>
      </c>
    </row>
    <row r="106" spans="1:5" ht="12.75">
      <c r="A106" s="35" t="s">
        <v>56</v>
      </c>
      <c r="E106" s="39" t="s">
        <v>5</v>
      </c>
    </row>
    <row r="107" spans="1:5" ht="12.75">
      <c r="A107" s="35" t="s">
        <v>57</v>
      </c>
      <c r="E107" s="40" t="s">
        <v>5</v>
      </c>
    </row>
    <row r="108" spans="1:5" ht="89.25">
      <c r="A108" t="s">
        <v>59</v>
      </c>
      <c r="E108" s="39" t="s">
        <v>1818</v>
      </c>
    </row>
    <row r="109" spans="1:16" ht="12.75">
      <c r="A109" t="s">
        <v>49</v>
      </c>
      <c s="34" t="s">
        <v>180</v>
      </c>
      <c s="34" t="s">
        <v>1819</v>
      </c>
      <c s="35" t="s">
        <v>5</v>
      </c>
      <c s="6" t="s">
        <v>1820</v>
      </c>
      <c s="36" t="s">
        <v>738</v>
      </c>
      <c s="37">
        <v>6</v>
      </c>
      <c s="36">
        <v>0</v>
      </c>
      <c s="36">
        <f>ROUND(G109*H109,6)</f>
      </c>
      <c r="L109" s="38">
        <v>0</v>
      </c>
      <c s="32">
        <f>ROUND(ROUND(L109,2)*ROUND(G109,3),2)</f>
      </c>
      <c s="36" t="s">
        <v>1770</v>
      </c>
      <c>
        <f>(M109*21)/100</f>
      </c>
      <c t="s">
        <v>27</v>
      </c>
    </row>
    <row r="110" spans="1:5" ht="12.75">
      <c r="A110" s="35" t="s">
        <v>56</v>
      </c>
      <c r="E110" s="39" t="s">
        <v>5</v>
      </c>
    </row>
    <row r="111" spans="1:5" ht="12.75">
      <c r="A111" s="35" t="s">
        <v>57</v>
      </c>
      <c r="E111" s="40" t="s">
        <v>5</v>
      </c>
    </row>
    <row r="112" spans="1:5" ht="89.25">
      <c r="A112" t="s">
        <v>59</v>
      </c>
      <c r="E112" s="39" t="s">
        <v>1821</v>
      </c>
    </row>
    <row r="113" spans="1:16" ht="12.75">
      <c r="A113" t="s">
        <v>49</v>
      </c>
      <c s="34" t="s">
        <v>916</v>
      </c>
      <c s="34" t="s">
        <v>1822</v>
      </c>
      <c s="35" t="s">
        <v>5</v>
      </c>
      <c s="6" t="s">
        <v>1823</v>
      </c>
      <c s="36" t="s">
        <v>738</v>
      </c>
      <c s="37">
        <v>20</v>
      </c>
      <c s="36">
        <v>0</v>
      </c>
      <c s="36">
        <f>ROUND(G113*H113,6)</f>
      </c>
      <c r="L113" s="38">
        <v>0</v>
      </c>
      <c s="32">
        <f>ROUND(ROUND(L113,2)*ROUND(G113,3),2)</f>
      </c>
      <c s="36" t="s">
        <v>1770</v>
      </c>
      <c>
        <f>(M113*21)/100</f>
      </c>
      <c t="s">
        <v>27</v>
      </c>
    </row>
    <row r="114" spans="1:5" ht="12.75">
      <c r="A114" s="35" t="s">
        <v>56</v>
      </c>
      <c r="E114" s="39" t="s">
        <v>5</v>
      </c>
    </row>
    <row r="115" spans="1:5" ht="12.75">
      <c r="A115" s="35" t="s">
        <v>57</v>
      </c>
      <c r="E115" s="40" t="s">
        <v>5</v>
      </c>
    </row>
    <row r="116" spans="1:5" ht="89.25">
      <c r="A116" t="s">
        <v>59</v>
      </c>
      <c r="E116"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1887</v>
      </c>
      <c r="E8" s="30" t="s">
        <v>1886</v>
      </c>
      <c r="J8" s="29">
        <f>0+J9+J34+J39+J144</f>
      </c>
      <c s="29">
        <f>0+K9+K34+K39+K144</f>
      </c>
      <c s="29">
        <f>0+L9+L34+L39+L144</f>
      </c>
      <c s="29">
        <f>0+M9+M34+M39+M144</f>
      </c>
    </row>
    <row r="9" spans="1:13" ht="12.75">
      <c r="A9" t="s">
        <v>46</v>
      </c>
      <c r="C9" s="31" t="s">
        <v>47</v>
      </c>
      <c r="E9" s="33" t="s">
        <v>48</v>
      </c>
      <c r="J9" s="32">
        <f>0</f>
      </c>
      <c s="32">
        <f>0</f>
      </c>
      <c s="32">
        <f>0+L10+L14+L18+L22+L26+L30</f>
      </c>
      <c s="32">
        <f>0+M10+M14+M18+M22+M26+M30</f>
      </c>
    </row>
    <row r="10" spans="1:16" ht="25.5">
      <c r="A10" t="s">
        <v>49</v>
      </c>
      <c s="34" t="s">
        <v>4</v>
      </c>
      <c s="34" t="s">
        <v>1888</v>
      </c>
      <c s="35" t="s">
        <v>1889</v>
      </c>
      <c s="6" t="s">
        <v>1890</v>
      </c>
      <c s="36" t="s">
        <v>793</v>
      </c>
      <c s="37">
        <v>4077.03</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1894</v>
      </c>
      <c s="35" t="s">
        <v>1895</v>
      </c>
      <c s="6" t="s">
        <v>1896</v>
      </c>
      <c s="36" t="s">
        <v>793</v>
      </c>
      <c s="37">
        <v>848.466</v>
      </c>
      <c s="36">
        <v>0</v>
      </c>
      <c s="36">
        <f>ROUND(G14*H14,6)</f>
      </c>
      <c r="L14" s="38">
        <v>0</v>
      </c>
      <c s="32">
        <f>ROUND(ROUND(L14,2)*ROUND(G14,3),2)</f>
      </c>
      <c s="36" t="s">
        <v>1891</v>
      </c>
      <c>
        <f>(M14*21)/100</f>
      </c>
      <c t="s">
        <v>27</v>
      </c>
    </row>
    <row r="15" spans="1:5" ht="25.5">
      <c r="A15" s="35" t="s">
        <v>56</v>
      </c>
      <c r="E15" s="39" t="s">
        <v>1892</v>
      </c>
    </row>
    <row r="16" spans="1:5" ht="38.25">
      <c r="A16" s="35" t="s">
        <v>57</v>
      </c>
      <c r="E16" s="40" t="s">
        <v>1897</v>
      </c>
    </row>
    <row r="17" spans="1:5" ht="140.25">
      <c r="A17" t="s">
        <v>59</v>
      </c>
      <c r="E17" s="39" t="s">
        <v>1893</v>
      </c>
    </row>
    <row r="18" spans="1:16" ht="25.5">
      <c r="A18" t="s">
        <v>49</v>
      </c>
      <c s="34" t="s">
        <v>26</v>
      </c>
      <c s="34" t="s">
        <v>1898</v>
      </c>
      <c s="35" t="s">
        <v>1899</v>
      </c>
      <c s="6" t="s">
        <v>1900</v>
      </c>
      <c s="36" t="s">
        <v>793</v>
      </c>
      <c s="37">
        <v>0.73</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1901</v>
      </c>
      <c s="35" t="s">
        <v>1902</v>
      </c>
      <c s="6" t="s">
        <v>1903</v>
      </c>
      <c s="36" t="s">
        <v>793</v>
      </c>
      <c s="37">
        <v>1.33</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801</v>
      </c>
      <c s="35" t="s">
        <v>802</v>
      </c>
      <c s="6" t="s">
        <v>1904</v>
      </c>
      <c s="36" t="s">
        <v>793</v>
      </c>
      <c s="37">
        <v>2510.55</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1905</v>
      </c>
      <c s="35" t="s">
        <v>1906</v>
      </c>
      <c s="6" t="s">
        <v>1907</v>
      </c>
      <c s="36" t="s">
        <v>793</v>
      </c>
      <c s="37">
        <v>176.14</v>
      </c>
      <c s="36">
        <v>0</v>
      </c>
      <c s="36">
        <f>ROUND(G30*H30,6)</f>
      </c>
      <c r="L30" s="38">
        <v>0</v>
      </c>
      <c s="32">
        <f>ROUND(ROUND(L30,2)*ROUND(G30,3),2)</f>
      </c>
      <c s="36" t="s">
        <v>1891</v>
      </c>
      <c>
        <f>(M30*21)/100</f>
      </c>
      <c t="s">
        <v>27</v>
      </c>
    </row>
    <row r="31" spans="1:5" ht="25.5">
      <c r="A31" s="35" t="s">
        <v>56</v>
      </c>
      <c r="E31" s="39" t="s">
        <v>1908</v>
      </c>
    </row>
    <row r="32" spans="1:5" ht="12.75">
      <c r="A32" s="35" t="s">
        <v>57</v>
      </c>
      <c r="E32" s="40" t="s">
        <v>5</v>
      </c>
    </row>
    <row r="33" spans="1:5" ht="140.25">
      <c r="A33" t="s">
        <v>59</v>
      </c>
      <c r="E33" s="39" t="s">
        <v>1893</v>
      </c>
    </row>
    <row r="34" spans="1:13" ht="12.75">
      <c r="A34" t="s">
        <v>46</v>
      </c>
      <c r="C34" s="31" t="s">
        <v>4</v>
      </c>
      <c r="E34" s="33" t="s">
        <v>837</v>
      </c>
      <c r="J34" s="32">
        <f>0</f>
      </c>
      <c s="32">
        <f>0</f>
      </c>
      <c s="32">
        <f>0+L35</f>
      </c>
      <c s="32">
        <f>0+M35</f>
      </c>
    </row>
    <row r="35" spans="1:16" ht="12.75">
      <c r="A35" t="s">
        <v>49</v>
      </c>
      <c s="34" t="s">
        <v>255</v>
      </c>
      <c s="34" t="s">
        <v>1909</v>
      </c>
      <c s="35" t="s">
        <v>5</v>
      </c>
      <c s="6" t="s">
        <v>1910</v>
      </c>
      <c s="36" t="s">
        <v>64</v>
      </c>
      <c s="37">
        <v>3171.4</v>
      </c>
      <c s="36">
        <v>0</v>
      </c>
      <c s="36">
        <f>ROUND(G35*H35,6)</f>
      </c>
      <c r="L35" s="38">
        <v>0</v>
      </c>
      <c s="32">
        <f>ROUND(ROUND(L35,2)*ROUND(G35,3),2)</f>
      </c>
      <c s="36" t="s">
        <v>55</v>
      </c>
      <c>
        <f>(M35*21)/100</f>
      </c>
      <c t="s">
        <v>27</v>
      </c>
    </row>
    <row r="36" spans="1:5" ht="38.25">
      <c r="A36" s="35" t="s">
        <v>56</v>
      </c>
      <c r="E36" s="39" t="s">
        <v>1911</v>
      </c>
    </row>
    <row r="37" spans="1:5" ht="25.5">
      <c r="A37" s="35" t="s">
        <v>57</v>
      </c>
      <c r="E37" s="40" t="s">
        <v>1912</v>
      </c>
    </row>
    <row r="38" spans="1:5" ht="229.5">
      <c r="A38" t="s">
        <v>59</v>
      </c>
      <c r="E38" s="39" t="s">
        <v>1913</v>
      </c>
    </row>
    <row r="39" spans="1:13" ht="12.75">
      <c r="A39" t="s">
        <v>46</v>
      </c>
      <c r="C39" s="31" t="s">
        <v>77</v>
      </c>
      <c r="E39" s="33" t="s">
        <v>1914</v>
      </c>
      <c r="J39" s="32">
        <f>0</f>
      </c>
      <c s="32">
        <f>0</f>
      </c>
      <c s="32">
        <f>0+L40+L44+L48+L52+L56+L60+L64+L68+L72+L76+L80+L84+L88+L92+L96+L100+L104+L108+L112+L116+L120+L124+L128+L132+L136+L140</f>
      </c>
      <c s="32">
        <f>0+M40+M44+M48+M52+M56+M60+M64+M68+M72+M76+M80+M84+M88+M92+M96+M100+M104+M108+M112+M116+M120+M124+M128+M132+M136+M140</f>
      </c>
    </row>
    <row r="40" spans="1:16" ht="12.75">
      <c r="A40" t="s">
        <v>49</v>
      </c>
      <c s="34" t="s">
        <v>108</v>
      </c>
      <c s="34" t="s">
        <v>1915</v>
      </c>
      <c s="35" t="s">
        <v>5</v>
      </c>
      <c s="6" t="s">
        <v>1916</v>
      </c>
      <c s="36" t="s">
        <v>64</v>
      </c>
      <c s="37">
        <v>3303.9</v>
      </c>
      <c s="36">
        <v>0</v>
      </c>
      <c s="36">
        <f>ROUND(G40*H40,6)</f>
      </c>
      <c r="L40" s="38">
        <v>0</v>
      </c>
      <c s="32">
        <f>ROUND(ROUND(L40,2)*ROUND(G40,3),2)</f>
      </c>
      <c s="36" t="s">
        <v>1891</v>
      </c>
      <c>
        <f>(M40*21)/100</f>
      </c>
      <c t="s">
        <v>27</v>
      </c>
    </row>
    <row r="41" spans="1:5" ht="12.75">
      <c r="A41" s="35" t="s">
        <v>56</v>
      </c>
      <c r="E41" s="39" t="s">
        <v>5</v>
      </c>
    </row>
    <row r="42" spans="1:5" ht="25.5">
      <c r="A42" s="35" t="s">
        <v>57</v>
      </c>
      <c r="E42" s="40" t="s">
        <v>1917</v>
      </c>
    </row>
    <row r="43" spans="1:5" ht="89.25">
      <c r="A43" t="s">
        <v>59</v>
      </c>
      <c r="E43" s="39" t="s">
        <v>1918</v>
      </c>
    </row>
    <row r="44" spans="1:16" ht="12.75">
      <c r="A44" t="s">
        <v>49</v>
      </c>
      <c s="34" t="s">
        <v>112</v>
      </c>
      <c s="34" t="s">
        <v>1919</v>
      </c>
      <c s="35" t="s">
        <v>5</v>
      </c>
      <c s="6" t="s">
        <v>1920</v>
      </c>
      <c s="36" t="s">
        <v>64</v>
      </c>
      <c s="37">
        <v>1164.9</v>
      </c>
      <c s="36">
        <v>0</v>
      </c>
      <c s="36">
        <f>ROUND(G44*H44,6)</f>
      </c>
      <c r="L44" s="38">
        <v>0</v>
      </c>
      <c s="32">
        <f>ROUND(ROUND(L44,2)*ROUND(G44,3),2)</f>
      </c>
      <c s="36" t="s">
        <v>1891</v>
      </c>
      <c>
        <f>(M44*21)/100</f>
      </c>
      <c t="s">
        <v>27</v>
      </c>
    </row>
    <row r="45" spans="1:5" ht="12.75">
      <c r="A45" s="35" t="s">
        <v>56</v>
      </c>
      <c r="E45" s="39" t="s">
        <v>5</v>
      </c>
    </row>
    <row r="46" spans="1:5" ht="25.5">
      <c r="A46" s="35" t="s">
        <v>57</v>
      </c>
      <c r="E46" s="40" t="s">
        <v>1921</v>
      </c>
    </row>
    <row r="47" spans="1:5" ht="89.25">
      <c r="A47" t="s">
        <v>59</v>
      </c>
      <c r="E47" s="39" t="s">
        <v>1918</v>
      </c>
    </row>
    <row r="48" spans="1:16" ht="12.75">
      <c r="A48" t="s">
        <v>49</v>
      </c>
      <c s="34" t="s">
        <v>116</v>
      </c>
      <c s="34" t="s">
        <v>1922</v>
      </c>
      <c s="35" t="s">
        <v>5</v>
      </c>
      <c s="6" t="s">
        <v>1923</v>
      </c>
      <c s="36" t="s">
        <v>64</v>
      </c>
      <c s="37">
        <v>65.8</v>
      </c>
      <c s="36">
        <v>0</v>
      </c>
      <c s="36">
        <f>ROUND(G48*H48,6)</f>
      </c>
      <c r="L48" s="38">
        <v>0</v>
      </c>
      <c s="32">
        <f>ROUND(ROUND(L48,2)*ROUND(G48,3),2)</f>
      </c>
      <c s="36" t="s">
        <v>1891</v>
      </c>
      <c>
        <f>(M48*21)/100</f>
      </c>
      <c t="s">
        <v>27</v>
      </c>
    </row>
    <row r="49" spans="1:5" ht="12.75">
      <c r="A49" s="35" t="s">
        <v>56</v>
      </c>
      <c r="E49" s="39" t="s">
        <v>5</v>
      </c>
    </row>
    <row r="50" spans="1:5" ht="25.5">
      <c r="A50" s="35" t="s">
        <v>57</v>
      </c>
      <c r="E50" s="40" t="s">
        <v>1924</v>
      </c>
    </row>
    <row r="51" spans="1:5" ht="89.25">
      <c r="A51" t="s">
        <v>59</v>
      </c>
      <c r="E51" s="39" t="s">
        <v>1918</v>
      </c>
    </row>
    <row r="52" spans="1:16" ht="12.75">
      <c r="A52" t="s">
        <v>49</v>
      </c>
      <c s="34" t="s">
        <v>120</v>
      </c>
      <c s="34" t="s">
        <v>1925</v>
      </c>
      <c s="35" t="s">
        <v>5</v>
      </c>
      <c s="6" t="s">
        <v>1926</v>
      </c>
      <c s="36" t="s">
        <v>64</v>
      </c>
      <c s="37">
        <v>219.3</v>
      </c>
      <c s="36">
        <v>0</v>
      </c>
      <c s="36">
        <f>ROUND(G52*H52,6)</f>
      </c>
      <c r="L52" s="38">
        <v>0</v>
      </c>
      <c s="32">
        <f>ROUND(ROUND(L52,2)*ROUND(G52,3),2)</f>
      </c>
      <c s="36" t="s">
        <v>1891</v>
      </c>
      <c>
        <f>(M52*21)/100</f>
      </c>
      <c t="s">
        <v>27</v>
      </c>
    </row>
    <row r="53" spans="1:5" ht="12.75">
      <c r="A53" s="35" t="s">
        <v>56</v>
      </c>
      <c r="E53" s="39" t="s">
        <v>5</v>
      </c>
    </row>
    <row r="54" spans="1:5" ht="25.5">
      <c r="A54" s="35" t="s">
        <v>57</v>
      </c>
      <c r="E54" s="40" t="s">
        <v>1927</v>
      </c>
    </row>
    <row r="55" spans="1:5" ht="102">
      <c r="A55" t="s">
        <v>59</v>
      </c>
      <c r="E55" s="39" t="s">
        <v>1928</v>
      </c>
    </row>
    <row r="56" spans="1:16" ht="25.5">
      <c r="A56" t="s">
        <v>49</v>
      </c>
      <c s="34" t="s">
        <v>124</v>
      </c>
      <c s="34" t="s">
        <v>1929</v>
      </c>
      <c s="35" t="s">
        <v>4</v>
      </c>
      <c s="6" t="s">
        <v>1930</v>
      </c>
      <c s="36" t="s">
        <v>75</v>
      </c>
      <c s="37">
        <v>1236.922</v>
      </c>
      <c s="36">
        <v>0</v>
      </c>
      <c s="36">
        <f>ROUND(G56*H56,6)</f>
      </c>
      <c r="L56" s="38">
        <v>0</v>
      </c>
      <c s="32">
        <f>ROUND(ROUND(L56,2)*ROUND(G56,3),2)</f>
      </c>
      <c s="36" t="s">
        <v>1891</v>
      </c>
      <c>
        <f>(M56*21)/100</f>
      </c>
      <c t="s">
        <v>27</v>
      </c>
    </row>
    <row r="57" spans="1:5" ht="25.5">
      <c r="A57" s="35" t="s">
        <v>56</v>
      </c>
      <c r="E57" s="39" t="s">
        <v>1931</v>
      </c>
    </row>
    <row r="58" spans="1:5" ht="12.75">
      <c r="A58" s="35" t="s">
        <v>57</v>
      </c>
      <c r="E58" s="40" t="s">
        <v>5</v>
      </c>
    </row>
    <row r="59" spans="1:5" ht="306">
      <c r="A59" t="s">
        <v>59</v>
      </c>
      <c r="E59" s="39" t="s">
        <v>1932</v>
      </c>
    </row>
    <row r="60" spans="1:16" ht="25.5">
      <c r="A60" t="s">
        <v>49</v>
      </c>
      <c s="34" t="s">
        <v>128</v>
      </c>
      <c s="34" t="s">
        <v>1929</v>
      </c>
      <c s="35" t="s">
        <v>27</v>
      </c>
      <c s="6" t="s">
        <v>1930</v>
      </c>
      <c s="36" t="s">
        <v>75</v>
      </c>
      <c s="37">
        <v>396.326</v>
      </c>
      <c s="36">
        <v>0</v>
      </c>
      <c s="36">
        <f>ROUND(G60*H60,6)</f>
      </c>
      <c r="L60" s="38">
        <v>0</v>
      </c>
      <c s="32">
        <f>ROUND(ROUND(L60,2)*ROUND(G60,3),2)</f>
      </c>
      <c s="36" t="s">
        <v>1891</v>
      </c>
      <c>
        <f>(M60*21)/100</f>
      </c>
      <c t="s">
        <v>27</v>
      </c>
    </row>
    <row r="61" spans="1:5" ht="25.5">
      <c r="A61" s="35" t="s">
        <v>56</v>
      </c>
      <c r="E61" s="39" t="s">
        <v>1933</v>
      </c>
    </row>
    <row r="62" spans="1:5" ht="12.75">
      <c r="A62" s="35" t="s">
        <v>57</v>
      </c>
      <c r="E62" s="40" t="s">
        <v>5</v>
      </c>
    </row>
    <row r="63" spans="1:5" ht="306">
      <c r="A63" t="s">
        <v>59</v>
      </c>
      <c r="E63" s="39" t="s">
        <v>1932</v>
      </c>
    </row>
    <row r="64" spans="1:16" ht="25.5">
      <c r="A64" t="s">
        <v>49</v>
      </c>
      <c s="34" t="s">
        <v>131</v>
      </c>
      <c s="34" t="s">
        <v>1934</v>
      </c>
      <c s="35" t="s">
        <v>5</v>
      </c>
      <c s="6" t="s">
        <v>1935</v>
      </c>
      <c s="36" t="s">
        <v>75</v>
      </c>
      <c s="37">
        <v>28.923</v>
      </c>
      <c s="36">
        <v>0</v>
      </c>
      <c s="36">
        <f>ROUND(G64*H64,6)</f>
      </c>
      <c r="L64" s="38">
        <v>0</v>
      </c>
      <c s="32">
        <f>ROUND(ROUND(L64,2)*ROUND(G64,3),2)</f>
      </c>
      <c s="36" t="s">
        <v>1891</v>
      </c>
      <c>
        <f>(M64*21)/100</f>
      </c>
      <c t="s">
        <v>27</v>
      </c>
    </row>
    <row r="65" spans="1:5" ht="25.5">
      <c r="A65" s="35" t="s">
        <v>56</v>
      </c>
      <c r="E65" s="39" t="s">
        <v>1936</v>
      </c>
    </row>
    <row r="66" spans="1:5" ht="12.75">
      <c r="A66" s="35" t="s">
        <v>57</v>
      </c>
      <c r="E66" s="40" t="s">
        <v>5</v>
      </c>
    </row>
    <row r="67" spans="1:5" ht="306">
      <c r="A67" t="s">
        <v>59</v>
      </c>
      <c r="E67" s="39" t="s">
        <v>1932</v>
      </c>
    </row>
    <row r="68" spans="1:16" ht="25.5">
      <c r="A68" t="s">
        <v>49</v>
      </c>
      <c s="34" t="s">
        <v>135</v>
      </c>
      <c s="34" t="s">
        <v>1937</v>
      </c>
      <c s="35" t="s">
        <v>5</v>
      </c>
      <c s="6" t="s">
        <v>1938</v>
      </c>
      <c s="36" t="s">
        <v>75</v>
      </c>
      <c s="37">
        <v>49.202</v>
      </c>
      <c s="36">
        <v>0</v>
      </c>
      <c s="36">
        <f>ROUND(G68*H68,6)</f>
      </c>
      <c r="L68" s="38">
        <v>0</v>
      </c>
      <c s="32">
        <f>ROUND(ROUND(L68,2)*ROUND(G68,3),2)</f>
      </c>
      <c s="36" t="s">
        <v>1891</v>
      </c>
      <c>
        <f>(M68*21)/100</f>
      </c>
      <c t="s">
        <v>27</v>
      </c>
    </row>
    <row r="69" spans="1:5" ht="12.75">
      <c r="A69" s="35" t="s">
        <v>56</v>
      </c>
      <c r="E69" s="39" t="s">
        <v>1939</v>
      </c>
    </row>
    <row r="70" spans="1:5" ht="25.5">
      <c r="A70" s="35" t="s">
        <v>57</v>
      </c>
      <c r="E70" s="40" t="s">
        <v>1940</v>
      </c>
    </row>
    <row r="71" spans="1:5" ht="306">
      <c r="A71" t="s">
        <v>59</v>
      </c>
      <c r="E71" s="39" t="s">
        <v>1941</v>
      </c>
    </row>
    <row r="72" spans="1:16" ht="25.5">
      <c r="A72" t="s">
        <v>49</v>
      </c>
      <c s="34" t="s">
        <v>139</v>
      </c>
      <c s="34" t="s">
        <v>1942</v>
      </c>
      <c s="35" t="s">
        <v>5</v>
      </c>
      <c s="6" t="s">
        <v>1943</v>
      </c>
      <c s="36" t="s">
        <v>75</v>
      </c>
      <c s="37">
        <v>41.256</v>
      </c>
      <c s="36">
        <v>0</v>
      </c>
      <c s="36">
        <f>ROUND(G72*H72,6)</f>
      </c>
      <c r="L72" s="38">
        <v>0</v>
      </c>
      <c s="32">
        <f>ROUND(ROUND(L72,2)*ROUND(G72,3),2)</f>
      </c>
      <c s="36" t="s">
        <v>1891</v>
      </c>
      <c>
        <f>(M72*21)/100</f>
      </c>
      <c t="s">
        <v>27</v>
      </c>
    </row>
    <row r="73" spans="1:5" ht="12.75">
      <c r="A73" s="35" t="s">
        <v>56</v>
      </c>
      <c r="E73" s="39" t="s">
        <v>1939</v>
      </c>
    </row>
    <row r="74" spans="1:5" ht="25.5">
      <c r="A74" s="35" t="s">
        <v>57</v>
      </c>
      <c r="E74" s="40" t="s">
        <v>1944</v>
      </c>
    </row>
    <row r="75" spans="1:5" ht="306">
      <c r="A75" t="s">
        <v>59</v>
      </c>
      <c r="E75" s="39" t="s">
        <v>1932</v>
      </c>
    </row>
    <row r="76" spans="1:16" ht="25.5">
      <c r="A76" t="s">
        <v>49</v>
      </c>
      <c s="34" t="s">
        <v>143</v>
      </c>
      <c s="34" t="s">
        <v>1945</v>
      </c>
      <c s="35" t="s">
        <v>5</v>
      </c>
      <c s="6" t="s">
        <v>1946</v>
      </c>
      <c s="36" t="s">
        <v>75</v>
      </c>
      <c s="37">
        <v>83.997</v>
      </c>
      <c s="36">
        <v>0</v>
      </c>
      <c s="36">
        <f>ROUND(G76*H76,6)</f>
      </c>
      <c r="L76" s="38">
        <v>0</v>
      </c>
      <c s="32">
        <f>ROUND(ROUND(L76,2)*ROUND(G76,3),2)</f>
      </c>
      <c s="36" t="s">
        <v>1891</v>
      </c>
      <c>
        <f>(M76*21)/100</f>
      </c>
      <c t="s">
        <v>27</v>
      </c>
    </row>
    <row r="77" spans="1:5" ht="12.75">
      <c r="A77" s="35" t="s">
        <v>56</v>
      </c>
      <c r="E77" s="39" t="s">
        <v>1939</v>
      </c>
    </row>
    <row r="78" spans="1:5" ht="12.75">
      <c r="A78" s="35" t="s">
        <v>57</v>
      </c>
      <c r="E78" s="40" t="s">
        <v>5</v>
      </c>
    </row>
    <row r="79" spans="1:5" ht="331.5">
      <c r="A79" t="s">
        <v>59</v>
      </c>
      <c r="E79" s="39" t="s">
        <v>1947</v>
      </c>
    </row>
    <row r="80" spans="1:16" ht="12.75">
      <c r="A80" t="s">
        <v>49</v>
      </c>
      <c s="34" t="s">
        <v>147</v>
      </c>
      <c s="34" t="s">
        <v>1948</v>
      </c>
      <c s="35" t="s">
        <v>5</v>
      </c>
      <c s="6" t="s">
        <v>1949</v>
      </c>
      <c s="36" t="s">
        <v>90</v>
      </c>
      <c s="37">
        <v>2</v>
      </c>
      <c s="36">
        <v>0</v>
      </c>
      <c s="36">
        <f>ROUND(G80*H80,6)</f>
      </c>
      <c r="L80" s="38">
        <v>0</v>
      </c>
      <c s="32">
        <f>ROUND(ROUND(L80,2)*ROUND(G80,3),2)</f>
      </c>
      <c s="36" t="s">
        <v>1891</v>
      </c>
      <c>
        <f>(M80*21)/100</f>
      </c>
      <c t="s">
        <v>27</v>
      </c>
    </row>
    <row r="81" spans="1:5" ht="12.75">
      <c r="A81" s="35" t="s">
        <v>56</v>
      </c>
      <c r="E81" s="39" t="s">
        <v>1939</v>
      </c>
    </row>
    <row r="82" spans="1:5" ht="12.75">
      <c r="A82" s="35" t="s">
        <v>57</v>
      </c>
      <c r="E82" s="40" t="s">
        <v>5</v>
      </c>
    </row>
    <row r="83" spans="1:5" ht="409.5">
      <c r="A83" t="s">
        <v>59</v>
      </c>
      <c r="E83" s="39" t="s">
        <v>1950</v>
      </c>
    </row>
    <row r="84" spans="1:16" ht="12.75">
      <c r="A84" t="s">
        <v>49</v>
      </c>
      <c s="34" t="s">
        <v>151</v>
      </c>
      <c s="34" t="s">
        <v>1951</v>
      </c>
      <c s="35" t="s">
        <v>5</v>
      </c>
      <c s="6" t="s">
        <v>1952</v>
      </c>
      <c s="36" t="s">
        <v>90</v>
      </c>
      <c s="37">
        <v>1</v>
      </c>
      <c s="36">
        <v>0</v>
      </c>
      <c s="36">
        <f>ROUND(G84*H84,6)</f>
      </c>
      <c r="L84" s="38">
        <v>0</v>
      </c>
      <c s="32">
        <f>ROUND(ROUND(L84,2)*ROUND(G84,3),2)</f>
      </c>
      <c s="36" t="s">
        <v>1891</v>
      </c>
      <c>
        <f>(M84*21)/100</f>
      </c>
      <c t="s">
        <v>27</v>
      </c>
    </row>
    <row r="85" spans="1:5" ht="12.75">
      <c r="A85" s="35" t="s">
        <v>56</v>
      </c>
      <c r="E85" s="39" t="s">
        <v>5</v>
      </c>
    </row>
    <row r="86" spans="1:5" ht="12.75">
      <c r="A86" s="35" t="s">
        <v>57</v>
      </c>
      <c r="E86" s="40" t="s">
        <v>5</v>
      </c>
    </row>
    <row r="87" spans="1:5" ht="409.5">
      <c r="A87" t="s">
        <v>59</v>
      </c>
      <c r="E87" s="39" t="s">
        <v>1950</v>
      </c>
    </row>
    <row r="88" spans="1:16" ht="12.75">
      <c r="A88" t="s">
        <v>49</v>
      </c>
      <c s="34" t="s">
        <v>155</v>
      </c>
      <c s="34" t="s">
        <v>1953</v>
      </c>
      <c s="35" t="s">
        <v>5</v>
      </c>
      <c s="6" t="s">
        <v>1954</v>
      </c>
      <c s="36" t="s">
        <v>90</v>
      </c>
      <c s="37">
        <v>3</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409.5">
      <c r="A91" t="s">
        <v>59</v>
      </c>
      <c r="E91" s="39" t="s">
        <v>1950</v>
      </c>
    </row>
    <row r="92" spans="1:16" ht="12.75">
      <c r="A92" t="s">
        <v>49</v>
      </c>
      <c s="34" t="s">
        <v>158</v>
      </c>
      <c s="34" t="s">
        <v>1955</v>
      </c>
      <c s="35" t="s">
        <v>5</v>
      </c>
      <c s="6" t="s">
        <v>1956</v>
      </c>
      <c s="36" t="s">
        <v>54</v>
      </c>
      <c s="37">
        <v>1</v>
      </c>
      <c s="36">
        <v>0</v>
      </c>
      <c s="36">
        <f>ROUND(G92*H92,6)</f>
      </c>
      <c r="L92" s="38">
        <v>0</v>
      </c>
      <c s="32">
        <f>ROUND(ROUND(L92,2)*ROUND(G92,3),2)</f>
      </c>
      <c s="36" t="s">
        <v>1891</v>
      </c>
      <c>
        <f>(M92*21)/100</f>
      </c>
      <c t="s">
        <v>27</v>
      </c>
    </row>
    <row r="93" spans="1:5" ht="12.75">
      <c r="A93" s="35" t="s">
        <v>56</v>
      </c>
      <c r="E93" s="39" t="s">
        <v>1939</v>
      </c>
    </row>
    <row r="94" spans="1:5" ht="12.75">
      <c r="A94" s="35" t="s">
        <v>57</v>
      </c>
      <c r="E94" s="40" t="s">
        <v>5</v>
      </c>
    </row>
    <row r="95" spans="1:5" ht="114.75">
      <c r="A95" t="s">
        <v>59</v>
      </c>
      <c r="E95" s="39" t="s">
        <v>1957</v>
      </c>
    </row>
    <row r="96" spans="1:16" ht="12.75">
      <c r="A96" t="s">
        <v>49</v>
      </c>
      <c s="34" t="s">
        <v>164</v>
      </c>
      <c s="34" t="s">
        <v>1958</v>
      </c>
      <c s="35" t="s">
        <v>5</v>
      </c>
      <c s="6" t="s">
        <v>1959</v>
      </c>
      <c s="36" t="s">
        <v>54</v>
      </c>
      <c s="37">
        <v>3</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114.75">
      <c r="A99" t="s">
        <v>59</v>
      </c>
      <c r="E99" s="39" t="s">
        <v>1957</v>
      </c>
    </row>
    <row r="100" spans="1:16" ht="25.5">
      <c r="A100" t="s">
        <v>49</v>
      </c>
      <c s="34" t="s">
        <v>168</v>
      </c>
      <c s="34" t="s">
        <v>1960</v>
      </c>
      <c s="35" t="s">
        <v>4</v>
      </c>
      <c s="6" t="s">
        <v>1961</v>
      </c>
      <c s="36" t="s">
        <v>54</v>
      </c>
      <c s="37">
        <v>2</v>
      </c>
      <c s="36">
        <v>0</v>
      </c>
      <c s="36">
        <f>ROUND(G100*H100,6)</f>
      </c>
      <c r="L100" s="38">
        <v>0</v>
      </c>
      <c s="32">
        <f>ROUND(ROUND(L100,2)*ROUND(G100,3),2)</f>
      </c>
      <c s="36" t="s">
        <v>1891</v>
      </c>
      <c>
        <f>(M100*21)/100</f>
      </c>
      <c t="s">
        <v>27</v>
      </c>
    </row>
    <row r="101" spans="1:5" ht="12.75">
      <c r="A101" s="35" t="s">
        <v>56</v>
      </c>
      <c r="E101" s="39" t="s">
        <v>5</v>
      </c>
    </row>
    <row r="102" spans="1:5" ht="12.75">
      <c r="A102" s="35" t="s">
        <v>57</v>
      </c>
      <c r="E102" s="40" t="s">
        <v>5</v>
      </c>
    </row>
    <row r="103" spans="1:5" ht="114.75">
      <c r="A103" t="s">
        <v>59</v>
      </c>
      <c r="E103" s="39" t="s">
        <v>1962</v>
      </c>
    </row>
    <row r="104" spans="1:16" ht="25.5">
      <c r="A104" t="s">
        <v>49</v>
      </c>
      <c s="34" t="s">
        <v>173</v>
      </c>
      <c s="34" t="s">
        <v>1963</v>
      </c>
      <c s="35" t="s">
        <v>4</v>
      </c>
      <c s="6" t="s">
        <v>1964</v>
      </c>
      <c s="36" t="s">
        <v>54</v>
      </c>
      <c s="37">
        <v>3</v>
      </c>
      <c s="36">
        <v>0</v>
      </c>
      <c s="36">
        <f>ROUND(G104*H104,6)</f>
      </c>
      <c r="L104" s="38">
        <v>0</v>
      </c>
      <c s="32">
        <f>ROUND(ROUND(L104,2)*ROUND(G104,3),2)</f>
      </c>
      <c s="36" t="s">
        <v>1891</v>
      </c>
      <c>
        <f>(M104*21)/100</f>
      </c>
      <c t="s">
        <v>27</v>
      </c>
    </row>
    <row r="105" spans="1:5" ht="12.75">
      <c r="A105" s="35" t="s">
        <v>56</v>
      </c>
      <c r="E105" s="39" t="s">
        <v>5</v>
      </c>
    </row>
    <row r="106" spans="1:5" ht="12.75">
      <c r="A106" s="35" t="s">
        <v>57</v>
      </c>
      <c r="E106" s="40" t="s">
        <v>5</v>
      </c>
    </row>
    <row r="107" spans="1:5" ht="102">
      <c r="A107" t="s">
        <v>59</v>
      </c>
      <c r="E107" s="39" t="s">
        <v>1965</v>
      </c>
    </row>
    <row r="108" spans="1:16" ht="12.75">
      <c r="A108" t="s">
        <v>49</v>
      </c>
      <c s="34" t="s">
        <v>176</v>
      </c>
      <c s="34" t="s">
        <v>1966</v>
      </c>
      <c s="35" t="s">
        <v>5</v>
      </c>
      <c s="6" t="s">
        <v>1967</v>
      </c>
      <c s="36" t="s">
        <v>90</v>
      </c>
      <c s="37">
        <v>6</v>
      </c>
      <c s="36">
        <v>0</v>
      </c>
      <c s="36">
        <f>ROUND(G108*H108,6)</f>
      </c>
      <c r="L108" s="38">
        <v>0</v>
      </c>
      <c s="32">
        <f>ROUND(ROUND(L108,2)*ROUND(G108,3),2)</f>
      </c>
      <c s="36" t="s">
        <v>1891</v>
      </c>
      <c>
        <f>(M108*21)/100</f>
      </c>
      <c t="s">
        <v>27</v>
      </c>
    </row>
    <row r="109" spans="1:5" ht="12.75">
      <c r="A109" s="35" t="s">
        <v>56</v>
      </c>
      <c r="E109" s="39" t="s">
        <v>1939</v>
      </c>
    </row>
    <row r="110" spans="1:5" ht="12.75">
      <c r="A110" s="35" t="s">
        <v>57</v>
      </c>
      <c r="E110" s="40" t="s">
        <v>5</v>
      </c>
    </row>
    <row r="111" spans="1:5" ht="76.5">
      <c r="A111" t="s">
        <v>59</v>
      </c>
      <c r="E111" s="39" t="s">
        <v>1968</v>
      </c>
    </row>
    <row r="112" spans="1:16" ht="25.5">
      <c r="A112" t="s">
        <v>49</v>
      </c>
      <c s="34" t="s">
        <v>180</v>
      </c>
      <c s="34" t="s">
        <v>1969</v>
      </c>
      <c s="35" t="s">
        <v>5</v>
      </c>
      <c s="6" t="s">
        <v>1970</v>
      </c>
      <c s="36" t="s">
        <v>90</v>
      </c>
      <c s="37">
        <v>1</v>
      </c>
      <c s="36">
        <v>0</v>
      </c>
      <c s="36">
        <f>ROUND(G112*H112,6)</f>
      </c>
      <c r="L112" s="38">
        <v>0</v>
      </c>
      <c s="32">
        <f>ROUND(ROUND(L112,2)*ROUND(G112,3),2)</f>
      </c>
      <c s="36" t="s">
        <v>1891</v>
      </c>
      <c>
        <f>(M112*21)/100</f>
      </c>
      <c t="s">
        <v>27</v>
      </c>
    </row>
    <row r="113" spans="1:5" ht="12.75">
      <c r="A113" s="35" t="s">
        <v>56</v>
      </c>
      <c r="E113" s="39" t="s">
        <v>1939</v>
      </c>
    </row>
    <row r="114" spans="1:5" ht="12.75">
      <c r="A114" s="35" t="s">
        <v>57</v>
      </c>
      <c r="E114" s="40" t="s">
        <v>5</v>
      </c>
    </row>
    <row r="115" spans="1:5" ht="89.25">
      <c r="A115" t="s">
        <v>59</v>
      </c>
      <c r="E115" s="39" t="s">
        <v>1971</v>
      </c>
    </row>
    <row r="116" spans="1:16" ht="12.75">
      <c r="A116" t="s">
        <v>49</v>
      </c>
      <c s="34" t="s">
        <v>916</v>
      </c>
      <c s="34" t="s">
        <v>1972</v>
      </c>
      <c s="35" t="s">
        <v>5</v>
      </c>
      <c s="6" t="s">
        <v>1973</v>
      </c>
      <c s="36" t="s">
        <v>75</v>
      </c>
      <c s="37">
        <v>354.4</v>
      </c>
      <c s="36">
        <v>0</v>
      </c>
      <c s="36">
        <f>ROUND(G116*H116,6)</f>
      </c>
      <c r="L116" s="38">
        <v>0</v>
      </c>
      <c s="32">
        <f>ROUND(ROUND(L116,2)*ROUND(G116,3),2)</f>
      </c>
      <c s="36" t="s">
        <v>1891</v>
      </c>
      <c>
        <f>(M116*21)/100</f>
      </c>
      <c t="s">
        <v>27</v>
      </c>
    </row>
    <row r="117" spans="1:5" ht="12.75">
      <c r="A117" s="35" t="s">
        <v>56</v>
      </c>
      <c r="E117" s="39" t="s">
        <v>5</v>
      </c>
    </row>
    <row r="118" spans="1:5" ht="25.5">
      <c r="A118" s="35" t="s">
        <v>57</v>
      </c>
      <c r="E118" s="40" t="s">
        <v>1974</v>
      </c>
    </row>
    <row r="119" spans="1:5" ht="127.5">
      <c r="A119" t="s">
        <v>59</v>
      </c>
      <c r="E119" s="39" t="s">
        <v>1975</v>
      </c>
    </row>
    <row r="120" spans="1:16" ht="12.75">
      <c r="A120" t="s">
        <v>49</v>
      </c>
      <c s="34" t="s">
        <v>919</v>
      </c>
      <c s="34" t="s">
        <v>1976</v>
      </c>
      <c s="35" t="s">
        <v>5</v>
      </c>
      <c s="6" t="s">
        <v>1977</v>
      </c>
      <c s="36" t="s">
        <v>75</v>
      </c>
      <c s="37">
        <v>354.4</v>
      </c>
      <c s="36">
        <v>0</v>
      </c>
      <c s="36">
        <f>ROUND(G120*H120,6)</f>
      </c>
      <c r="L120" s="38">
        <v>0</v>
      </c>
      <c s="32">
        <f>ROUND(ROUND(L120,2)*ROUND(G120,3),2)</f>
      </c>
      <c s="36" t="s">
        <v>1891</v>
      </c>
      <c>
        <f>(M120*21)/100</f>
      </c>
      <c t="s">
        <v>27</v>
      </c>
    </row>
    <row r="121" spans="1:5" ht="12.75">
      <c r="A121" s="35" t="s">
        <v>56</v>
      </c>
      <c r="E121" s="39" t="s">
        <v>5</v>
      </c>
    </row>
    <row r="122" spans="1:5" ht="25.5">
      <c r="A122" s="35" t="s">
        <v>57</v>
      </c>
      <c r="E122" s="40" t="s">
        <v>1974</v>
      </c>
    </row>
    <row r="123" spans="1:5" ht="114.75">
      <c r="A123" t="s">
        <v>59</v>
      </c>
      <c r="E123" s="39" t="s">
        <v>1978</v>
      </c>
    </row>
    <row r="124" spans="1:16" ht="25.5">
      <c r="A124" t="s">
        <v>49</v>
      </c>
      <c s="34" t="s">
        <v>183</v>
      </c>
      <c s="34" t="s">
        <v>1979</v>
      </c>
      <c s="35" t="s">
        <v>5</v>
      </c>
      <c s="6" t="s">
        <v>1980</v>
      </c>
      <c s="36" t="s">
        <v>90</v>
      </c>
      <c s="37">
        <v>162</v>
      </c>
      <c s="36">
        <v>0</v>
      </c>
      <c s="36">
        <f>ROUND(G124*H124,6)</f>
      </c>
      <c r="L124" s="38">
        <v>0</v>
      </c>
      <c s="32">
        <f>ROUND(ROUND(L124,2)*ROUND(G124,3),2)</f>
      </c>
      <c s="36" t="s">
        <v>1891</v>
      </c>
      <c>
        <f>(M124*21)/100</f>
      </c>
      <c t="s">
        <v>27</v>
      </c>
    </row>
    <row r="125" spans="1:5" ht="12.75">
      <c r="A125" s="35" t="s">
        <v>56</v>
      </c>
      <c r="E125" s="39" t="s">
        <v>1981</v>
      </c>
    </row>
    <row r="126" spans="1:5" ht="25.5">
      <c r="A126" s="35" t="s">
        <v>57</v>
      </c>
      <c r="E126" s="40" t="s">
        <v>1982</v>
      </c>
    </row>
    <row r="127" spans="1:5" ht="153">
      <c r="A127" t="s">
        <v>59</v>
      </c>
      <c r="E127" s="39" t="s">
        <v>1983</v>
      </c>
    </row>
    <row r="128" spans="1:16" ht="12.75">
      <c r="A128" t="s">
        <v>49</v>
      </c>
      <c s="34" t="s">
        <v>187</v>
      </c>
      <c s="34" t="s">
        <v>1984</v>
      </c>
      <c s="35" t="s">
        <v>5</v>
      </c>
      <c s="6" t="s">
        <v>1985</v>
      </c>
      <c s="36" t="s">
        <v>90</v>
      </c>
      <c s="37">
        <v>166</v>
      </c>
      <c s="36">
        <v>0</v>
      </c>
      <c s="36">
        <f>ROUND(G128*H128,6)</f>
      </c>
      <c r="L128" s="38">
        <v>0</v>
      </c>
      <c s="32">
        <f>ROUND(ROUND(L128,2)*ROUND(G128,3),2)</f>
      </c>
      <c s="36" t="s">
        <v>1891</v>
      </c>
      <c>
        <f>(M128*21)/100</f>
      </c>
      <c t="s">
        <v>27</v>
      </c>
    </row>
    <row r="129" spans="1:5" ht="12.75">
      <c r="A129" s="35" t="s">
        <v>56</v>
      </c>
      <c r="E129" s="39" t="s">
        <v>5</v>
      </c>
    </row>
    <row r="130" spans="1:5" ht="25.5">
      <c r="A130" s="35" t="s">
        <v>57</v>
      </c>
      <c r="E130" s="40" t="s">
        <v>1986</v>
      </c>
    </row>
    <row r="131" spans="1:5" ht="255">
      <c r="A131" t="s">
        <v>59</v>
      </c>
      <c r="E131" s="39" t="s">
        <v>1987</v>
      </c>
    </row>
    <row r="132" spans="1:16" ht="12.75">
      <c r="A132" t="s">
        <v>49</v>
      </c>
      <c s="34" t="s">
        <v>191</v>
      </c>
      <c s="34" t="s">
        <v>1988</v>
      </c>
      <c s="35" t="s">
        <v>5</v>
      </c>
      <c s="6" t="s">
        <v>1989</v>
      </c>
      <c s="36" t="s">
        <v>75</v>
      </c>
      <c s="37">
        <v>1334</v>
      </c>
      <c s="36">
        <v>0</v>
      </c>
      <c s="36">
        <f>ROUND(G132*H132,6)</f>
      </c>
      <c r="L132" s="38">
        <v>0</v>
      </c>
      <c s="32">
        <f>ROUND(ROUND(L132,2)*ROUND(G132,3),2)</f>
      </c>
      <c s="36" t="s">
        <v>1891</v>
      </c>
      <c>
        <f>(M132*21)/100</f>
      </c>
      <c t="s">
        <v>27</v>
      </c>
    </row>
    <row r="133" spans="1:5" ht="12.75">
      <c r="A133" s="35" t="s">
        <v>56</v>
      </c>
      <c r="E133" s="39" t="s">
        <v>1939</v>
      </c>
    </row>
    <row r="134" spans="1:5" ht="12.75">
      <c r="A134" s="35" t="s">
        <v>57</v>
      </c>
      <c r="E134" s="40" t="s">
        <v>5</v>
      </c>
    </row>
    <row r="135" spans="1:5" ht="165.75">
      <c r="A135" t="s">
        <v>59</v>
      </c>
      <c r="E135" s="39" t="s">
        <v>1990</v>
      </c>
    </row>
    <row r="136" spans="1:16" ht="25.5">
      <c r="A136" t="s">
        <v>49</v>
      </c>
      <c s="34" t="s">
        <v>196</v>
      </c>
      <c s="34" t="s">
        <v>1991</v>
      </c>
      <c s="35" t="s">
        <v>5</v>
      </c>
      <c s="6" t="s">
        <v>1992</v>
      </c>
      <c s="36" t="s">
        <v>75</v>
      </c>
      <c s="37">
        <v>129</v>
      </c>
      <c s="36">
        <v>0</v>
      </c>
      <c s="36">
        <f>ROUND(G136*H136,6)</f>
      </c>
      <c r="L136" s="38">
        <v>0</v>
      </c>
      <c s="32">
        <f>ROUND(ROUND(L136,2)*ROUND(G136,3),2)</f>
      </c>
      <c s="36" t="s">
        <v>1891</v>
      </c>
      <c>
        <f>(M136*21)/100</f>
      </c>
      <c t="s">
        <v>27</v>
      </c>
    </row>
    <row r="137" spans="1:5" ht="12.75">
      <c r="A137" s="35" t="s">
        <v>56</v>
      </c>
      <c r="E137" s="39" t="s">
        <v>5</v>
      </c>
    </row>
    <row r="138" spans="1:5" ht="25.5">
      <c r="A138" s="35" t="s">
        <v>57</v>
      </c>
      <c r="E138" s="40" t="s">
        <v>1993</v>
      </c>
    </row>
    <row r="139" spans="1:5" ht="178.5">
      <c r="A139" t="s">
        <v>59</v>
      </c>
      <c r="E139" s="39" t="s">
        <v>1994</v>
      </c>
    </row>
    <row r="140" spans="1:16" ht="25.5">
      <c r="A140" t="s">
        <v>49</v>
      </c>
      <c s="34" t="s">
        <v>243</v>
      </c>
      <c s="34" t="s">
        <v>1995</v>
      </c>
      <c s="35" t="s">
        <v>5</v>
      </c>
      <c s="6" t="s">
        <v>1996</v>
      </c>
      <c s="36" t="s">
        <v>75</v>
      </c>
      <c s="37">
        <v>1688.134</v>
      </c>
      <c s="36">
        <v>0</v>
      </c>
      <c s="36">
        <f>ROUND(G140*H140,6)</f>
      </c>
      <c r="L140" s="38">
        <v>0</v>
      </c>
      <c s="32">
        <f>ROUND(ROUND(L140,2)*ROUND(G140,3),2)</f>
      </c>
      <c s="36" t="s">
        <v>55</v>
      </c>
      <c>
        <f>(M140*21)/100</f>
      </c>
      <c t="s">
        <v>27</v>
      </c>
    </row>
    <row r="141" spans="1:5" ht="12.75">
      <c r="A141" s="35" t="s">
        <v>56</v>
      </c>
      <c r="E141" s="39" t="s">
        <v>1997</v>
      </c>
    </row>
    <row r="142" spans="1:5" ht="25.5">
      <c r="A142" s="35" t="s">
        <v>57</v>
      </c>
      <c r="E142" s="40" t="s">
        <v>1998</v>
      </c>
    </row>
    <row r="143" spans="1:5" ht="12.75">
      <c r="A143" t="s">
        <v>59</v>
      </c>
      <c r="E143" s="39" t="s">
        <v>5</v>
      </c>
    </row>
    <row r="144" spans="1:13" ht="12.75">
      <c r="A144" t="s">
        <v>46</v>
      </c>
      <c r="C144" s="31" t="s">
        <v>112</v>
      </c>
      <c r="E144" s="33" t="s">
        <v>1999</v>
      </c>
      <c r="J144" s="32">
        <f>0</f>
      </c>
      <c s="32">
        <f>0</f>
      </c>
      <c s="32">
        <f>0+L145+L149+L153+L157+L161+L165+L169+L173+L177+L181+L185+L189</f>
      </c>
      <c s="32">
        <f>0+M145+M149+M153+M157+M161+M165+M169+M173+M177+M181+M185+M189</f>
      </c>
    </row>
    <row r="145" spans="1:16" ht="12.75">
      <c r="A145" t="s">
        <v>49</v>
      </c>
      <c s="34" t="s">
        <v>200</v>
      </c>
      <c s="34" t="s">
        <v>2000</v>
      </c>
      <c s="35" t="s">
        <v>5</v>
      </c>
      <c s="6" t="s">
        <v>2001</v>
      </c>
      <c s="36" t="s">
        <v>75</v>
      </c>
      <c s="37">
        <v>29</v>
      </c>
      <c s="36">
        <v>0</v>
      </c>
      <c s="36">
        <f>ROUND(G145*H145,6)</f>
      </c>
      <c r="L145" s="38">
        <v>0</v>
      </c>
      <c s="32">
        <f>ROUND(ROUND(L145,2)*ROUND(G145,3),2)</f>
      </c>
      <c s="36" t="s">
        <v>1891</v>
      </c>
      <c>
        <f>(M145*21)/100</f>
      </c>
      <c t="s">
        <v>27</v>
      </c>
    </row>
    <row r="146" spans="1:5" ht="25.5">
      <c r="A146" s="35" t="s">
        <v>56</v>
      </c>
      <c r="E146" s="39" t="s">
        <v>2002</v>
      </c>
    </row>
    <row r="147" spans="1:5" ht="12.75">
      <c r="A147" s="35" t="s">
        <v>57</v>
      </c>
      <c r="E147" s="40" t="s">
        <v>5</v>
      </c>
    </row>
    <row r="148" spans="1:5" ht="140.25">
      <c r="A148" t="s">
        <v>59</v>
      </c>
      <c r="E148" s="39" t="s">
        <v>2003</v>
      </c>
    </row>
    <row r="149" spans="1:16" ht="12.75">
      <c r="A149" t="s">
        <v>49</v>
      </c>
      <c s="34" t="s">
        <v>204</v>
      </c>
      <c s="34" t="s">
        <v>2004</v>
      </c>
      <c s="35" t="s">
        <v>5</v>
      </c>
      <c s="6" t="s">
        <v>2005</v>
      </c>
      <c s="36" t="s">
        <v>90</v>
      </c>
      <c s="37">
        <v>1</v>
      </c>
      <c s="36">
        <v>0</v>
      </c>
      <c s="36">
        <f>ROUND(G149*H149,6)</f>
      </c>
      <c r="L149" s="38">
        <v>0</v>
      </c>
      <c s="32">
        <f>ROUND(ROUND(L149,2)*ROUND(G149,3),2)</f>
      </c>
      <c s="36" t="s">
        <v>1891</v>
      </c>
      <c>
        <f>(M149*21)/100</f>
      </c>
      <c t="s">
        <v>27</v>
      </c>
    </row>
    <row r="150" spans="1:5" ht="12.75">
      <c r="A150" s="35" t="s">
        <v>56</v>
      </c>
      <c r="E150" s="39" t="s">
        <v>1939</v>
      </c>
    </row>
    <row r="151" spans="1:5" ht="12.75">
      <c r="A151" s="35" t="s">
        <v>57</v>
      </c>
      <c r="E151" s="40" t="s">
        <v>5</v>
      </c>
    </row>
    <row r="152" spans="1:5" ht="127.5">
      <c r="A152" t="s">
        <v>59</v>
      </c>
      <c r="E152" s="39" t="s">
        <v>2006</v>
      </c>
    </row>
    <row r="153" spans="1:16" ht="12.75">
      <c r="A153" t="s">
        <v>49</v>
      </c>
      <c s="34" t="s">
        <v>208</v>
      </c>
      <c s="34" t="s">
        <v>2007</v>
      </c>
      <c s="35" t="s">
        <v>5</v>
      </c>
      <c s="6" t="s">
        <v>2008</v>
      </c>
      <c s="36" t="s">
        <v>85</v>
      </c>
      <c s="37">
        <v>2587.4</v>
      </c>
      <c s="36">
        <v>0</v>
      </c>
      <c s="36">
        <f>ROUND(G153*H153,6)</f>
      </c>
      <c r="L153" s="38">
        <v>0</v>
      </c>
      <c s="32">
        <f>ROUND(ROUND(L153,2)*ROUND(G153,3),2)</f>
      </c>
      <c s="36" t="s">
        <v>1891</v>
      </c>
      <c>
        <f>(M153*21)/100</f>
      </c>
      <c t="s">
        <v>27</v>
      </c>
    </row>
    <row r="154" spans="1:5" ht="12.75">
      <c r="A154" s="35" t="s">
        <v>56</v>
      </c>
      <c r="E154" s="39" t="s">
        <v>5</v>
      </c>
    </row>
    <row r="155" spans="1:5" ht="25.5">
      <c r="A155" s="35" t="s">
        <v>57</v>
      </c>
      <c r="E155" s="40" t="s">
        <v>2009</v>
      </c>
    </row>
    <row r="156" spans="1:5" ht="153">
      <c r="A156" t="s">
        <v>59</v>
      </c>
      <c r="E156" s="39" t="s">
        <v>2010</v>
      </c>
    </row>
    <row r="157" spans="1:16" ht="12.75">
      <c r="A157" t="s">
        <v>49</v>
      </c>
      <c s="34" t="s">
        <v>212</v>
      </c>
      <c s="34" t="s">
        <v>2011</v>
      </c>
      <c s="35" t="s">
        <v>5</v>
      </c>
      <c s="6" t="s">
        <v>2012</v>
      </c>
      <c s="36" t="s">
        <v>64</v>
      </c>
      <c s="37">
        <v>3882.89</v>
      </c>
      <c s="36">
        <v>0</v>
      </c>
      <c s="36">
        <f>ROUND(G157*H157,6)</f>
      </c>
      <c r="L157" s="38">
        <v>0</v>
      </c>
      <c s="32">
        <f>ROUND(ROUND(L157,2)*ROUND(G157,3),2)</f>
      </c>
      <c s="36" t="s">
        <v>1891</v>
      </c>
      <c>
        <f>(M157*21)/100</f>
      </c>
      <c t="s">
        <v>27</v>
      </c>
    </row>
    <row r="158" spans="1:5" ht="12.75">
      <c r="A158" s="35" t="s">
        <v>56</v>
      </c>
      <c r="E158" s="39" t="s">
        <v>5</v>
      </c>
    </row>
    <row r="159" spans="1:5" ht="25.5">
      <c r="A159" s="35" t="s">
        <v>57</v>
      </c>
      <c r="E159" s="40" t="s">
        <v>2013</v>
      </c>
    </row>
    <row r="160" spans="1:5" ht="140.25">
      <c r="A160" t="s">
        <v>59</v>
      </c>
      <c r="E160" s="39" t="s">
        <v>2014</v>
      </c>
    </row>
    <row r="161" spans="1:16" ht="25.5">
      <c r="A161" t="s">
        <v>49</v>
      </c>
      <c s="34" t="s">
        <v>217</v>
      </c>
      <c s="34" t="s">
        <v>2015</v>
      </c>
      <c s="35" t="s">
        <v>5</v>
      </c>
      <c s="6" t="s">
        <v>2016</v>
      </c>
      <c s="36" t="s">
        <v>75</v>
      </c>
      <c s="37">
        <v>893</v>
      </c>
      <c s="36">
        <v>0</v>
      </c>
      <c s="36">
        <f>ROUND(G161*H161,6)</f>
      </c>
      <c r="L161" s="38">
        <v>0</v>
      </c>
      <c s="32">
        <f>ROUND(ROUND(L161,2)*ROUND(G161,3),2)</f>
      </c>
      <c s="36" t="s">
        <v>1891</v>
      </c>
      <c>
        <f>(M161*21)/100</f>
      </c>
      <c t="s">
        <v>27</v>
      </c>
    </row>
    <row r="162" spans="1:5" ht="12.75">
      <c r="A162" s="35" t="s">
        <v>56</v>
      </c>
      <c r="E162" s="39" t="s">
        <v>5</v>
      </c>
    </row>
    <row r="163" spans="1:5" ht="25.5">
      <c r="A163" s="35" t="s">
        <v>57</v>
      </c>
      <c r="E163" s="40" t="s">
        <v>2017</v>
      </c>
    </row>
    <row r="164" spans="1:5" ht="178.5">
      <c r="A164" t="s">
        <v>59</v>
      </c>
      <c r="E164" s="39" t="s">
        <v>2018</v>
      </c>
    </row>
    <row r="165" spans="1:16" ht="25.5">
      <c r="A165" t="s">
        <v>49</v>
      </c>
      <c s="34" t="s">
        <v>221</v>
      </c>
      <c s="34" t="s">
        <v>2019</v>
      </c>
      <c s="35" t="s">
        <v>5</v>
      </c>
      <c s="6" t="s">
        <v>2020</v>
      </c>
      <c s="36" t="s">
        <v>75</v>
      </c>
      <c s="37">
        <v>1397</v>
      </c>
      <c s="36">
        <v>0</v>
      </c>
      <c s="36">
        <f>ROUND(G165*H165,6)</f>
      </c>
      <c r="L165" s="38">
        <v>0</v>
      </c>
      <c s="32">
        <f>ROUND(ROUND(L165,2)*ROUND(G165,3),2)</f>
      </c>
      <c s="36" t="s">
        <v>1891</v>
      </c>
      <c>
        <f>(M165*21)/100</f>
      </c>
      <c t="s">
        <v>27</v>
      </c>
    </row>
    <row r="166" spans="1:5" ht="12.75">
      <c r="A166" s="35" t="s">
        <v>56</v>
      </c>
      <c r="E166" s="39" t="s">
        <v>5</v>
      </c>
    </row>
    <row r="167" spans="1:5" ht="25.5">
      <c r="A167" s="35" t="s">
        <v>57</v>
      </c>
      <c r="E167" s="40" t="s">
        <v>2021</v>
      </c>
    </row>
    <row r="168" spans="1:5" ht="204">
      <c r="A168" t="s">
        <v>59</v>
      </c>
      <c r="E168" s="39" t="s">
        <v>2022</v>
      </c>
    </row>
    <row r="169" spans="1:16" ht="25.5">
      <c r="A169" t="s">
        <v>49</v>
      </c>
      <c s="34" t="s">
        <v>226</v>
      </c>
      <c s="34" t="s">
        <v>2023</v>
      </c>
      <c s="35" t="s">
        <v>5</v>
      </c>
      <c s="6" t="s">
        <v>2024</v>
      </c>
      <c s="36" t="s">
        <v>75</v>
      </c>
      <c s="37">
        <v>150</v>
      </c>
      <c s="36">
        <v>0</v>
      </c>
      <c s="36">
        <f>ROUND(G169*H169,6)</f>
      </c>
      <c r="L169" s="38">
        <v>0</v>
      </c>
      <c s="32">
        <f>ROUND(ROUND(L169,2)*ROUND(G169,3),2)</f>
      </c>
      <c s="36" t="s">
        <v>1891</v>
      </c>
      <c>
        <f>(M169*21)/100</f>
      </c>
      <c t="s">
        <v>27</v>
      </c>
    </row>
    <row r="170" spans="1:5" ht="12.75">
      <c r="A170" s="35" t="s">
        <v>56</v>
      </c>
      <c r="E170" s="39" t="s">
        <v>5</v>
      </c>
    </row>
    <row r="171" spans="1:5" ht="25.5">
      <c r="A171" s="35" t="s">
        <v>57</v>
      </c>
      <c r="E171" s="40" t="s">
        <v>2025</v>
      </c>
    </row>
    <row r="172" spans="1:5" ht="178.5">
      <c r="A172" t="s">
        <v>59</v>
      </c>
      <c r="E172" s="39" t="s">
        <v>2018</v>
      </c>
    </row>
    <row r="173" spans="1:16" ht="25.5">
      <c r="A173" t="s">
        <v>49</v>
      </c>
      <c s="34" t="s">
        <v>231</v>
      </c>
      <c s="34" t="s">
        <v>2026</v>
      </c>
      <c s="35" t="s">
        <v>5</v>
      </c>
      <c s="6" t="s">
        <v>2027</v>
      </c>
      <c s="36" t="s">
        <v>75</v>
      </c>
      <c s="37">
        <v>731</v>
      </c>
      <c s="36">
        <v>0</v>
      </c>
      <c s="36">
        <f>ROUND(G173*H173,6)</f>
      </c>
      <c r="L173" s="38">
        <v>0</v>
      </c>
      <c s="32">
        <f>ROUND(ROUND(L173,2)*ROUND(G173,3),2)</f>
      </c>
      <c s="36" t="s">
        <v>1891</v>
      </c>
      <c>
        <f>(M173*21)/100</f>
      </c>
      <c t="s">
        <v>27</v>
      </c>
    </row>
    <row r="174" spans="1:5" ht="12.75">
      <c r="A174" s="35" t="s">
        <v>56</v>
      </c>
      <c r="E174" s="39" t="s">
        <v>5</v>
      </c>
    </row>
    <row r="175" spans="1:5" ht="25.5">
      <c r="A175" s="35" t="s">
        <v>57</v>
      </c>
      <c r="E175" s="40" t="s">
        <v>2028</v>
      </c>
    </row>
    <row r="176" spans="1:5" ht="204">
      <c r="A176" t="s">
        <v>59</v>
      </c>
      <c r="E176" s="39" t="s">
        <v>2029</v>
      </c>
    </row>
    <row r="177" spans="1:16" ht="38.25">
      <c r="A177" t="s">
        <v>49</v>
      </c>
      <c s="34" t="s">
        <v>235</v>
      </c>
      <c s="34" t="s">
        <v>2030</v>
      </c>
      <c s="35" t="s">
        <v>5</v>
      </c>
      <c s="6" t="s">
        <v>2031</v>
      </c>
      <c s="36" t="s">
        <v>75</v>
      </c>
      <c s="37">
        <v>620</v>
      </c>
      <c s="36">
        <v>0</v>
      </c>
      <c s="36">
        <f>ROUND(G177*H177,6)</f>
      </c>
      <c r="L177" s="38">
        <v>0</v>
      </c>
      <c s="32">
        <f>ROUND(ROUND(L177,2)*ROUND(G177,3),2)</f>
      </c>
      <c s="36" t="s">
        <v>1891</v>
      </c>
      <c>
        <f>(M177*21)/100</f>
      </c>
      <c t="s">
        <v>27</v>
      </c>
    </row>
    <row r="178" spans="1:5" ht="12.75">
      <c r="A178" s="35" t="s">
        <v>56</v>
      </c>
      <c r="E178" s="39" t="s">
        <v>5</v>
      </c>
    </row>
    <row r="179" spans="1:5" ht="25.5">
      <c r="A179" s="35" t="s">
        <v>57</v>
      </c>
      <c r="E179" s="40" t="s">
        <v>2032</v>
      </c>
    </row>
    <row r="180" spans="1:5" ht="216.75">
      <c r="A180" t="s">
        <v>59</v>
      </c>
      <c r="E180" s="39" t="s">
        <v>2033</v>
      </c>
    </row>
    <row r="181" spans="1:16" ht="38.25">
      <c r="A181" t="s">
        <v>49</v>
      </c>
      <c s="34" t="s">
        <v>239</v>
      </c>
      <c s="34" t="s">
        <v>2034</v>
      </c>
      <c s="35" t="s">
        <v>5</v>
      </c>
      <c s="6" t="s">
        <v>2035</v>
      </c>
      <c s="36" t="s">
        <v>75</v>
      </c>
      <c s="37">
        <v>174</v>
      </c>
      <c s="36">
        <v>0</v>
      </c>
      <c s="36">
        <f>ROUND(G181*H181,6)</f>
      </c>
      <c r="L181" s="38">
        <v>0</v>
      </c>
      <c s="32">
        <f>ROUND(ROUND(L181,2)*ROUND(G181,3),2)</f>
      </c>
      <c s="36" t="s">
        <v>1891</v>
      </c>
      <c>
        <f>(M181*21)/100</f>
      </c>
      <c t="s">
        <v>27</v>
      </c>
    </row>
    <row r="182" spans="1:5" ht="12.75">
      <c r="A182" s="35" t="s">
        <v>56</v>
      </c>
      <c r="E182" s="39" t="s">
        <v>5</v>
      </c>
    </row>
    <row r="183" spans="1:5" ht="25.5">
      <c r="A183" s="35" t="s">
        <v>57</v>
      </c>
      <c r="E183" s="40" t="s">
        <v>2036</v>
      </c>
    </row>
    <row r="184" spans="1:5" ht="216.75">
      <c r="A184" t="s">
        <v>59</v>
      </c>
      <c r="E184" s="39" t="s">
        <v>2033</v>
      </c>
    </row>
    <row r="185" spans="1:16" ht="12.75">
      <c r="A185" t="s">
        <v>49</v>
      </c>
      <c s="34" t="s">
        <v>247</v>
      </c>
      <c s="34" t="s">
        <v>2037</v>
      </c>
      <c s="35" t="s">
        <v>5</v>
      </c>
      <c s="6" t="s">
        <v>2038</v>
      </c>
      <c s="36" t="s">
        <v>90</v>
      </c>
      <c s="37">
        <v>16</v>
      </c>
      <c s="36">
        <v>0</v>
      </c>
      <c s="36">
        <f>ROUND(G185*H185,6)</f>
      </c>
      <c r="L185" s="38">
        <v>0</v>
      </c>
      <c s="32">
        <f>ROUND(ROUND(L185,2)*ROUND(G185,3),2)</f>
      </c>
      <c s="36" t="s">
        <v>55</v>
      </c>
      <c>
        <f>(M185*21)/100</f>
      </c>
      <c t="s">
        <v>27</v>
      </c>
    </row>
    <row r="186" spans="1:5" ht="12.75">
      <c r="A186" s="35" t="s">
        <v>56</v>
      </c>
      <c r="E186" s="39" t="s">
        <v>5</v>
      </c>
    </row>
    <row r="187" spans="1:5" ht="25.5">
      <c r="A187" s="35" t="s">
        <v>57</v>
      </c>
      <c r="E187" s="40" t="s">
        <v>1620</v>
      </c>
    </row>
    <row r="188" spans="1:5" ht="127.5">
      <c r="A188" t="s">
        <v>59</v>
      </c>
      <c r="E188" s="39" t="s">
        <v>2039</v>
      </c>
    </row>
    <row r="189" spans="1:16" ht="12.75">
      <c r="A189" t="s">
        <v>49</v>
      </c>
      <c s="34" t="s">
        <v>251</v>
      </c>
      <c s="34" t="s">
        <v>2040</v>
      </c>
      <c s="35" t="s">
        <v>5</v>
      </c>
      <c s="6" t="s">
        <v>2041</v>
      </c>
      <c s="36" t="s">
        <v>90</v>
      </c>
      <c s="37">
        <v>6</v>
      </c>
      <c s="36">
        <v>0</v>
      </c>
      <c s="36">
        <f>ROUND(G189*H189,6)</f>
      </c>
      <c r="L189" s="38">
        <v>0</v>
      </c>
      <c s="32">
        <f>ROUND(ROUND(L189,2)*ROUND(G189,3),2)</f>
      </c>
      <c s="36" t="s">
        <v>55</v>
      </c>
      <c>
        <f>(M189*21)/100</f>
      </c>
      <c t="s">
        <v>27</v>
      </c>
    </row>
    <row r="190" spans="1:5" ht="12.75">
      <c r="A190" s="35" t="s">
        <v>56</v>
      </c>
      <c r="E190" s="39" t="s">
        <v>5</v>
      </c>
    </row>
    <row r="191" spans="1:5" ht="25.5">
      <c r="A191" s="35" t="s">
        <v>57</v>
      </c>
      <c r="E191" s="40" t="s">
        <v>563</v>
      </c>
    </row>
    <row r="192" spans="1:5" ht="89.25">
      <c r="A192" t="s">
        <v>59</v>
      </c>
      <c r="E192" s="39" t="s">
        <v>2042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2045</v>
      </c>
      <c r="E8" s="30" t="s">
        <v>2044</v>
      </c>
      <c r="J8" s="29">
        <f>0+J9</f>
      </c>
      <c s="29">
        <f>0+K9</f>
      </c>
      <c s="29">
        <f>0+L9</f>
      </c>
      <c s="29">
        <f>0+M9</f>
      </c>
    </row>
    <row r="9" spans="1:13" ht="12.75">
      <c r="A9" t="s">
        <v>46</v>
      </c>
      <c r="C9" s="31" t="s">
        <v>47</v>
      </c>
      <c r="E9" s="33" t="s">
        <v>48</v>
      </c>
      <c r="J9" s="32">
        <f>0</f>
      </c>
      <c s="32">
        <f>0</f>
      </c>
      <c s="32">
        <f>0+L10+L14+L18+L22+L26</f>
      </c>
      <c s="32">
        <f>0+M10+M14+M18+M22+M26</f>
      </c>
    </row>
    <row r="10" spans="1:16" ht="25.5">
      <c r="A10" t="s">
        <v>49</v>
      </c>
      <c s="34" t="s">
        <v>4</v>
      </c>
      <c s="34" t="s">
        <v>2046</v>
      </c>
      <c s="35" t="s">
        <v>5</v>
      </c>
      <c s="6" t="s">
        <v>2047</v>
      </c>
      <c s="36" t="s">
        <v>90</v>
      </c>
      <c s="37">
        <v>13</v>
      </c>
      <c s="36">
        <v>0</v>
      </c>
      <c s="36">
        <f>ROUND(G10*H10,6)</f>
      </c>
      <c r="L10" s="38">
        <v>0</v>
      </c>
      <c s="32">
        <f>ROUND(ROUND(L10,2)*ROUND(G10,3),2)</f>
      </c>
      <c s="36" t="s">
        <v>1891</v>
      </c>
      <c>
        <f>(M10*21)/100</f>
      </c>
      <c t="s">
        <v>27</v>
      </c>
    </row>
    <row r="11" spans="1:5" ht="12.75">
      <c r="A11" s="35" t="s">
        <v>56</v>
      </c>
      <c r="E11" s="39" t="s">
        <v>5</v>
      </c>
    </row>
    <row r="12" spans="1:5" ht="25.5">
      <c r="A12" s="35" t="s">
        <v>57</v>
      </c>
      <c r="E12" s="40" t="s">
        <v>2048</v>
      </c>
    </row>
    <row r="13" spans="1:5" ht="89.25">
      <c r="A13" t="s">
        <v>59</v>
      </c>
      <c r="E13" s="39" t="s">
        <v>2042</v>
      </c>
    </row>
    <row r="14" spans="1:16" ht="12.75">
      <c r="A14" t="s">
        <v>49</v>
      </c>
      <c s="34" t="s">
        <v>27</v>
      </c>
      <c s="34" t="s">
        <v>2049</v>
      </c>
      <c s="35" t="s">
        <v>5</v>
      </c>
      <c s="6" t="s">
        <v>2050</v>
      </c>
      <c s="36" t="s">
        <v>90</v>
      </c>
      <c s="37">
        <v>24</v>
      </c>
      <c s="36">
        <v>0</v>
      </c>
      <c s="36">
        <f>ROUND(G14*H14,6)</f>
      </c>
      <c r="L14" s="38">
        <v>0</v>
      </c>
      <c s="32">
        <f>ROUND(ROUND(L14,2)*ROUND(G14,3),2)</f>
      </c>
      <c s="36" t="s">
        <v>1891</v>
      </c>
      <c>
        <f>(M14*21)/100</f>
      </c>
      <c t="s">
        <v>27</v>
      </c>
    </row>
    <row r="15" spans="1:5" ht="12.75">
      <c r="A15" s="35" t="s">
        <v>56</v>
      </c>
      <c r="E15" s="39" t="s">
        <v>5</v>
      </c>
    </row>
    <row r="16" spans="1:5" ht="25.5">
      <c r="A16" s="35" t="s">
        <v>57</v>
      </c>
      <c r="E16" s="40" t="s">
        <v>2051</v>
      </c>
    </row>
    <row r="17" spans="1:5" ht="89.25">
      <c r="A17" t="s">
        <v>59</v>
      </c>
      <c r="E17" s="39" t="s">
        <v>2042</v>
      </c>
    </row>
    <row r="18" spans="1:16" ht="12.75">
      <c r="A18" t="s">
        <v>49</v>
      </c>
      <c s="34" t="s">
        <v>26</v>
      </c>
      <c s="34" t="s">
        <v>2052</v>
      </c>
      <c s="35" t="s">
        <v>5</v>
      </c>
      <c s="6" t="s">
        <v>2053</v>
      </c>
      <c s="36" t="s">
        <v>90</v>
      </c>
      <c s="37">
        <v>2</v>
      </c>
      <c s="36">
        <v>0</v>
      </c>
      <c s="36">
        <f>ROUND(G18*H18,6)</f>
      </c>
      <c r="L18" s="38">
        <v>0</v>
      </c>
      <c s="32">
        <f>ROUND(ROUND(L18,2)*ROUND(G18,3),2)</f>
      </c>
      <c s="36" t="s">
        <v>1891</v>
      </c>
      <c>
        <f>(M18*21)/100</f>
      </c>
      <c t="s">
        <v>27</v>
      </c>
    </row>
    <row r="19" spans="1:5" ht="12.75">
      <c r="A19" s="35" t="s">
        <v>56</v>
      </c>
      <c r="E19" s="39" t="s">
        <v>5</v>
      </c>
    </row>
    <row r="20" spans="1:5" ht="25.5">
      <c r="A20" s="35" t="s">
        <v>57</v>
      </c>
      <c r="E20" s="40" t="s">
        <v>2054</v>
      </c>
    </row>
    <row r="21" spans="1:5" ht="153">
      <c r="A21" t="s">
        <v>59</v>
      </c>
      <c r="E21" s="39" t="s">
        <v>2055</v>
      </c>
    </row>
    <row r="22" spans="1:16" ht="12.75">
      <c r="A22" t="s">
        <v>49</v>
      </c>
      <c s="34" t="s">
        <v>72</v>
      </c>
      <c s="34" t="s">
        <v>2056</v>
      </c>
      <c s="35" t="s">
        <v>5</v>
      </c>
      <c s="6" t="s">
        <v>2057</v>
      </c>
      <c s="36" t="s">
        <v>90</v>
      </c>
      <c s="37">
        <v>2</v>
      </c>
      <c s="36">
        <v>0</v>
      </c>
      <c s="36">
        <f>ROUND(G22*H22,6)</f>
      </c>
      <c r="L22" s="38">
        <v>0</v>
      </c>
      <c s="32">
        <f>ROUND(ROUND(L22,2)*ROUND(G22,3),2)</f>
      </c>
      <c s="36" t="s">
        <v>1891</v>
      </c>
      <c>
        <f>(M22*21)/100</f>
      </c>
      <c t="s">
        <v>27</v>
      </c>
    </row>
    <row r="23" spans="1:5" ht="12.75">
      <c r="A23" s="35" t="s">
        <v>56</v>
      </c>
      <c r="E23" s="39" t="s">
        <v>5</v>
      </c>
    </row>
    <row r="24" spans="1:5" ht="25.5">
      <c r="A24" s="35" t="s">
        <v>57</v>
      </c>
      <c r="E24" s="40" t="s">
        <v>2054</v>
      </c>
    </row>
    <row r="25" spans="1:5" ht="153">
      <c r="A25" t="s">
        <v>59</v>
      </c>
      <c r="E25" s="39" t="s">
        <v>2055</v>
      </c>
    </row>
    <row r="26" spans="1:16" ht="12.75">
      <c r="A26" t="s">
        <v>49</v>
      </c>
      <c s="34" t="s">
        <v>77</v>
      </c>
      <c s="34" t="s">
        <v>2058</v>
      </c>
      <c s="35" t="s">
        <v>5</v>
      </c>
      <c s="6" t="s">
        <v>2059</v>
      </c>
      <c s="36" t="s">
        <v>90</v>
      </c>
      <c s="37">
        <v>3</v>
      </c>
      <c s="36">
        <v>0</v>
      </c>
      <c s="36">
        <f>ROUND(G26*H26,6)</f>
      </c>
      <c r="L26" s="38">
        <v>0</v>
      </c>
      <c s="32">
        <f>ROUND(ROUND(L26,2)*ROUND(G26,3),2)</f>
      </c>
      <c s="36" t="s">
        <v>1891</v>
      </c>
      <c>
        <f>(M26*21)/100</f>
      </c>
      <c t="s">
        <v>27</v>
      </c>
    </row>
    <row r="27" spans="1:5" ht="12.75">
      <c r="A27" s="35" t="s">
        <v>56</v>
      </c>
      <c r="E27" s="39" t="s">
        <v>5</v>
      </c>
    </row>
    <row r="28" spans="1:5" ht="25.5">
      <c r="A28" s="35" t="s">
        <v>57</v>
      </c>
      <c r="E28" s="40" t="s">
        <v>2060</v>
      </c>
    </row>
    <row r="29" spans="1:5" ht="153">
      <c r="A29" t="s">
        <v>59</v>
      </c>
      <c r="E29" s="39" t="s">
        <v>2055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2061</v>
      </c>
      <c s="41">
        <f>Rekapitulace!C29</f>
      </c>
      <c s="20" t="s">
        <v>0</v>
      </c>
      <c t="s">
        <v>23</v>
      </c>
      <c t="s">
        <v>27</v>
      </c>
    </row>
    <row r="4" spans="1:16" ht="32" customHeight="1">
      <c r="A4" s="24" t="s">
        <v>20</v>
      </c>
      <c s="25" t="s">
        <v>28</v>
      </c>
      <c s="27" t="s">
        <v>2061</v>
      </c>
      <c r="E4" s="26" t="s">
        <v>2062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2065</v>
      </c>
      <c r="E8" s="30" t="s">
        <v>2064</v>
      </c>
      <c r="J8" s="29">
        <f>0+J9+J38+J87+J104+J113+J122+J139+J160</f>
      </c>
      <c s="29">
        <f>0+K9+K38+K87+K104+K113+K122+K139+K160</f>
      </c>
      <c s="29">
        <f>0+L9+L38+L87+L104+L113+L122+L139+L160</f>
      </c>
      <c s="29">
        <f>0+M9+M38+M87+M104+M113+M122+M139+M160</f>
      </c>
    </row>
    <row r="9" spans="1:13" ht="12.75">
      <c r="A9" t="s">
        <v>46</v>
      </c>
      <c r="C9" s="31" t="s">
        <v>47</v>
      </c>
      <c r="E9" s="33" t="s">
        <v>48</v>
      </c>
      <c r="J9" s="32">
        <f>0</f>
      </c>
      <c s="32">
        <f>0</f>
      </c>
      <c s="32">
        <f>0+L10+L14+L18+L22+L26+L30+L34</f>
      </c>
      <c s="32">
        <f>0+M10+M14+M18+M22+M26+M30+M34</f>
      </c>
    </row>
    <row r="10" spans="1:16" ht="25.5">
      <c r="A10" t="s">
        <v>49</v>
      </c>
      <c s="34" t="s">
        <v>4</v>
      </c>
      <c s="34" t="s">
        <v>805</v>
      </c>
      <c s="35" t="s">
        <v>806</v>
      </c>
      <c s="6" t="s">
        <v>2066</v>
      </c>
      <c s="36" t="s">
        <v>793</v>
      </c>
      <c s="37">
        <v>15683.46</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2067</v>
      </c>
      <c s="35" t="s">
        <v>2068</v>
      </c>
      <c s="6" t="s">
        <v>2069</v>
      </c>
      <c s="36" t="s">
        <v>793</v>
      </c>
      <c s="37">
        <v>2628.468</v>
      </c>
      <c s="36">
        <v>0</v>
      </c>
      <c s="36">
        <f>ROUND(G14*H14,6)</f>
      </c>
      <c r="L14" s="38">
        <v>0</v>
      </c>
      <c s="32">
        <f>ROUND(ROUND(L14,2)*ROUND(G14,3),2)</f>
      </c>
      <c s="36" t="s">
        <v>1891</v>
      </c>
      <c>
        <f>(M14*21)/100</f>
      </c>
      <c t="s">
        <v>27</v>
      </c>
    </row>
    <row r="15" spans="1:5" ht="25.5">
      <c r="A15" s="35" t="s">
        <v>56</v>
      </c>
      <c r="E15" s="39" t="s">
        <v>1892</v>
      </c>
    </row>
    <row r="16" spans="1:5" ht="25.5">
      <c r="A16" s="35" t="s">
        <v>57</v>
      </c>
      <c r="E16" s="40" t="s">
        <v>2070</v>
      </c>
    </row>
    <row r="17" spans="1:5" ht="140.25">
      <c r="A17" t="s">
        <v>59</v>
      </c>
      <c r="E17" s="39" t="s">
        <v>1893</v>
      </c>
    </row>
    <row r="18" spans="1:16" ht="25.5">
      <c r="A18" t="s">
        <v>49</v>
      </c>
      <c s="34" t="s">
        <v>26</v>
      </c>
      <c s="34" t="s">
        <v>2071</v>
      </c>
      <c s="35" t="s">
        <v>2072</v>
      </c>
      <c s="6" t="s">
        <v>2073</v>
      </c>
      <c s="36" t="s">
        <v>793</v>
      </c>
      <c s="37">
        <v>21.6</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2074</v>
      </c>
      <c s="35" t="s">
        <v>2075</v>
      </c>
      <c s="6" t="s">
        <v>2076</v>
      </c>
      <c s="36" t="s">
        <v>793</v>
      </c>
      <c s="37">
        <v>42.9</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796</v>
      </c>
      <c s="35" t="s">
        <v>797</v>
      </c>
      <c s="6" t="s">
        <v>2077</v>
      </c>
      <c s="36" t="s">
        <v>793</v>
      </c>
      <c s="37">
        <v>204</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2078</v>
      </c>
      <c s="35" t="s">
        <v>2079</v>
      </c>
      <c s="6" t="s">
        <v>2080</v>
      </c>
      <c s="36" t="s">
        <v>793</v>
      </c>
      <c s="37">
        <v>0.35</v>
      </c>
      <c s="36">
        <v>0</v>
      </c>
      <c s="36">
        <f>ROUND(G30*H30,6)</f>
      </c>
      <c r="L30" s="38">
        <v>0</v>
      </c>
      <c s="32">
        <f>ROUND(ROUND(L30,2)*ROUND(G30,3),2)</f>
      </c>
      <c s="36" t="s">
        <v>1891</v>
      </c>
      <c>
        <f>(M30*21)/100</f>
      </c>
      <c t="s">
        <v>27</v>
      </c>
    </row>
    <row r="31" spans="1:5" ht="25.5">
      <c r="A31" s="35" t="s">
        <v>56</v>
      </c>
      <c r="E31" s="39" t="s">
        <v>1892</v>
      </c>
    </row>
    <row r="32" spans="1:5" ht="12.75">
      <c r="A32" s="35" t="s">
        <v>57</v>
      </c>
      <c r="E32" s="40" t="s">
        <v>5</v>
      </c>
    </row>
    <row r="33" spans="1:5" ht="140.25">
      <c r="A33" t="s">
        <v>59</v>
      </c>
      <c r="E33" s="39" t="s">
        <v>1893</v>
      </c>
    </row>
    <row r="34" spans="1:16" ht="25.5">
      <c r="A34" t="s">
        <v>49</v>
      </c>
      <c s="34" t="s">
        <v>87</v>
      </c>
      <c s="34" t="s">
        <v>2081</v>
      </c>
      <c s="35" t="s">
        <v>2082</v>
      </c>
      <c s="6" t="s">
        <v>2083</v>
      </c>
      <c s="36" t="s">
        <v>793</v>
      </c>
      <c s="37">
        <v>7.5</v>
      </c>
      <c s="36">
        <v>0</v>
      </c>
      <c s="36">
        <f>ROUND(G34*H34,6)</f>
      </c>
      <c r="L34" s="38">
        <v>0</v>
      </c>
      <c s="32">
        <f>ROUND(ROUND(L34,2)*ROUND(G34,3),2)</f>
      </c>
      <c s="36" t="s">
        <v>1891</v>
      </c>
      <c>
        <f>(M34*21)/100</f>
      </c>
      <c t="s">
        <v>27</v>
      </c>
    </row>
    <row r="35" spans="1:5" ht="25.5">
      <c r="A35" s="35" t="s">
        <v>56</v>
      </c>
      <c r="E35" s="39" t="s">
        <v>1892</v>
      </c>
    </row>
    <row r="36" spans="1:5" ht="12.75">
      <c r="A36" s="35" t="s">
        <v>57</v>
      </c>
      <c r="E36" s="40" t="s">
        <v>5</v>
      </c>
    </row>
    <row r="37" spans="1:5" ht="140.25">
      <c r="A37" t="s">
        <v>59</v>
      </c>
      <c r="E37" s="39" t="s">
        <v>1893</v>
      </c>
    </row>
    <row r="38" spans="1:13" ht="12.75">
      <c r="A38" t="s">
        <v>46</v>
      </c>
      <c r="C38" s="31" t="s">
        <v>4</v>
      </c>
      <c r="E38" s="33" t="s">
        <v>837</v>
      </c>
      <c r="J38" s="32">
        <f>0</f>
      </c>
      <c s="32">
        <f>0</f>
      </c>
      <c s="32">
        <f>0+L39+L43+L47+L51+L55+L59+L63+L67+L71+L75+L79+L83</f>
      </c>
      <c s="32">
        <f>0+M39+M43+M47+M51+M55+M59+M63+M67+M71+M75+M79+M83</f>
      </c>
    </row>
    <row r="39" spans="1:16" ht="12.75">
      <c r="A39" t="s">
        <v>49</v>
      </c>
      <c s="34" t="s">
        <v>108</v>
      </c>
      <c s="34" t="s">
        <v>2084</v>
      </c>
      <c s="35" t="s">
        <v>5</v>
      </c>
      <c s="6" t="s">
        <v>2085</v>
      </c>
      <c s="36" t="s">
        <v>85</v>
      </c>
      <c s="37">
        <v>50</v>
      </c>
      <c s="36">
        <v>0</v>
      </c>
      <c s="36">
        <f>ROUND(G39*H39,6)</f>
      </c>
      <c r="L39" s="38">
        <v>0</v>
      </c>
      <c s="32">
        <f>ROUND(ROUND(L39,2)*ROUND(G39,3),2)</f>
      </c>
      <c s="36" t="s">
        <v>1891</v>
      </c>
      <c>
        <f>(M39*21)/100</f>
      </c>
      <c t="s">
        <v>27</v>
      </c>
    </row>
    <row r="40" spans="1:5" ht="12.75">
      <c r="A40" s="35" t="s">
        <v>56</v>
      </c>
      <c r="E40" s="39" t="s">
        <v>5</v>
      </c>
    </row>
    <row r="41" spans="1:5" ht="12.75">
      <c r="A41" s="35" t="s">
        <v>57</v>
      </c>
      <c r="E41" s="40" t="s">
        <v>5</v>
      </c>
    </row>
    <row r="42" spans="1:5" ht="38.25">
      <c r="A42" t="s">
        <v>59</v>
      </c>
      <c r="E42" s="39" t="s">
        <v>2086</v>
      </c>
    </row>
    <row r="43" spans="1:16" ht="12.75">
      <c r="A43" t="s">
        <v>49</v>
      </c>
      <c s="34" t="s">
        <v>112</v>
      </c>
      <c s="34" t="s">
        <v>2087</v>
      </c>
      <c s="35" t="s">
        <v>5</v>
      </c>
      <c s="6" t="s">
        <v>2088</v>
      </c>
      <c s="36" t="s">
        <v>64</v>
      </c>
      <c s="37">
        <v>19.5</v>
      </c>
      <c s="36">
        <v>0</v>
      </c>
      <c s="36">
        <f>ROUND(G43*H43,6)</f>
      </c>
      <c r="L43" s="38">
        <v>0</v>
      </c>
      <c s="32">
        <f>ROUND(ROUND(L43,2)*ROUND(G43,3),2)</f>
      </c>
      <c s="36" t="s">
        <v>1891</v>
      </c>
      <c>
        <f>(M43*21)/100</f>
      </c>
      <c t="s">
        <v>27</v>
      </c>
    </row>
    <row r="44" spans="1:5" ht="12.75">
      <c r="A44" s="35" t="s">
        <v>56</v>
      </c>
      <c r="E44" s="39" t="s">
        <v>5</v>
      </c>
    </row>
    <row r="45" spans="1:5" ht="25.5">
      <c r="A45" s="35" t="s">
        <v>57</v>
      </c>
      <c r="E45" s="40" t="s">
        <v>2089</v>
      </c>
    </row>
    <row r="46" spans="1:5" ht="63.75">
      <c r="A46" t="s">
        <v>59</v>
      </c>
      <c r="E46" s="39" t="s">
        <v>2090</v>
      </c>
    </row>
    <row r="47" spans="1:16" ht="12.75">
      <c r="A47" t="s">
        <v>49</v>
      </c>
      <c s="34" t="s">
        <v>116</v>
      </c>
      <c s="34" t="s">
        <v>2091</v>
      </c>
      <c s="35" t="s">
        <v>5</v>
      </c>
      <c s="6" t="s">
        <v>2092</v>
      </c>
      <c s="36" t="s">
        <v>64</v>
      </c>
      <c s="37">
        <v>3</v>
      </c>
      <c s="36">
        <v>0</v>
      </c>
      <c s="36">
        <f>ROUND(G47*H47,6)</f>
      </c>
      <c r="L47" s="38">
        <v>0</v>
      </c>
      <c s="32">
        <f>ROUND(ROUND(L47,2)*ROUND(G47,3),2)</f>
      </c>
      <c s="36" t="s">
        <v>1891</v>
      </c>
      <c>
        <f>(M47*21)/100</f>
      </c>
      <c t="s">
        <v>27</v>
      </c>
    </row>
    <row r="48" spans="1:5" ht="12.75">
      <c r="A48" s="35" t="s">
        <v>56</v>
      </c>
      <c r="E48" s="39" t="s">
        <v>5</v>
      </c>
    </row>
    <row r="49" spans="1:5" ht="25.5">
      <c r="A49" s="35" t="s">
        <v>57</v>
      </c>
      <c r="E49" s="40" t="s">
        <v>2093</v>
      </c>
    </row>
    <row r="50" spans="1:5" ht="63.75">
      <c r="A50" t="s">
        <v>59</v>
      </c>
      <c r="E50" s="39" t="s">
        <v>2090</v>
      </c>
    </row>
    <row r="51" spans="1:16" ht="12.75">
      <c r="A51" t="s">
        <v>49</v>
      </c>
      <c s="34" t="s">
        <v>120</v>
      </c>
      <c s="34" t="s">
        <v>2094</v>
      </c>
      <c s="35" t="s">
        <v>5</v>
      </c>
      <c s="6" t="s">
        <v>2095</v>
      </c>
      <c s="36" t="s">
        <v>64</v>
      </c>
      <c s="37">
        <v>70.86</v>
      </c>
      <c s="36">
        <v>0</v>
      </c>
      <c s="36">
        <f>ROUND(G51*H51,6)</f>
      </c>
      <c r="L51" s="38">
        <v>0</v>
      </c>
      <c s="32">
        <f>ROUND(ROUND(L51,2)*ROUND(G51,3),2)</f>
      </c>
      <c s="36" t="s">
        <v>1891</v>
      </c>
      <c>
        <f>(M51*21)/100</f>
      </c>
      <c t="s">
        <v>27</v>
      </c>
    </row>
    <row r="52" spans="1:5" ht="38.25">
      <c r="A52" s="35" t="s">
        <v>56</v>
      </c>
      <c r="E52" s="39" t="s">
        <v>2096</v>
      </c>
    </row>
    <row r="53" spans="1:5" ht="12.75">
      <c r="A53" s="35" t="s">
        <v>57</v>
      </c>
      <c r="E53" s="40" t="s">
        <v>5</v>
      </c>
    </row>
    <row r="54" spans="1:5" ht="38.25">
      <c r="A54" t="s">
        <v>59</v>
      </c>
      <c r="E54" s="39" t="s">
        <v>2097</v>
      </c>
    </row>
    <row r="55" spans="1:16" ht="12.75">
      <c r="A55" t="s">
        <v>49</v>
      </c>
      <c s="34" t="s">
        <v>124</v>
      </c>
      <c s="34" t="s">
        <v>2098</v>
      </c>
      <c s="35" t="s">
        <v>5</v>
      </c>
      <c s="6" t="s">
        <v>2099</v>
      </c>
      <c s="36" t="s">
        <v>64</v>
      </c>
      <c s="37">
        <v>7468.31</v>
      </c>
      <c s="36">
        <v>0</v>
      </c>
      <c s="36">
        <f>ROUND(G55*H55,6)</f>
      </c>
      <c r="L55" s="38">
        <v>0</v>
      </c>
      <c s="32">
        <f>ROUND(ROUND(L55,2)*ROUND(G55,3),2)</f>
      </c>
      <c s="36" t="s">
        <v>1891</v>
      </c>
      <c>
        <f>(M55*21)/100</f>
      </c>
      <c t="s">
        <v>27</v>
      </c>
    </row>
    <row r="56" spans="1:5" ht="12.75">
      <c r="A56" s="35" t="s">
        <v>56</v>
      </c>
      <c r="E56" s="39" t="s">
        <v>5</v>
      </c>
    </row>
    <row r="57" spans="1:5" ht="12.75">
      <c r="A57" s="35" t="s">
        <v>57</v>
      </c>
      <c r="E57" s="40" t="s">
        <v>5</v>
      </c>
    </row>
    <row r="58" spans="1:5" ht="369.75">
      <c r="A58" t="s">
        <v>59</v>
      </c>
      <c r="E58" s="39" t="s">
        <v>2100</v>
      </c>
    </row>
    <row r="59" spans="1:16" ht="12.75">
      <c r="A59" t="s">
        <v>49</v>
      </c>
      <c s="34" t="s">
        <v>128</v>
      </c>
      <c s="34" t="s">
        <v>2101</v>
      </c>
      <c s="35" t="s">
        <v>5</v>
      </c>
      <c s="6" t="s">
        <v>2102</v>
      </c>
      <c s="36" t="s">
        <v>64</v>
      </c>
      <c s="37">
        <v>1096.912</v>
      </c>
      <c s="36">
        <v>0</v>
      </c>
      <c s="36">
        <f>ROUND(G59*H59,6)</f>
      </c>
      <c r="L59" s="38">
        <v>0</v>
      </c>
      <c s="32">
        <f>ROUND(ROUND(L59,2)*ROUND(G59,3),2)</f>
      </c>
      <c s="36" t="s">
        <v>1891</v>
      </c>
      <c>
        <f>(M59*21)/100</f>
      </c>
      <c t="s">
        <v>27</v>
      </c>
    </row>
    <row r="60" spans="1:5" ht="12.75">
      <c r="A60" s="35" t="s">
        <v>56</v>
      </c>
      <c r="E60" s="39" t="s">
        <v>5</v>
      </c>
    </row>
    <row r="61" spans="1:5" ht="63.75">
      <c r="A61" s="35" t="s">
        <v>57</v>
      </c>
      <c r="E61" s="40" t="s">
        <v>2103</v>
      </c>
    </row>
    <row r="62" spans="1:5" ht="369.75">
      <c r="A62" t="s">
        <v>59</v>
      </c>
      <c r="E62" s="39" t="s">
        <v>2104</v>
      </c>
    </row>
    <row r="63" spans="1:16" ht="12.75">
      <c r="A63" t="s">
        <v>49</v>
      </c>
      <c s="34" t="s">
        <v>131</v>
      </c>
      <c s="34" t="s">
        <v>2105</v>
      </c>
      <c s="35" t="s">
        <v>5</v>
      </c>
      <c s="6" t="s">
        <v>2106</v>
      </c>
      <c s="36" t="s">
        <v>85</v>
      </c>
      <c s="37">
        <v>9970.03</v>
      </c>
      <c s="36">
        <v>0</v>
      </c>
      <c s="36">
        <f>ROUND(G63*H63,6)</f>
      </c>
      <c r="L63" s="38">
        <v>0</v>
      </c>
      <c s="32">
        <f>ROUND(ROUND(L63,2)*ROUND(G63,3),2)</f>
      </c>
      <c s="36" t="s">
        <v>1891</v>
      </c>
      <c>
        <f>(M63*21)/100</f>
      </c>
      <c t="s">
        <v>27</v>
      </c>
    </row>
    <row r="64" spans="1:5" ht="25.5">
      <c r="A64" s="35" t="s">
        <v>56</v>
      </c>
      <c r="E64" s="39" t="s">
        <v>2107</v>
      </c>
    </row>
    <row r="65" spans="1:5" ht="12.75">
      <c r="A65" s="35" t="s">
        <v>57</v>
      </c>
      <c r="E65" s="40" t="s">
        <v>5</v>
      </c>
    </row>
    <row r="66" spans="1:5" ht="25.5">
      <c r="A66" t="s">
        <v>59</v>
      </c>
      <c r="E66" s="39" t="s">
        <v>2108</v>
      </c>
    </row>
    <row r="67" spans="1:16" ht="12.75">
      <c r="A67" t="s">
        <v>49</v>
      </c>
      <c s="34" t="s">
        <v>135</v>
      </c>
      <c s="34" t="s">
        <v>2109</v>
      </c>
      <c s="35" t="s">
        <v>5</v>
      </c>
      <c s="6" t="s">
        <v>2110</v>
      </c>
      <c s="36" t="s">
        <v>85</v>
      </c>
      <c s="37">
        <v>1679.33</v>
      </c>
      <c s="36">
        <v>0</v>
      </c>
      <c s="36">
        <f>ROUND(G67*H67,6)</f>
      </c>
      <c r="L67" s="38">
        <v>0</v>
      </c>
      <c s="32">
        <f>ROUND(ROUND(L67,2)*ROUND(G67,3),2)</f>
      </c>
      <c s="36" t="s">
        <v>1891</v>
      </c>
      <c>
        <f>(M67*21)/100</f>
      </c>
      <c t="s">
        <v>27</v>
      </c>
    </row>
    <row r="68" spans="1:5" ht="25.5">
      <c r="A68" s="35" t="s">
        <v>56</v>
      </c>
      <c r="E68" s="39" t="s">
        <v>2111</v>
      </c>
    </row>
    <row r="69" spans="1:5" ht="12.75">
      <c r="A69" s="35" t="s">
        <v>57</v>
      </c>
      <c r="E69" s="40" t="s">
        <v>5</v>
      </c>
    </row>
    <row r="70" spans="1:5" ht="38.25">
      <c r="A70" t="s">
        <v>59</v>
      </c>
      <c r="E70" s="39" t="s">
        <v>2112</v>
      </c>
    </row>
    <row r="71" spans="1:16" ht="12.75">
      <c r="A71" t="s">
        <v>49</v>
      </c>
      <c s="34" t="s">
        <v>139</v>
      </c>
      <c s="34" t="s">
        <v>2113</v>
      </c>
      <c s="35" t="s">
        <v>5</v>
      </c>
      <c s="6" t="s">
        <v>2114</v>
      </c>
      <c s="36" t="s">
        <v>85</v>
      </c>
      <c s="37">
        <v>1679.33</v>
      </c>
      <c s="36">
        <v>0</v>
      </c>
      <c s="36">
        <f>ROUND(G71*H71,6)</f>
      </c>
      <c r="L71" s="38">
        <v>0</v>
      </c>
      <c s="32">
        <f>ROUND(ROUND(L71,2)*ROUND(G71,3),2)</f>
      </c>
      <c s="36" t="s">
        <v>1891</v>
      </c>
      <c>
        <f>(M71*21)/100</f>
      </c>
      <c t="s">
        <v>27</v>
      </c>
    </row>
    <row r="72" spans="1:5" ht="25.5">
      <c r="A72" s="35" t="s">
        <v>56</v>
      </c>
      <c r="E72" s="39" t="s">
        <v>2115</v>
      </c>
    </row>
    <row r="73" spans="1:5" ht="12.75">
      <c r="A73" s="35" t="s">
        <v>57</v>
      </c>
      <c r="E73" s="40" t="s">
        <v>5</v>
      </c>
    </row>
    <row r="74" spans="1:5" ht="25.5">
      <c r="A74" t="s">
        <v>59</v>
      </c>
      <c r="E74" s="39" t="s">
        <v>2116</v>
      </c>
    </row>
    <row r="75" spans="1:16" ht="12.75">
      <c r="A75" t="s">
        <v>49</v>
      </c>
      <c s="34" t="s">
        <v>143</v>
      </c>
      <c s="34" t="s">
        <v>2117</v>
      </c>
      <c s="35" t="s">
        <v>5</v>
      </c>
      <c s="6" t="s">
        <v>2118</v>
      </c>
      <c s="36" t="s">
        <v>85</v>
      </c>
      <c s="37">
        <v>1679.33</v>
      </c>
      <c s="36">
        <v>0</v>
      </c>
      <c s="36">
        <f>ROUND(G75*H75,6)</f>
      </c>
      <c r="L75" s="38">
        <v>0</v>
      </c>
      <c s="32">
        <f>ROUND(ROUND(L75,2)*ROUND(G75,3),2)</f>
      </c>
      <c s="36" t="s">
        <v>1891</v>
      </c>
      <c>
        <f>(M75*21)/100</f>
      </c>
      <c t="s">
        <v>27</v>
      </c>
    </row>
    <row r="76" spans="1:5" ht="12.75">
      <c r="A76" s="35" t="s">
        <v>56</v>
      </c>
      <c r="E76" s="39" t="s">
        <v>2119</v>
      </c>
    </row>
    <row r="77" spans="1:5" ht="12.75">
      <c r="A77" s="35" t="s">
        <v>57</v>
      </c>
      <c r="E77" s="40" t="s">
        <v>5</v>
      </c>
    </row>
    <row r="78" spans="1:5" ht="38.25">
      <c r="A78" t="s">
        <v>59</v>
      </c>
      <c r="E78" s="39" t="s">
        <v>2120</v>
      </c>
    </row>
    <row r="79" spans="1:16" ht="12.75">
      <c r="A79" t="s">
        <v>49</v>
      </c>
      <c s="34" t="s">
        <v>231</v>
      </c>
      <c s="34" t="s">
        <v>78</v>
      </c>
      <c s="35" t="s">
        <v>5</v>
      </c>
      <c s="6" t="s">
        <v>842</v>
      </c>
      <c s="36" t="s">
        <v>64</v>
      </c>
      <c s="37">
        <v>670.234</v>
      </c>
      <c s="36">
        <v>0</v>
      </c>
      <c s="36">
        <f>ROUND(G79*H79,6)</f>
      </c>
      <c r="L79" s="38">
        <v>0</v>
      </c>
      <c s="32">
        <f>ROUND(ROUND(L79,2)*ROUND(G79,3),2)</f>
      </c>
      <c s="36" t="s">
        <v>55</v>
      </c>
      <c>
        <f>(M79*21)/100</f>
      </c>
      <c t="s">
        <v>27</v>
      </c>
    </row>
    <row r="80" spans="1:5" ht="12.75">
      <c r="A80" s="35" t="s">
        <v>56</v>
      </c>
      <c r="E80" s="39" t="s">
        <v>2121</v>
      </c>
    </row>
    <row r="81" spans="1:5" ht="51">
      <c r="A81" s="35" t="s">
        <v>57</v>
      </c>
      <c r="E81" s="40" t="s">
        <v>2122</v>
      </c>
    </row>
    <row r="82" spans="1:5" ht="229.5">
      <c r="A82" t="s">
        <v>59</v>
      </c>
      <c r="E82" s="39" t="s">
        <v>843</v>
      </c>
    </row>
    <row r="83" spans="1:16" ht="12.75">
      <c r="A83" t="s">
        <v>49</v>
      </c>
      <c s="34" t="s">
        <v>235</v>
      </c>
      <c s="34" t="s">
        <v>1909</v>
      </c>
      <c s="35" t="s">
        <v>5</v>
      </c>
      <c s="6" t="s">
        <v>1910</v>
      </c>
      <c s="36" t="s">
        <v>64</v>
      </c>
      <c s="37">
        <v>33.123</v>
      </c>
      <c s="36">
        <v>0</v>
      </c>
      <c s="36">
        <f>ROUND(G83*H83,6)</f>
      </c>
      <c r="L83" s="38">
        <v>0</v>
      </c>
      <c s="32">
        <f>ROUND(ROUND(L83,2)*ROUND(G83,3),2)</f>
      </c>
      <c s="36" t="s">
        <v>55</v>
      </c>
      <c>
        <f>(M83*21)/100</f>
      </c>
      <c t="s">
        <v>27</v>
      </c>
    </row>
    <row r="84" spans="1:5" ht="12.75">
      <c r="A84" s="35" t="s">
        <v>56</v>
      </c>
      <c r="E84" s="39" t="s">
        <v>5</v>
      </c>
    </row>
    <row r="85" spans="1:5" ht="25.5">
      <c r="A85" s="35" t="s">
        <v>57</v>
      </c>
      <c r="E85" s="40" t="s">
        <v>2123</v>
      </c>
    </row>
    <row r="86" spans="1:5" ht="229.5">
      <c r="A86" t="s">
        <v>59</v>
      </c>
      <c r="E86" s="39" t="s">
        <v>1913</v>
      </c>
    </row>
    <row r="87" spans="1:13" ht="12.75">
      <c r="A87" t="s">
        <v>46</v>
      </c>
      <c r="C87" s="31" t="s">
        <v>27</v>
      </c>
      <c r="E87" s="33" t="s">
        <v>1379</v>
      </c>
      <c r="J87" s="32">
        <f>0</f>
      </c>
      <c s="32">
        <f>0</f>
      </c>
      <c s="32">
        <f>0+L88+L92+L96+L100</f>
      </c>
      <c s="32">
        <f>0+M88+M92+M96+M100</f>
      </c>
    </row>
    <row r="88" spans="1:16" ht="12.75">
      <c r="A88" t="s">
        <v>49</v>
      </c>
      <c s="34" t="s">
        <v>147</v>
      </c>
      <c s="34" t="s">
        <v>2124</v>
      </c>
      <c s="35" t="s">
        <v>5</v>
      </c>
      <c s="6" t="s">
        <v>2125</v>
      </c>
      <c s="36" t="s">
        <v>75</v>
      </c>
      <c s="37">
        <v>875.78</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165.75">
      <c r="A91" t="s">
        <v>59</v>
      </c>
      <c r="E91" s="39" t="s">
        <v>2126</v>
      </c>
    </row>
    <row r="92" spans="1:16" ht="12.75">
      <c r="A92" t="s">
        <v>49</v>
      </c>
      <c s="34" t="s">
        <v>151</v>
      </c>
      <c s="34" t="s">
        <v>103</v>
      </c>
      <c s="35" t="s">
        <v>5</v>
      </c>
      <c s="6" t="s">
        <v>104</v>
      </c>
      <c s="36" t="s">
        <v>85</v>
      </c>
      <c s="37">
        <v>4084.435</v>
      </c>
      <c s="36">
        <v>0</v>
      </c>
      <c s="36">
        <f>ROUND(G92*H92,6)</f>
      </c>
      <c r="L92" s="38">
        <v>0</v>
      </c>
      <c s="32">
        <f>ROUND(ROUND(L92,2)*ROUND(G92,3),2)</f>
      </c>
      <c s="36" t="s">
        <v>1891</v>
      </c>
      <c>
        <f>(M92*21)/100</f>
      </c>
      <c t="s">
        <v>27</v>
      </c>
    </row>
    <row r="93" spans="1:5" ht="25.5">
      <c r="A93" s="35" t="s">
        <v>56</v>
      </c>
      <c r="E93" s="39" t="s">
        <v>2127</v>
      </c>
    </row>
    <row r="94" spans="1:5" ht="25.5">
      <c r="A94" s="35" t="s">
        <v>57</v>
      </c>
      <c r="E94" s="40" t="s">
        <v>2128</v>
      </c>
    </row>
    <row r="95" spans="1:5" ht="102">
      <c r="A95" t="s">
        <v>59</v>
      </c>
      <c r="E95" s="39" t="s">
        <v>106</v>
      </c>
    </row>
    <row r="96" spans="1:16" ht="12.75">
      <c r="A96" t="s">
        <v>49</v>
      </c>
      <c s="34" t="s">
        <v>155</v>
      </c>
      <c s="34" t="s">
        <v>2129</v>
      </c>
      <c s="35" t="s">
        <v>5</v>
      </c>
      <c s="6" t="s">
        <v>2130</v>
      </c>
      <c s="36" t="s">
        <v>793</v>
      </c>
      <c s="37">
        <v>2.99</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267.75">
      <c r="A99" t="s">
        <v>59</v>
      </c>
      <c r="E99" s="39" t="s">
        <v>2131</v>
      </c>
    </row>
    <row r="100" spans="1:16" ht="12.75">
      <c r="A100" t="s">
        <v>49</v>
      </c>
      <c s="34" t="s">
        <v>158</v>
      </c>
      <c s="34" t="s">
        <v>2132</v>
      </c>
      <c s="35" t="s">
        <v>5</v>
      </c>
      <c s="6" t="s">
        <v>2133</v>
      </c>
      <c s="36" t="s">
        <v>793</v>
      </c>
      <c s="37">
        <v>0.005</v>
      </c>
      <c s="36">
        <v>0</v>
      </c>
      <c s="36">
        <f>ROUND(G100*H100,6)</f>
      </c>
      <c r="L100" s="38">
        <v>0</v>
      </c>
      <c s="32">
        <f>ROUND(ROUND(L100,2)*ROUND(G100,3),2)</f>
      </c>
      <c s="36" t="s">
        <v>1891</v>
      </c>
      <c>
        <f>(M100*21)/100</f>
      </c>
      <c t="s">
        <v>27</v>
      </c>
    </row>
    <row r="101" spans="1:5" ht="12.75">
      <c r="A101" s="35" t="s">
        <v>56</v>
      </c>
      <c r="E101" s="39" t="s">
        <v>1939</v>
      </c>
    </row>
    <row r="102" spans="1:5" ht="25.5">
      <c r="A102" s="35" t="s">
        <v>57</v>
      </c>
      <c r="E102" s="40" t="s">
        <v>2134</v>
      </c>
    </row>
    <row r="103" spans="1:5" ht="267.75">
      <c r="A103" t="s">
        <v>59</v>
      </c>
      <c r="E103" s="39" t="s">
        <v>2131</v>
      </c>
    </row>
    <row r="104" spans="1:13" ht="12.75">
      <c r="A104" t="s">
        <v>46</v>
      </c>
      <c r="C104" s="31" t="s">
        <v>26</v>
      </c>
      <c r="E104" s="33" t="s">
        <v>2135</v>
      </c>
      <c r="J104" s="32">
        <f>0</f>
      </c>
      <c s="32">
        <f>0</f>
      </c>
      <c s="32">
        <f>0+L105+L109</f>
      </c>
      <c s="32">
        <f>0+M105+M109</f>
      </c>
    </row>
    <row r="105" spans="1:16" ht="12.75">
      <c r="A105" t="s">
        <v>49</v>
      </c>
      <c s="34" t="s">
        <v>164</v>
      </c>
      <c s="34" t="s">
        <v>1380</v>
      </c>
      <c s="35" t="s">
        <v>5</v>
      </c>
      <c s="6" t="s">
        <v>1381</v>
      </c>
      <c s="36" t="s">
        <v>64</v>
      </c>
      <c s="37">
        <v>31</v>
      </c>
      <c s="36">
        <v>0</v>
      </c>
      <c s="36">
        <f>ROUND(G105*H105,6)</f>
      </c>
      <c r="L105" s="38">
        <v>0</v>
      </c>
      <c s="32">
        <f>ROUND(ROUND(L105,2)*ROUND(G105,3),2)</f>
      </c>
      <c s="36" t="s">
        <v>1891</v>
      </c>
      <c>
        <f>(M105*21)/100</f>
      </c>
      <c t="s">
        <v>27</v>
      </c>
    </row>
    <row r="106" spans="1:5" ht="12.75">
      <c r="A106" s="35" t="s">
        <v>56</v>
      </c>
      <c r="E106" s="39" t="s">
        <v>5</v>
      </c>
    </row>
    <row r="107" spans="1:5" ht="12.75">
      <c r="A107" s="35" t="s">
        <v>57</v>
      </c>
      <c r="E107" s="40" t="s">
        <v>5</v>
      </c>
    </row>
    <row r="108" spans="1:5" ht="369.75">
      <c r="A108" t="s">
        <v>59</v>
      </c>
      <c r="E108" s="39" t="s">
        <v>1382</v>
      </c>
    </row>
    <row r="109" spans="1:16" ht="12.75">
      <c r="A109" t="s">
        <v>49</v>
      </c>
      <c s="34" t="s">
        <v>168</v>
      </c>
      <c s="34" t="s">
        <v>2136</v>
      </c>
      <c s="35" t="s">
        <v>5</v>
      </c>
      <c s="6" t="s">
        <v>2137</v>
      </c>
      <c s="36" t="s">
        <v>2138</v>
      </c>
      <c s="37">
        <v>4950.8</v>
      </c>
      <c s="36">
        <v>0</v>
      </c>
      <c s="36">
        <f>ROUND(G109*H109,6)</f>
      </c>
      <c r="L109" s="38">
        <v>0</v>
      </c>
      <c s="32">
        <f>ROUND(ROUND(L109,2)*ROUND(G109,3),2)</f>
      </c>
      <c s="36" t="s">
        <v>1891</v>
      </c>
      <c>
        <f>(M109*21)/100</f>
      </c>
      <c t="s">
        <v>27</v>
      </c>
    </row>
    <row r="110" spans="1:5" ht="12.75">
      <c r="A110" s="35" t="s">
        <v>56</v>
      </c>
      <c r="E110" s="39" t="s">
        <v>1939</v>
      </c>
    </row>
    <row r="111" spans="1:5" ht="25.5">
      <c r="A111" s="35" t="s">
        <v>57</v>
      </c>
      <c r="E111" s="40" t="s">
        <v>2139</v>
      </c>
    </row>
    <row r="112" spans="1:5" ht="293.25">
      <c r="A112" t="s">
        <v>59</v>
      </c>
      <c r="E112" s="39" t="s">
        <v>2140</v>
      </c>
    </row>
    <row r="113" spans="1:13" ht="12.75">
      <c r="A113" t="s">
        <v>46</v>
      </c>
      <c r="C113" s="31" t="s">
        <v>72</v>
      </c>
      <c r="E113" s="33" t="s">
        <v>2141</v>
      </c>
      <c r="J113" s="32">
        <f>0</f>
      </c>
      <c s="32">
        <f>0</f>
      </c>
      <c s="32">
        <f>0+L114+L118</f>
      </c>
      <c s="32">
        <f>0+M114+M118</f>
      </c>
    </row>
    <row r="114" spans="1:16" ht="12.75">
      <c r="A114" t="s">
        <v>49</v>
      </c>
      <c s="34" t="s">
        <v>173</v>
      </c>
      <c s="34" t="s">
        <v>2142</v>
      </c>
      <c s="35" t="s">
        <v>5</v>
      </c>
      <c s="6" t="s">
        <v>2143</v>
      </c>
      <c s="36" t="s">
        <v>64</v>
      </c>
      <c s="37">
        <v>148.5</v>
      </c>
      <c s="36">
        <v>0</v>
      </c>
      <c s="36">
        <f>ROUND(G114*H114,6)</f>
      </c>
      <c r="L114" s="38">
        <v>0</v>
      </c>
      <c s="32">
        <f>ROUND(ROUND(L114,2)*ROUND(G114,3),2)</f>
      </c>
      <c s="36" t="s">
        <v>1891</v>
      </c>
      <c>
        <f>(M114*21)/100</f>
      </c>
      <c t="s">
        <v>27</v>
      </c>
    </row>
    <row r="115" spans="1:5" ht="25.5">
      <c r="A115" s="35" t="s">
        <v>56</v>
      </c>
      <c r="E115" s="39" t="s">
        <v>2144</v>
      </c>
    </row>
    <row r="116" spans="1:5" ht="25.5">
      <c r="A116" s="35" t="s">
        <v>57</v>
      </c>
      <c r="E116" s="40" t="s">
        <v>2145</v>
      </c>
    </row>
    <row r="117" spans="1:5" ht="38.25">
      <c r="A117" t="s">
        <v>59</v>
      </c>
      <c r="E117" s="39" t="s">
        <v>2146</v>
      </c>
    </row>
    <row r="118" spans="1:16" ht="12.75">
      <c r="A118" t="s">
        <v>49</v>
      </c>
      <c s="34" t="s">
        <v>176</v>
      </c>
      <c s="34" t="s">
        <v>2147</v>
      </c>
      <c s="35" t="s">
        <v>5</v>
      </c>
      <c s="6" t="s">
        <v>2148</v>
      </c>
      <c s="36" t="s">
        <v>85</v>
      </c>
      <c s="37">
        <v>990</v>
      </c>
      <c s="36">
        <v>0</v>
      </c>
      <c s="36">
        <f>ROUND(G118*H118,6)</f>
      </c>
      <c r="L118" s="38">
        <v>0</v>
      </c>
      <c s="32">
        <f>ROUND(ROUND(L118,2)*ROUND(G118,3),2)</f>
      </c>
      <c s="36" t="s">
        <v>1891</v>
      </c>
      <c>
        <f>(M118*21)/100</f>
      </c>
      <c t="s">
        <v>27</v>
      </c>
    </row>
    <row r="119" spans="1:5" ht="25.5">
      <c r="A119" s="35" t="s">
        <v>56</v>
      </c>
      <c r="E119" s="39" t="s">
        <v>2149</v>
      </c>
    </row>
    <row r="120" spans="1:5" ht="12.75">
      <c r="A120" s="35" t="s">
        <v>57</v>
      </c>
      <c r="E120" s="40" t="s">
        <v>5</v>
      </c>
    </row>
    <row r="121" spans="1:5" ht="127.5">
      <c r="A121" t="s">
        <v>59</v>
      </c>
      <c r="E121" s="39" t="s">
        <v>2150</v>
      </c>
    </row>
    <row r="122" spans="1:13" ht="12.75">
      <c r="A122" t="s">
        <v>46</v>
      </c>
      <c r="C122" s="31" t="s">
        <v>77</v>
      </c>
      <c r="E122" s="33" t="s">
        <v>1914</v>
      </c>
      <c r="J122" s="32">
        <f>0</f>
      </c>
      <c s="32">
        <f>0</f>
      </c>
      <c s="32">
        <f>0+L123+L127+L131+L135</f>
      </c>
      <c s="32">
        <f>0+M123+M127+M131+M135</f>
      </c>
    </row>
    <row r="123" spans="1:16" ht="25.5">
      <c r="A123" t="s">
        <v>49</v>
      </c>
      <c s="34" t="s">
        <v>180</v>
      </c>
      <c s="34" t="s">
        <v>2151</v>
      </c>
      <c s="35" t="s">
        <v>5</v>
      </c>
      <c s="6" t="s">
        <v>2152</v>
      </c>
      <c s="36" t="s">
        <v>64</v>
      </c>
      <c s="37">
        <v>1369.66</v>
      </c>
      <c s="36">
        <v>0</v>
      </c>
      <c s="36">
        <f>ROUND(G123*H123,6)</f>
      </c>
      <c r="L123" s="38">
        <v>0</v>
      </c>
      <c s="32">
        <f>ROUND(ROUND(L123,2)*ROUND(G123,3),2)</f>
      </c>
      <c s="36" t="s">
        <v>1891</v>
      </c>
      <c>
        <f>(M123*21)/100</f>
      </c>
      <c t="s">
        <v>27</v>
      </c>
    </row>
    <row r="124" spans="1:5" ht="25.5">
      <c r="A124" s="35" t="s">
        <v>56</v>
      </c>
      <c r="E124" s="39" t="s">
        <v>2153</v>
      </c>
    </row>
    <row r="125" spans="1:5" ht="12.75">
      <c r="A125" s="35" t="s">
        <v>57</v>
      </c>
      <c r="E125" s="40" t="s">
        <v>5</v>
      </c>
    </row>
    <row r="126" spans="1:5" ht="280.5">
      <c r="A126" t="s">
        <v>59</v>
      </c>
      <c r="E126" s="39" t="s">
        <v>2154</v>
      </c>
    </row>
    <row r="127" spans="1:16" ht="25.5">
      <c r="A127" t="s">
        <v>49</v>
      </c>
      <c s="34" t="s">
        <v>916</v>
      </c>
      <c s="34" t="s">
        <v>2155</v>
      </c>
      <c s="35" t="s">
        <v>5</v>
      </c>
      <c s="6" t="s">
        <v>2156</v>
      </c>
      <c s="36" t="s">
        <v>64</v>
      </c>
      <c s="37">
        <v>776.58</v>
      </c>
      <c s="36">
        <v>0</v>
      </c>
      <c s="36">
        <f>ROUND(G127*H127,6)</f>
      </c>
      <c r="L127" s="38">
        <v>0</v>
      </c>
      <c s="32">
        <f>ROUND(ROUND(L127,2)*ROUND(G127,3),2)</f>
      </c>
      <c s="36" t="s">
        <v>1891</v>
      </c>
      <c>
        <f>(M127*21)/100</f>
      </c>
      <c t="s">
        <v>27</v>
      </c>
    </row>
    <row r="128" spans="1:5" ht="25.5">
      <c r="A128" s="35" t="s">
        <v>56</v>
      </c>
      <c r="E128" s="39" t="s">
        <v>2157</v>
      </c>
    </row>
    <row r="129" spans="1:5" ht="12.75">
      <c r="A129" s="35" t="s">
        <v>57</v>
      </c>
      <c r="E129" s="40" t="s">
        <v>5</v>
      </c>
    </row>
    <row r="130" spans="1:5" ht="344.25">
      <c r="A130" t="s">
        <v>59</v>
      </c>
      <c r="E130" s="39" t="s">
        <v>2158</v>
      </c>
    </row>
    <row r="131" spans="1:16" ht="25.5">
      <c r="A131" t="s">
        <v>49</v>
      </c>
      <c s="34" t="s">
        <v>919</v>
      </c>
      <c s="34" t="s">
        <v>2159</v>
      </c>
      <c s="35" t="s">
        <v>5</v>
      </c>
      <c s="6" t="s">
        <v>2160</v>
      </c>
      <c s="36" t="s">
        <v>64</v>
      </c>
      <c s="37">
        <v>438.399</v>
      </c>
      <c s="36">
        <v>0</v>
      </c>
      <c s="36">
        <f>ROUND(G131*H131,6)</f>
      </c>
      <c r="L131" s="38">
        <v>0</v>
      </c>
      <c s="32">
        <f>ROUND(ROUND(L131,2)*ROUND(G131,3),2)</f>
      </c>
      <c s="36" t="s">
        <v>1891</v>
      </c>
      <c>
        <f>(M131*21)/100</f>
      </c>
      <c t="s">
        <v>27</v>
      </c>
    </row>
    <row r="132" spans="1:5" ht="25.5">
      <c r="A132" s="35" t="s">
        <v>56</v>
      </c>
      <c r="E132" s="39" t="s">
        <v>2161</v>
      </c>
    </row>
    <row r="133" spans="1:5" ht="25.5">
      <c r="A133" s="35" t="s">
        <v>57</v>
      </c>
      <c r="E133" s="40" t="s">
        <v>2162</v>
      </c>
    </row>
    <row r="134" spans="1:5" ht="267.75">
      <c r="A134" t="s">
        <v>59</v>
      </c>
      <c r="E134" s="39" t="s">
        <v>2163</v>
      </c>
    </row>
    <row r="135" spans="1:16" ht="25.5">
      <c r="A135" t="s">
        <v>49</v>
      </c>
      <c s="34" t="s">
        <v>183</v>
      </c>
      <c s="34" t="s">
        <v>2164</v>
      </c>
      <c s="35" t="s">
        <v>5</v>
      </c>
      <c s="6" t="s">
        <v>2165</v>
      </c>
      <c s="36" t="s">
        <v>64</v>
      </c>
      <c s="37">
        <v>2914.951</v>
      </c>
      <c s="36">
        <v>0</v>
      </c>
      <c s="36">
        <f>ROUND(G135*H135,6)</f>
      </c>
      <c r="L135" s="38">
        <v>0</v>
      </c>
      <c s="32">
        <f>ROUND(ROUND(L135,2)*ROUND(G135,3),2)</f>
      </c>
      <c s="36" t="s">
        <v>1891</v>
      </c>
      <c>
        <f>(M135*21)/100</f>
      </c>
      <c t="s">
        <v>27</v>
      </c>
    </row>
    <row r="136" spans="1:5" ht="25.5">
      <c r="A136" s="35" t="s">
        <v>56</v>
      </c>
      <c r="E136" s="39" t="s">
        <v>2166</v>
      </c>
    </row>
    <row r="137" spans="1:5" ht="25.5">
      <c r="A137" s="35" t="s">
        <v>57</v>
      </c>
      <c r="E137" s="40" t="s">
        <v>2167</v>
      </c>
    </row>
    <row r="138" spans="1:5" ht="267.75">
      <c r="A138" t="s">
        <v>59</v>
      </c>
      <c r="E138" s="39" t="s">
        <v>2163</v>
      </c>
    </row>
    <row r="139" spans="1:13" ht="12.75">
      <c r="A139" t="s">
        <v>46</v>
      </c>
      <c r="C139" s="31" t="s">
        <v>108</v>
      </c>
      <c r="E139" s="33" t="s">
        <v>2168</v>
      </c>
      <c r="J139" s="32">
        <f>0</f>
      </c>
      <c s="32">
        <f>0</f>
      </c>
      <c s="32">
        <f>0+L140+L144+L148+L152+L156</f>
      </c>
      <c s="32">
        <f>0+M140+M144+M148+M152+M156</f>
      </c>
    </row>
    <row r="140" spans="1:16" ht="12.75">
      <c r="A140" t="s">
        <v>49</v>
      </c>
      <c s="34" t="s">
        <v>187</v>
      </c>
      <c s="34" t="s">
        <v>2169</v>
      </c>
      <c s="35" t="s">
        <v>5</v>
      </c>
      <c s="6" t="s">
        <v>2170</v>
      </c>
      <c s="36" t="s">
        <v>75</v>
      </c>
      <c s="37">
        <v>210.89</v>
      </c>
      <c s="36">
        <v>0</v>
      </c>
      <c s="36">
        <f>ROUND(G140*H140,6)</f>
      </c>
      <c r="L140" s="38">
        <v>0</v>
      </c>
      <c s="32">
        <f>ROUND(ROUND(L140,2)*ROUND(G140,3),2)</f>
      </c>
      <c s="36" t="s">
        <v>1891</v>
      </c>
      <c>
        <f>(M140*21)/100</f>
      </c>
      <c t="s">
        <v>27</v>
      </c>
    </row>
    <row r="141" spans="1:5" ht="25.5">
      <c r="A141" s="35" t="s">
        <v>56</v>
      </c>
      <c r="E141" s="39" t="s">
        <v>2171</v>
      </c>
    </row>
    <row r="142" spans="1:5" ht="12.75">
      <c r="A142" s="35" t="s">
        <v>57</v>
      </c>
      <c r="E142" s="40" t="s">
        <v>5</v>
      </c>
    </row>
    <row r="143" spans="1:5" ht="255">
      <c r="A143" t="s">
        <v>59</v>
      </c>
      <c r="E143" s="39" t="s">
        <v>2172</v>
      </c>
    </row>
    <row r="144" spans="1:16" ht="12.75">
      <c r="A144" t="s">
        <v>49</v>
      </c>
      <c s="34" t="s">
        <v>191</v>
      </c>
      <c s="34" t="s">
        <v>2173</v>
      </c>
      <c s="35" t="s">
        <v>5</v>
      </c>
      <c s="6" t="s">
        <v>2174</v>
      </c>
      <c s="36" t="s">
        <v>90</v>
      </c>
      <c s="37">
        <v>15</v>
      </c>
      <c s="36">
        <v>0</v>
      </c>
      <c s="36">
        <f>ROUND(G144*H144,6)</f>
      </c>
      <c r="L144" s="38">
        <v>0</v>
      </c>
      <c s="32">
        <f>ROUND(ROUND(L144,2)*ROUND(G144,3),2)</f>
      </c>
      <c s="36" t="s">
        <v>1891</v>
      </c>
      <c>
        <f>(M144*21)/100</f>
      </c>
      <c t="s">
        <v>27</v>
      </c>
    </row>
    <row r="145" spans="1:5" ht="25.5">
      <c r="A145" s="35" t="s">
        <v>56</v>
      </c>
      <c r="E145" s="39" t="s">
        <v>2175</v>
      </c>
    </row>
    <row r="146" spans="1:5" ht="12.75">
      <c r="A146" s="35" t="s">
        <v>57</v>
      </c>
      <c r="E146" s="40" t="s">
        <v>5</v>
      </c>
    </row>
    <row r="147" spans="1:5" ht="242.25">
      <c r="A147" t="s">
        <v>59</v>
      </c>
      <c r="E147" s="39" t="s">
        <v>2176</v>
      </c>
    </row>
    <row r="148" spans="1:16" ht="12.75">
      <c r="A148" t="s">
        <v>49</v>
      </c>
      <c s="34" t="s">
        <v>196</v>
      </c>
      <c s="34" t="s">
        <v>2177</v>
      </c>
      <c s="35" t="s">
        <v>5</v>
      </c>
      <c s="6" t="s">
        <v>2178</v>
      </c>
      <c s="36" t="s">
        <v>90</v>
      </c>
      <c s="37">
        <v>2</v>
      </c>
      <c s="36">
        <v>0</v>
      </c>
      <c s="36">
        <f>ROUND(G148*H148,6)</f>
      </c>
      <c r="L148" s="38">
        <v>0</v>
      </c>
      <c s="32">
        <f>ROUND(ROUND(L148,2)*ROUND(G148,3),2)</f>
      </c>
      <c s="36" t="s">
        <v>1891</v>
      </c>
      <c>
        <f>(M148*21)/100</f>
      </c>
      <c t="s">
        <v>27</v>
      </c>
    </row>
    <row r="149" spans="1:5" ht="25.5">
      <c r="A149" s="35" t="s">
        <v>56</v>
      </c>
      <c r="E149" s="39" t="s">
        <v>2179</v>
      </c>
    </row>
    <row r="150" spans="1:5" ht="12.75">
      <c r="A150" s="35" t="s">
        <v>57</v>
      </c>
      <c r="E150" s="40" t="s">
        <v>5</v>
      </c>
    </row>
    <row r="151" spans="1:5" ht="242.25">
      <c r="A151" t="s">
        <v>59</v>
      </c>
      <c r="E151" s="39" t="s">
        <v>2176</v>
      </c>
    </row>
    <row r="152" spans="1:16" ht="12.75">
      <c r="A152" t="s">
        <v>49</v>
      </c>
      <c s="34" t="s">
        <v>200</v>
      </c>
      <c s="34" t="s">
        <v>2180</v>
      </c>
      <c s="35" t="s">
        <v>5</v>
      </c>
      <c s="6" t="s">
        <v>2181</v>
      </c>
      <c s="36" t="s">
        <v>90</v>
      </c>
      <c s="37">
        <v>19</v>
      </c>
      <c s="36">
        <v>0</v>
      </c>
      <c s="36">
        <f>ROUND(G152*H152,6)</f>
      </c>
      <c r="L152" s="38">
        <v>0</v>
      </c>
      <c s="32">
        <f>ROUND(ROUND(L152,2)*ROUND(G152,3),2)</f>
      </c>
      <c s="36" t="s">
        <v>1891</v>
      </c>
      <c>
        <f>(M152*21)/100</f>
      </c>
      <c t="s">
        <v>27</v>
      </c>
    </row>
    <row r="153" spans="1:5" ht="25.5">
      <c r="A153" s="35" t="s">
        <v>56</v>
      </c>
      <c r="E153" s="39" t="s">
        <v>2182</v>
      </c>
    </row>
    <row r="154" spans="1:5" ht="12.75">
      <c r="A154" s="35" t="s">
        <v>57</v>
      </c>
      <c r="E154" s="40" t="s">
        <v>5</v>
      </c>
    </row>
    <row r="155" spans="1:5" ht="89.25">
      <c r="A155" t="s">
        <v>59</v>
      </c>
      <c r="E155" s="39" t="s">
        <v>2183</v>
      </c>
    </row>
    <row r="156" spans="1:16" ht="12.75">
      <c r="A156" t="s">
        <v>49</v>
      </c>
      <c s="34" t="s">
        <v>204</v>
      </c>
      <c s="34" t="s">
        <v>2184</v>
      </c>
      <c s="35" t="s">
        <v>5</v>
      </c>
      <c s="6" t="s">
        <v>2185</v>
      </c>
      <c s="36" t="s">
        <v>90</v>
      </c>
      <c s="37">
        <v>2</v>
      </c>
      <c s="36">
        <v>0</v>
      </c>
      <c s="36">
        <f>ROUND(G156*H156,6)</f>
      </c>
      <c r="L156" s="38">
        <v>0</v>
      </c>
      <c s="32">
        <f>ROUND(ROUND(L156,2)*ROUND(G156,3),2)</f>
      </c>
      <c s="36" t="s">
        <v>1891</v>
      </c>
      <c>
        <f>(M156*21)/100</f>
      </c>
      <c t="s">
        <v>27</v>
      </c>
    </row>
    <row r="157" spans="1:5" ht="12.75">
      <c r="A157" s="35" t="s">
        <v>56</v>
      </c>
      <c r="E157" s="39" t="s">
        <v>1939</v>
      </c>
    </row>
    <row r="158" spans="1:5" ht="12.75">
      <c r="A158" s="35" t="s">
        <v>57</v>
      </c>
      <c r="E158" s="40" t="s">
        <v>5</v>
      </c>
    </row>
    <row r="159" spans="1:5" ht="242.25">
      <c r="A159" t="s">
        <v>59</v>
      </c>
      <c r="E159" s="39" t="s">
        <v>2186</v>
      </c>
    </row>
    <row r="160" spans="1:13" ht="12.75">
      <c r="A160" t="s">
        <v>46</v>
      </c>
      <c r="C160" s="31" t="s">
        <v>112</v>
      </c>
      <c r="E160" s="33" t="s">
        <v>1999</v>
      </c>
      <c r="J160" s="32">
        <f>0</f>
      </c>
      <c s="32">
        <f>0</f>
      </c>
      <c s="32">
        <f>0+L161+L165+L169+L173+L177</f>
      </c>
      <c s="32">
        <f>0+M161+M165+M169+M173+M177</f>
      </c>
    </row>
    <row r="161" spans="1:16" ht="12.75">
      <c r="A161" t="s">
        <v>49</v>
      </c>
      <c s="34" t="s">
        <v>208</v>
      </c>
      <c s="34" t="s">
        <v>2187</v>
      </c>
      <c s="35" t="s">
        <v>5</v>
      </c>
      <c s="6" t="s">
        <v>2188</v>
      </c>
      <c s="36" t="s">
        <v>90</v>
      </c>
      <c s="37">
        <v>3</v>
      </c>
      <c s="36">
        <v>0</v>
      </c>
      <c s="36">
        <f>ROUND(G161*H161,6)</f>
      </c>
      <c r="L161" s="38">
        <v>0</v>
      </c>
      <c s="32">
        <f>ROUND(ROUND(L161,2)*ROUND(G161,3),2)</f>
      </c>
      <c s="36" t="s">
        <v>1891</v>
      </c>
      <c>
        <f>(M161*21)/100</f>
      </c>
      <c t="s">
        <v>27</v>
      </c>
    </row>
    <row r="162" spans="1:5" ht="25.5">
      <c r="A162" s="35" t="s">
        <v>56</v>
      </c>
      <c r="E162" s="39" t="s">
        <v>2189</v>
      </c>
    </row>
    <row r="163" spans="1:5" ht="12.75">
      <c r="A163" s="35" t="s">
        <v>57</v>
      </c>
      <c r="E163" s="40" t="s">
        <v>5</v>
      </c>
    </row>
    <row r="164" spans="1:5" ht="63.75">
      <c r="A164" t="s">
        <v>59</v>
      </c>
      <c r="E164" s="39" t="s">
        <v>2190</v>
      </c>
    </row>
    <row r="165" spans="1:16" ht="12.75">
      <c r="A165" t="s">
        <v>49</v>
      </c>
      <c s="34" t="s">
        <v>212</v>
      </c>
      <c s="34" t="s">
        <v>2191</v>
      </c>
      <c s="35" t="s">
        <v>5</v>
      </c>
      <c s="6" t="s">
        <v>2192</v>
      </c>
      <c s="36" t="s">
        <v>75</v>
      </c>
      <c s="37">
        <v>298</v>
      </c>
      <c s="36">
        <v>0</v>
      </c>
      <c s="36">
        <f>ROUND(G165*H165,6)</f>
      </c>
      <c r="L165" s="38">
        <v>0</v>
      </c>
      <c s="32">
        <f>ROUND(ROUND(L165,2)*ROUND(G165,3),2)</f>
      </c>
      <c s="36" t="s">
        <v>1891</v>
      </c>
      <c>
        <f>(M165*21)/100</f>
      </c>
      <c t="s">
        <v>27</v>
      </c>
    </row>
    <row r="166" spans="1:5" ht="25.5">
      <c r="A166" s="35" t="s">
        <v>56</v>
      </c>
      <c r="E166" s="39" t="s">
        <v>2193</v>
      </c>
    </row>
    <row r="167" spans="1:5" ht="12.75">
      <c r="A167" s="35" t="s">
        <v>57</v>
      </c>
      <c r="E167" s="40" t="s">
        <v>5</v>
      </c>
    </row>
    <row r="168" spans="1:5" ht="89.25">
      <c r="A168" t="s">
        <v>59</v>
      </c>
      <c r="E168" s="39" t="s">
        <v>2194</v>
      </c>
    </row>
    <row r="169" spans="1:16" ht="12.75">
      <c r="A169" t="s">
        <v>49</v>
      </c>
      <c s="34" t="s">
        <v>217</v>
      </c>
      <c s="34" t="s">
        <v>2195</v>
      </c>
      <c s="35" t="s">
        <v>5</v>
      </c>
      <c s="6" t="s">
        <v>2196</v>
      </c>
      <c s="36" t="s">
        <v>75</v>
      </c>
      <c s="37">
        <v>295.5</v>
      </c>
      <c s="36">
        <v>0</v>
      </c>
      <c s="36">
        <f>ROUND(G169*H169,6)</f>
      </c>
      <c r="L169" s="38">
        <v>0</v>
      </c>
      <c s="32">
        <f>ROUND(ROUND(L169,2)*ROUND(G169,3),2)</f>
      </c>
      <c s="36" t="s">
        <v>1891</v>
      </c>
      <c>
        <f>(M169*21)/100</f>
      </c>
      <c t="s">
        <v>27</v>
      </c>
    </row>
    <row r="170" spans="1:5" ht="25.5">
      <c r="A170" s="35" t="s">
        <v>56</v>
      </c>
      <c r="E170" s="39" t="s">
        <v>2197</v>
      </c>
    </row>
    <row r="171" spans="1:5" ht="12.75">
      <c r="A171" s="35" t="s">
        <v>57</v>
      </c>
      <c r="E171" s="40" t="s">
        <v>5</v>
      </c>
    </row>
    <row r="172" spans="1:5" ht="89.25">
      <c r="A172" t="s">
        <v>59</v>
      </c>
      <c r="E172" s="39" t="s">
        <v>2194</v>
      </c>
    </row>
    <row r="173" spans="1:16" ht="12.75">
      <c r="A173" t="s">
        <v>49</v>
      </c>
      <c s="34" t="s">
        <v>221</v>
      </c>
      <c s="34" t="s">
        <v>2198</v>
      </c>
      <c s="35" t="s">
        <v>5</v>
      </c>
      <c s="6" t="s">
        <v>2199</v>
      </c>
      <c s="36" t="s">
        <v>64</v>
      </c>
      <c s="37">
        <v>12</v>
      </c>
      <c s="36">
        <v>0</v>
      </c>
      <c s="36">
        <f>ROUND(G173*H173,6)</f>
      </c>
      <c r="L173" s="38">
        <v>0</v>
      </c>
      <c s="32">
        <f>ROUND(ROUND(L173,2)*ROUND(G173,3),2)</f>
      </c>
      <c s="36" t="s">
        <v>1891</v>
      </c>
      <c>
        <f>(M173*21)/100</f>
      </c>
      <c t="s">
        <v>27</v>
      </c>
    </row>
    <row r="174" spans="1:5" ht="12.75">
      <c r="A174" s="35" t="s">
        <v>56</v>
      </c>
      <c r="E174" s="39" t="s">
        <v>5</v>
      </c>
    </row>
    <row r="175" spans="1:5" ht="12.75">
      <c r="A175" s="35" t="s">
        <v>57</v>
      </c>
      <c r="E175" s="40" t="s">
        <v>5</v>
      </c>
    </row>
    <row r="176" spans="1:5" ht="76.5">
      <c r="A176" t="s">
        <v>59</v>
      </c>
      <c r="E176" s="39" t="s">
        <v>2200</v>
      </c>
    </row>
    <row r="177" spans="1:16" ht="12.75">
      <c r="A177" t="s">
        <v>49</v>
      </c>
      <c s="34" t="s">
        <v>226</v>
      </c>
      <c s="34" t="s">
        <v>2201</v>
      </c>
      <c s="35" t="s">
        <v>5</v>
      </c>
      <c s="6" t="s">
        <v>2202</v>
      </c>
      <c s="36" t="s">
        <v>64</v>
      </c>
      <c s="37">
        <v>85</v>
      </c>
      <c s="36">
        <v>0</v>
      </c>
      <c s="36">
        <f>ROUND(G177*H177,6)</f>
      </c>
      <c r="L177" s="38">
        <v>0</v>
      </c>
      <c s="32">
        <f>ROUND(ROUND(L177,2)*ROUND(G177,3),2)</f>
      </c>
      <c s="36" t="s">
        <v>1891</v>
      </c>
      <c>
        <f>(M177*21)/100</f>
      </c>
      <c t="s">
        <v>27</v>
      </c>
    </row>
    <row r="178" spans="1:5" ht="12.75">
      <c r="A178" s="35" t="s">
        <v>56</v>
      </c>
      <c r="E178" s="39" t="s">
        <v>5</v>
      </c>
    </row>
    <row r="179" spans="1:5" ht="12.75">
      <c r="A179" s="35" t="s">
        <v>57</v>
      </c>
      <c r="E179" s="40" t="s">
        <v>5</v>
      </c>
    </row>
    <row r="180" spans="1:5" ht="76.5">
      <c r="A180" t="s">
        <v>59</v>
      </c>
      <c r="E180" s="39" t="s">
        <v>2200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2203</v>
      </c>
      <c s="41">
        <f>Rekapitulace!C31</f>
      </c>
      <c s="20" t="s">
        <v>0</v>
      </c>
      <c t="s">
        <v>23</v>
      </c>
      <c t="s">
        <v>27</v>
      </c>
    </row>
    <row r="4" spans="1:16" ht="32" customHeight="1">
      <c r="A4" s="24" t="s">
        <v>20</v>
      </c>
      <c s="25" t="s">
        <v>28</v>
      </c>
      <c s="27" t="s">
        <v>2203</v>
      </c>
      <c r="E4" s="26" t="s">
        <v>2204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2206</v>
      </c>
      <c r="E8" s="30" t="s">
        <v>2204</v>
      </c>
      <c r="J8" s="29">
        <f>0+J9+J26+J47+J56+J65+J78</f>
      </c>
      <c s="29">
        <f>0+K9+K26+K47+K56+K65+K78</f>
      </c>
      <c s="29">
        <f>0+L9+L26+L47+L56+L65+L78</f>
      </c>
      <c s="29">
        <f>0+M9+M26+M47+M56+M65+M78</f>
      </c>
    </row>
    <row r="9" spans="1:13" ht="12.75">
      <c r="A9" t="s">
        <v>46</v>
      </c>
      <c r="C9" s="31" t="s">
        <v>47</v>
      </c>
      <c r="E9" s="33" t="s">
        <v>48</v>
      </c>
      <c r="J9" s="32">
        <f>0</f>
      </c>
      <c s="32">
        <f>0</f>
      </c>
      <c s="32">
        <f>0+L10+L14+L18+L22</f>
      </c>
      <c s="32">
        <f>0+M10+M14+M18+M22</f>
      </c>
    </row>
    <row r="10" spans="1:16" ht="25.5">
      <c r="A10" t="s">
        <v>49</v>
      </c>
      <c s="34" t="s">
        <v>4</v>
      </c>
      <c s="34" t="s">
        <v>805</v>
      </c>
      <c s="35" t="s">
        <v>806</v>
      </c>
      <c s="6" t="s">
        <v>2066</v>
      </c>
      <c s="36" t="s">
        <v>793</v>
      </c>
      <c s="37">
        <v>2497.91</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2074</v>
      </c>
      <c s="35" t="s">
        <v>2075</v>
      </c>
      <c s="6" t="s">
        <v>2076</v>
      </c>
      <c s="36" t="s">
        <v>793</v>
      </c>
      <c s="37">
        <v>22</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796</v>
      </c>
      <c s="35" t="s">
        <v>797</v>
      </c>
      <c s="6" t="s">
        <v>2077</v>
      </c>
      <c s="36" t="s">
        <v>793</v>
      </c>
      <c s="37">
        <v>635.42</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2081</v>
      </c>
      <c s="35" t="s">
        <v>2082</v>
      </c>
      <c s="6" t="s">
        <v>2083</v>
      </c>
      <c s="36" t="s">
        <v>793</v>
      </c>
      <c s="37">
        <v>400.22</v>
      </c>
      <c s="36">
        <v>0</v>
      </c>
      <c s="36">
        <f>ROUND(G22*H22,6)</f>
      </c>
      <c r="L22" s="38">
        <v>0</v>
      </c>
      <c s="32">
        <f>ROUND(ROUND(L22,2)*ROUND(G22,3),2)</f>
      </c>
      <c s="36" t="s">
        <v>1891</v>
      </c>
      <c>
        <f>(M22*21)/100</f>
      </c>
      <c t="s">
        <v>27</v>
      </c>
    </row>
    <row r="23" spans="1:5" ht="25.5">
      <c r="A23" s="35" t="s">
        <v>56</v>
      </c>
      <c r="E23" s="39" t="s">
        <v>1892</v>
      </c>
    </row>
    <row r="24" spans="1:5" ht="38.25">
      <c r="A24" s="35" t="s">
        <v>57</v>
      </c>
      <c r="E24" s="40" t="s">
        <v>2207</v>
      </c>
    </row>
    <row r="25" spans="1:5" ht="140.25">
      <c r="A25" t="s">
        <v>59</v>
      </c>
      <c r="E25" s="39" t="s">
        <v>1893</v>
      </c>
    </row>
    <row r="26" spans="1:13" ht="12.75">
      <c r="A26" t="s">
        <v>46</v>
      </c>
      <c r="C26" s="31" t="s">
        <v>4</v>
      </c>
      <c r="E26" s="33" t="s">
        <v>837</v>
      </c>
      <c r="J26" s="32">
        <f>0</f>
      </c>
      <c s="32">
        <f>0</f>
      </c>
      <c s="32">
        <f>0+L27+L31+L35+L39+L43</f>
      </c>
      <c s="32">
        <f>0+M27+M31+M35+M39+M43</f>
      </c>
    </row>
    <row r="27" spans="1:16" ht="12.75">
      <c r="A27" t="s">
        <v>49</v>
      </c>
      <c s="34" t="s">
        <v>77</v>
      </c>
      <c s="34" t="s">
        <v>2208</v>
      </c>
      <c s="35" t="s">
        <v>5</v>
      </c>
      <c s="6" t="s">
        <v>2209</v>
      </c>
      <c s="36" t="s">
        <v>64</v>
      </c>
      <c s="37">
        <v>10</v>
      </c>
      <c s="36">
        <v>0</v>
      </c>
      <c s="36">
        <f>ROUND(G27*H27,6)</f>
      </c>
      <c r="L27" s="38">
        <v>0</v>
      </c>
      <c s="32">
        <f>ROUND(ROUND(L27,2)*ROUND(G27,3),2)</f>
      </c>
      <c s="36" t="s">
        <v>1891</v>
      </c>
      <c>
        <f>(M27*21)/100</f>
      </c>
      <c t="s">
        <v>27</v>
      </c>
    </row>
    <row r="28" spans="1:5" ht="12.75">
      <c r="A28" s="35" t="s">
        <v>56</v>
      </c>
      <c r="E28" s="39" t="s">
        <v>1939</v>
      </c>
    </row>
    <row r="29" spans="1:5" ht="25.5">
      <c r="A29" s="35" t="s">
        <v>57</v>
      </c>
      <c r="E29" s="40" t="s">
        <v>2210</v>
      </c>
    </row>
    <row r="30" spans="1:5" ht="63.75">
      <c r="A30" t="s">
        <v>59</v>
      </c>
      <c r="E30" s="39" t="s">
        <v>2090</v>
      </c>
    </row>
    <row r="31" spans="1:16" ht="12.75">
      <c r="A31" t="s">
        <v>49</v>
      </c>
      <c s="34" t="s">
        <v>82</v>
      </c>
      <c s="34" t="s">
        <v>2211</v>
      </c>
      <c s="35" t="s">
        <v>5</v>
      </c>
      <c s="6" t="s">
        <v>2212</v>
      </c>
      <c s="36" t="s">
        <v>64</v>
      </c>
      <c s="37">
        <v>82.4</v>
      </c>
      <c s="36">
        <v>0</v>
      </c>
      <c s="36">
        <f>ROUND(G31*H31,6)</f>
      </c>
      <c r="L31" s="38">
        <v>0</v>
      </c>
      <c s="32">
        <f>ROUND(ROUND(L31,2)*ROUND(G31,3),2)</f>
      </c>
      <c s="36" t="s">
        <v>1891</v>
      </c>
      <c>
        <f>(M31*21)/100</f>
      </c>
      <c t="s">
        <v>27</v>
      </c>
    </row>
    <row r="32" spans="1:5" ht="12.75">
      <c r="A32" s="35" t="s">
        <v>56</v>
      </c>
      <c r="E32" s="39" t="s">
        <v>1939</v>
      </c>
    </row>
    <row r="33" spans="1:5" ht="25.5">
      <c r="A33" s="35" t="s">
        <v>57</v>
      </c>
      <c r="E33" s="40" t="s">
        <v>2213</v>
      </c>
    </row>
    <row r="34" spans="1:5" ht="63.75">
      <c r="A34" t="s">
        <v>59</v>
      </c>
      <c r="E34" s="39" t="s">
        <v>2090</v>
      </c>
    </row>
    <row r="35" spans="1:16" ht="12.75">
      <c r="A35" t="s">
        <v>49</v>
      </c>
      <c s="34" t="s">
        <v>87</v>
      </c>
      <c s="34" t="s">
        <v>2098</v>
      </c>
      <c s="35" t="s">
        <v>5</v>
      </c>
      <c s="6" t="s">
        <v>2099</v>
      </c>
      <c s="36" t="s">
        <v>64</v>
      </c>
      <c s="37">
        <v>1189.48</v>
      </c>
      <c s="36">
        <v>0</v>
      </c>
      <c s="36">
        <f>ROUND(G35*H35,6)</f>
      </c>
      <c r="L35" s="38">
        <v>0</v>
      </c>
      <c s="32">
        <f>ROUND(ROUND(L35,2)*ROUND(G35,3),2)</f>
      </c>
      <c s="36" t="s">
        <v>1891</v>
      </c>
      <c>
        <f>(M35*21)/100</f>
      </c>
      <c t="s">
        <v>27</v>
      </c>
    </row>
    <row r="36" spans="1:5" ht="12.75">
      <c r="A36" s="35" t="s">
        <v>56</v>
      </c>
      <c r="E36" s="39" t="s">
        <v>1939</v>
      </c>
    </row>
    <row r="37" spans="1:5" ht="12.75">
      <c r="A37" s="35" t="s">
        <v>57</v>
      </c>
      <c r="E37" s="40" t="s">
        <v>5</v>
      </c>
    </row>
    <row r="38" spans="1:5" ht="369.75">
      <c r="A38" t="s">
        <v>59</v>
      </c>
      <c r="E38" s="39" t="s">
        <v>2100</v>
      </c>
    </row>
    <row r="39" spans="1:16" ht="12.75">
      <c r="A39" t="s">
        <v>49</v>
      </c>
      <c s="34" t="s">
        <v>108</v>
      </c>
      <c s="34" t="s">
        <v>1909</v>
      </c>
      <c s="35" t="s">
        <v>5</v>
      </c>
      <c s="6" t="s">
        <v>1910</v>
      </c>
      <c s="36" t="s">
        <v>64</v>
      </c>
      <c s="37">
        <v>542</v>
      </c>
      <c s="36">
        <v>0</v>
      </c>
      <c s="36">
        <f>ROUND(G39*H39,6)</f>
      </c>
      <c r="L39" s="38">
        <v>0</v>
      </c>
      <c s="32">
        <f>ROUND(ROUND(L39,2)*ROUND(G39,3),2)</f>
      </c>
      <c s="36" t="s">
        <v>1891</v>
      </c>
      <c>
        <f>(M39*21)/100</f>
      </c>
      <c t="s">
        <v>27</v>
      </c>
    </row>
    <row r="40" spans="1:5" ht="25.5">
      <c r="A40" s="35" t="s">
        <v>56</v>
      </c>
      <c r="E40" s="39" t="s">
        <v>2214</v>
      </c>
    </row>
    <row r="41" spans="1:5" ht="12.75">
      <c r="A41" s="35" t="s">
        <v>57</v>
      </c>
      <c r="E41" s="40" t="s">
        <v>5</v>
      </c>
    </row>
    <row r="42" spans="1:5" ht="229.5">
      <c r="A42" t="s">
        <v>59</v>
      </c>
      <c r="E42" s="39" t="s">
        <v>1913</v>
      </c>
    </row>
    <row r="43" spans="1:16" ht="12.75">
      <c r="A43" t="s">
        <v>49</v>
      </c>
      <c s="34" t="s">
        <v>112</v>
      </c>
      <c s="34" t="s">
        <v>2109</v>
      </c>
      <c s="35" t="s">
        <v>5</v>
      </c>
      <c s="6" t="s">
        <v>2110</v>
      </c>
      <c s="36" t="s">
        <v>85</v>
      </c>
      <c s="37">
        <v>185.76</v>
      </c>
      <c s="36">
        <v>0</v>
      </c>
      <c s="36">
        <f>ROUND(G43*H43,6)</f>
      </c>
      <c r="L43" s="38">
        <v>0</v>
      </c>
      <c s="32">
        <f>ROUND(ROUND(L43,2)*ROUND(G43,3),2)</f>
      </c>
      <c s="36" t="s">
        <v>1891</v>
      </c>
      <c>
        <f>(M43*21)/100</f>
      </c>
      <c t="s">
        <v>27</v>
      </c>
    </row>
    <row r="44" spans="1:5" ht="12.75">
      <c r="A44" s="35" t="s">
        <v>56</v>
      </c>
      <c r="E44" s="39" t="s">
        <v>1939</v>
      </c>
    </row>
    <row r="45" spans="1:5" ht="12.75">
      <c r="A45" s="35" t="s">
        <v>57</v>
      </c>
      <c r="E45" s="40" t="s">
        <v>5</v>
      </c>
    </row>
    <row r="46" spans="1:5" ht="38.25">
      <c r="A46" t="s">
        <v>59</v>
      </c>
      <c r="E46" s="39" t="s">
        <v>2112</v>
      </c>
    </row>
    <row r="47" spans="1:13" ht="12.75">
      <c r="A47" t="s">
        <v>46</v>
      </c>
      <c r="C47" s="31" t="s">
        <v>27</v>
      </c>
      <c r="E47" s="33" t="s">
        <v>1379</v>
      </c>
      <c r="J47" s="32">
        <f>0</f>
      </c>
      <c s="32">
        <f>0</f>
      </c>
      <c s="32">
        <f>0+L48+L52</f>
      </c>
      <c s="32">
        <f>0+M48+M52</f>
      </c>
    </row>
    <row r="48" spans="1:16" ht="12.75">
      <c r="A48" t="s">
        <v>49</v>
      </c>
      <c s="34" t="s">
        <v>116</v>
      </c>
      <c s="34" t="s">
        <v>2215</v>
      </c>
      <c s="35" t="s">
        <v>5</v>
      </c>
      <c s="6" t="s">
        <v>2216</v>
      </c>
      <c s="36" t="s">
        <v>85</v>
      </c>
      <c s="37">
        <v>156.6</v>
      </c>
      <c s="36">
        <v>0</v>
      </c>
      <c s="36">
        <f>ROUND(G48*H48,6)</f>
      </c>
      <c r="L48" s="38">
        <v>0</v>
      </c>
      <c s="32">
        <f>ROUND(ROUND(L48,2)*ROUND(G48,3),2)</f>
      </c>
      <c s="36" t="s">
        <v>1891</v>
      </c>
      <c>
        <f>(M48*21)/100</f>
      </c>
      <c t="s">
        <v>27</v>
      </c>
    </row>
    <row r="49" spans="1:5" ht="12.75">
      <c r="A49" s="35" t="s">
        <v>56</v>
      </c>
      <c r="E49" s="39" t="s">
        <v>1939</v>
      </c>
    </row>
    <row r="50" spans="1:5" ht="12.75">
      <c r="A50" s="35" t="s">
        <v>57</v>
      </c>
      <c r="E50" s="40" t="s">
        <v>5</v>
      </c>
    </row>
    <row r="51" spans="1:5" ht="25.5">
      <c r="A51" t="s">
        <v>59</v>
      </c>
      <c r="E51" s="39" t="s">
        <v>2217</v>
      </c>
    </row>
    <row r="52" spans="1:16" ht="12.75">
      <c r="A52" t="s">
        <v>49</v>
      </c>
      <c s="34" t="s">
        <v>120</v>
      </c>
      <c s="34" t="s">
        <v>2218</v>
      </c>
      <c s="35" t="s">
        <v>5</v>
      </c>
      <c s="6" t="s">
        <v>2219</v>
      </c>
      <c s="36" t="s">
        <v>75</v>
      </c>
      <c s="37">
        <v>58</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65.75">
      <c r="A55" t="s">
        <v>59</v>
      </c>
      <c r="E55" s="39" t="s">
        <v>2126</v>
      </c>
    </row>
    <row r="56" spans="1:13" ht="12.75">
      <c r="A56" t="s">
        <v>46</v>
      </c>
      <c r="C56" s="31" t="s">
        <v>72</v>
      </c>
      <c r="E56" s="33" t="s">
        <v>2141</v>
      </c>
      <c r="J56" s="32">
        <f>0</f>
      </c>
      <c s="32">
        <f>0</f>
      </c>
      <c s="32">
        <f>0+L57+L61</f>
      </c>
      <c s="32">
        <f>0+M57+M61</f>
      </c>
    </row>
    <row r="57" spans="1:16" ht="12.75">
      <c r="A57" t="s">
        <v>49</v>
      </c>
      <c s="34" t="s">
        <v>124</v>
      </c>
      <c s="34" t="s">
        <v>2220</v>
      </c>
      <c s="35" t="s">
        <v>5</v>
      </c>
      <c s="6" t="s">
        <v>2221</v>
      </c>
      <c s="36" t="s">
        <v>64</v>
      </c>
      <c s="37">
        <v>41.04</v>
      </c>
      <c s="36">
        <v>0</v>
      </c>
      <c s="36">
        <f>ROUND(G57*H57,6)</f>
      </c>
      <c r="L57" s="38">
        <v>0</v>
      </c>
      <c s="32">
        <f>ROUND(ROUND(L57,2)*ROUND(G57,3),2)</f>
      </c>
      <c s="36" t="s">
        <v>1891</v>
      </c>
      <c>
        <f>(M57*21)/100</f>
      </c>
      <c t="s">
        <v>27</v>
      </c>
    </row>
    <row r="58" spans="1:5" ht="12.75">
      <c r="A58" s="35" t="s">
        <v>56</v>
      </c>
      <c r="E58" s="39" t="s">
        <v>2222</v>
      </c>
    </row>
    <row r="59" spans="1:5" ht="25.5">
      <c r="A59" s="35" t="s">
        <v>57</v>
      </c>
      <c r="E59" s="40" t="s">
        <v>2223</v>
      </c>
    </row>
    <row r="60" spans="1:5" ht="369.75">
      <c r="A60" t="s">
        <v>59</v>
      </c>
      <c r="E60" s="39" t="s">
        <v>2224</v>
      </c>
    </row>
    <row r="61" spans="1:16" ht="12.75">
      <c r="A61" t="s">
        <v>49</v>
      </c>
      <c s="34" t="s">
        <v>128</v>
      </c>
      <c s="34" t="s">
        <v>2225</v>
      </c>
      <c s="35" t="s">
        <v>5</v>
      </c>
      <c s="6" t="s">
        <v>2226</v>
      </c>
      <c s="36" t="s">
        <v>64</v>
      </c>
      <c s="37">
        <v>4.104</v>
      </c>
      <c s="36">
        <v>0</v>
      </c>
      <c s="36">
        <f>ROUND(G61*H61,6)</f>
      </c>
      <c r="L61" s="38">
        <v>0</v>
      </c>
      <c s="32">
        <f>ROUND(ROUND(L61,2)*ROUND(G61,3),2)</f>
      </c>
      <c s="36" t="s">
        <v>1891</v>
      </c>
      <c>
        <f>(M61*21)/100</f>
      </c>
      <c t="s">
        <v>27</v>
      </c>
    </row>
    <row r="62" spans="1:5" ht="12.75">
      <c r="A62" s="35" t="s">
        <v>56</v>
      </c>
      <c r="E62" s="39" t="s">
        <v>5</v>
      </c>
    </row>
    <row r="63" spans="1:5" ht="25.5">
      <c r="A63" s="35" t="s">
        <v>57</v>
      </c>
      <c r="E63" s="40" t="s">
        <v>2227</v>
      </c>
    </row>
    <row r="64" spans="1:5" ht="38.25">
      <c r="A64" t="s">
        <v>59</v>
      </c>
      <c r="E64" s="39" t="s">
        <v>111</v>
      </c>
    </row>
    <row r="65" spans="1:13" ht="12.75">
      <c r="A65" t="s">
        <v>46</v>
      </c>
      <c r="C65" s="31" t="s">
        <v>77</v>
      </c>
      <c r="E65" s="33" t="s">
        <v>1914</v>
      </c>
      <c r="J65" s="32">
        <f>0</f>
      </c>
      <c s="32">
        <f>0</f>
      </c>
      <c s="32">
        <f>0+L66+L70+L74</f>
      </c>
      <c s="32">
        <f>0+M66+M70+M74</f>
      </c>
    </row>
    <row r="66" spans="1:16" ht="12.75">
      <c r="A66" t="s">
        <v>49</v>
      </c>
      <c s="34" t="s">
        <v>131</v>
      </c>
      <c s="34" t="s">
        <v>2228</v>
      </c>
      <c s="35" t="s">
        <v>5</v>
      </c>
      <c s="6" t="s">
        <v>2229</v>
      </c>
      <c s="36" t="s">
        <v>64</v>
      </c>
      <c s="37">
        <v>228.89</v>
      </c>
      <c s="36">
        <v>0</v>
      </c>
      <c s="36">
        <f>ROUND(G66*H66,6)</f>
      </c>
      <c r="L66" s="38">
        <v>0</v>
      </c>
      <c s="32">
        <f>ROUND(ROUND(L66,2)*ROUND(G66,3),2)</f>
      </c>
      <c s="36" t="s">
        <v>1891</v>
      </c>
      <c>
        <f>(M66*21)/100</f>
      </c>
      <c t="s">
        <v>27</v>
      </c>
    </row>
    <row r="67" spans="1:5" ht="25.5">
      <c r="A67" s="35" t="s">
        <v>56</v>
      </c>
      <c r="E67" s="39" t="s">
        <v>2230</v>
      </c>
    </row>
    <row r="68" spans="1:5" ht="12.75">
      <c r="A68" s="35" t="s">
        <v>57</v>
      </c>
      <c r="E68" s="40" t="s">
        <v>5</v>
      </c>
    </row>
    <row r="69" spans="1:5" ht="51">
      <c r="A69" t="s">
        <v>59</v>
      </c>
      <c r="E69" s="39" t="s">
        <v>2231</v>
      </c>
    </row>
    <row r="70" spans="1:16" ht="25.5">
      <c r="A70" t="s">
        <v>49</v>
      </c>
      <c s="34" t="s">
        <v>135</v>
      </c>
      <c s="34" t="s">
        <v>2232</v>
      </c>
      <c s="35" t="s">
        <v>5</v>
      </c>
      <c s="6" t="s">
        <v>2233</v>
      </c>
      <c s="36" t="s">
        <v>85</v>
      </c>
      <c s="37">
        <v>275.2</v>
      </c>
      <c s="36">
        <v>0</v>
      </c>
      <c s="36">
        <f>ROUND(G70*H70,6)</f>
      </c>
      <c r="L70" s="38">
        <v>0</v>
      </c>
      <c s="32">
        <f>ROUND(ROUND(L70,2)*ROUND(G70,3),2)</f>
      </c>
      <c s="36" t="s">
        <v>1891</v>
      </c>
      <c>
        <f>(M70*21)/100</f>
      </c>
      <c t="s">
        <v>27</v>
      </c>
    </row>
    <row r="71" spans="1:5" ht="25.5">
      <c r="A71" s="35" t="s">
        <v>56</v>
      </c>
      <c r="E71" s="39" t="s">
        <v>2234</v>
      </c>
    </row>
    <row r="72" spans="1:5" ht="12.75">
      <c r="A72" s="35" t="s">
        <v>57</v>
      </c>
      <c r="E72" s="40" t="s">
        <v>5</v>
      </c>
    </row>
    <row r="73" spans="1:5" ht="153">
      <c r="A73" t="s">
        <v>59</v>
      </c>
      <c r="E73" s="39" t="s">
        <v>2235</v>
      </c>
    </row>
    <row r="74" spans="1:16" ht="25.5">
      <c r="A74" t="s">
        <v>49</v>
      </c>
      <c s="34" t="s">
        <v>139</v>
      </c>
      <c s="34" t="s">
        <v>2232</v>
      </c>
      <c s="35" t="s">
        <v>4</v>
      </c>
      <c s="6" t="s">
        <v>2236</v>
      </c>
      <c s="36" t="s">
        <v>85</v>
      </c>
      <c s="37">
        <v>585.57</v>
      </c>
      <c s="36">
        <v>0</v>
      </c>
      <c s="36">
        <f>ROUND(G74*H74,6)</f>
      </c>
      <c r="L74" s="38">
        <v>0</v>
      </c>
      <c s="32">
        <f>ROUND(ROUND(L74,2)*ROUND(G74,3),2)</f>
      </c>
      <c s="36" t="s">
        <v>1891</v>
      </c>
      <c>
        <f>(M74*21)/100</f>
      </c>
      <c t="s">
        <v>27</v>
      </c>
    </row>
    <row r="75" spans="1:5" ht="25.5">
      <c r="A75" s="35" t="s">
        <v>56</v>
      </c>
      <c r="E75" s="39" t="s">
        <v>2237</v>
      </c>
    </row>
    <row r="76" spans="1:5" ht="12.75">
      <c r="A76" s="35" t="s">
        <v>57</v>
      </c>
      <c r="E76" s="40" t="s">
        <v>5</v>
      </c>
    </row>
    <row r="77" spans="1:5" ht="153">
      <c r="A77" t="s">
        <v>59</v>
      </c>
      <c r="E77" s="39" t="s">
        <v>2235</v>
      </c>
    </row>
    <row r="78" spans="1:13" ht="12.75">
      <c r="A78" t="s">
        <v>46</v>
      </c>
      <c r="C78" s="31" t="s">
        <v>112</v>
      </c>
      <c r="E78" s="33" t="s">
        <v>1999</v>
      </c>
      <c r="J78" s="32">
        <f>0</f>
      </c>
      <c s="32">
        <f>0</f>
      </c>
      <c s="32">
        <f>0+L79+L83+L87+L91+L95+L99+L103+L107+L111</f>
      </c>
      <c s="32">
        <f>0+M79+M83+M87+M91+M95+M99+M103+M107+M111</f>
      </c>
    </row>
    <row r="79" spans="1:16" ht="12.75">
      <c r="A79" t="s">
        <v>49</v>
      </c>
      <c s="34" t="s">
        <v>143</v>
      </c>
      <c s="34" t="s">
        <v>2238</v>
      </c>
      <c s="35" t="s">
        <v>5</v>
      </c>
      <c s="6" t="s">
        <v>2239</v>
      </c>
      <c s="36" t="s">
        <v>75</v>
      </c>
      <c s="37">
        <v>164.5</v>
      </c>
      <c s="36">
        <v>0</v>
      </c>
      <c s="36">
        <f>ROUND(G79*H79,6)</f>
      </c>
      <c r="L79" s="38">
        <v>0</v>
      </c>
      <c s="32">
        <f>ROUND(ROUND(L79,2)*ROUND(G79,3),2)</f>
      </c>
      <c s="36" t="s">
        <v>1891</v>
      </c>
      <c>
        <f>(M79*21)/100</f>
      </c>
      <c t="s">
        <v>27</v>
      </c>
    </row>
    <row r="80" spans="1:5" ht="12.75">
      <c r="A80" s="35" t="s">
        <v>56</v>
      </c>
      <c r="E80" s="39" t="s">
        <v>1939</v>
      </c>
    </row>
    <row r="81" spans="1:5" ht="12.75">
      <c r="A81" s="35" t="s">
        <v>57</v>
      </c>
      <c r="E81" s="40" t="s">
        <v>5</v>
      </c>
    </row>
    <row r="82" spans="1:5" ht="51">
      <c r="A82" t="s">
        <v>59</v>
      </c>
      <c r="E82" s="39" t="s">
        <v>2240</v>
      </c>
    </row>
    <row r="83" spans="1:16" ht="12.75">
      <c r="A83" t="s">
        <v>49</v>
      </c>
      <c s="34" t="s">
        <v>147</v>
      </c>
      <c s="34" t="s">
        <v>2241</v>
      </c>
      <c s="35" t="s">
        <v>5</v>
      </c>
      <c s="6" t="s">
        <v>2242</v>
      </c>
      <c s="36" t="s">
        <v>75</v>
      </c>
      <c s="37">
        <v>318</v>
      </c>
      <c s="36">
        <v>0</v>
      </c>
      <c s="36">
        <f>ROUND(G83*H83,6)</f>
      </c>
      <c r="L83" s="38">
        <v>0</v>
      </c>
      <c s="32">
        <f>ROUND(ROUND(L83,2)*ROUND(G83,3),2)</f>
      </c>
      <c s="36" t="s">
        <v>1891</v>
      </c>
      <c>
        <f>(M83*21)/100</f>
      </c>
      <c t="s">
        <v>27</v>
      </c>
    </row>
    <row r="84" spans="1:5" ht="12.75">
      <c r="A84" s="35" t="s">
        <v>56</v>
      </c>
      <c r="E84" s="39" t="s">
        <v>1939</v>
      </c>
    </row>
    <row r="85" spans="1:5" ht="12.75">
      <c r="A85" s="35" t="s">
        <v>57</v>
      </c>
      <c r="E85" s="40" t="s">
        <v>5</v>
      </c>
    </row>
    <row r="86" spans="1:5" ht="229.5">
      <c r="A86" t="s">
        <v>59</v>
      </c>
      <c r="E86" s="39" t="s">
        <v>2243</v>
      </c>
    </row>
    <row r="87" spans="1:16" ht="12.75">
      <c r="A87" t="s">
        <v>49</v>
      </c>
      <c s="34" t="s">
        <v>151</v>
      </c>
      <c s="34" t="s">
        <v>2241</v>
      </c>
      <c s="35" t="s">
        <v>4</v>
      </c>
      <c s="6" t="s">
        <v>2244</v>
      </c>
      <c s="36" t="s">
        <v>75</v>
      </c>
      <c s="37">
        <v>12</v>
      </c>
      <c s="36">
        <v>0</v>
      </c>
      <c s="36">
        <f>ROUND(G87*H87,6)</f>
      </c>
      <c r="L87" s="38">
        <v>0</v>
      </c>
      <c s="32">
        <f>ROUND(ROUND(L87,2)*ROUND(G87,3),2)</f>
      </c>
      <c s="36" t="s">
        <v>1891</v>
      </c>
      <c>
        <f>(M87*21)/100</f>
      </c>
      <c t="s">
        <v>27</v>
      </c>
    </row>
    <row r="88" spans="1:5" ht="12.75">
      <c r="A88" s="35" t="s">
        <v>56</v>
      </c>
      <c r="E88" s="39" t="s">
        <v>1939</v>
      </c>
    </row>
    <row r="89" spans="1:5" ht="12.75">
      <c r="A89" s="35" t="s">
        <v>57</v>
      </c>
      <c r="E89" s="40" t="s">
        <v>5</v>
      </c>
    </row>
    <row r="90" spans="1:5" ht="229.5">
      <c r="A90" t="s">
        <v>59</v>
      </c>
      <c r="E90" s="39" t="s">
        <v>2243</v>
      </c>
    </row>
    <row r="91" spans="1:16" ht="12.75">
      <c r="A91" t="s">
        <v>49</v>
      </c>
      <c s="34" t="s">
        <v>155</v>
      </c>
      <c s="34" t="s">
        <v>2241</v>
      </c>
      <c s="35" t="s">
        <v>27</v>
      </c>
      <c s="6" t="s">
        <v>2245</v>
      </c>
      <c s="36" t="s">
        <v>75</v>
      </c>
      <c s="37">
        <v>12</v>
      </c>
      <c s="36">
        <v>0</v>
      </c>
      <c s="36">
        <f>ROUND(G91*H91,6)</f>
      </c>
      <c r="L91" s="38">
        <v>0</v>
      </c>
      <c s="32">
        <f>ROUND(ROUND(L91,2)*ROUND(G91,3),2)</f>
      </c>
      <c s="36" t="s">
        <v>1891</v>
      </c>
      <c>
        <f>(M91*21)/100</f>
      </c>
      <c t="s">
        <v>27</v>
      </c>
    </row>
    <row r="92" spans="1:5" ht="12.75">
      <c r="A92" s="35" t="s">
        <v>56</v>
      </c>
      <c r="E92" s="39" t="s">
        <v>1939</v>
      </c>
    </row>
    <row r="93" spans="1:5" ht="12.75">
      <c r="A93" s="35" t="s">
        <v>57</v>
      </c>
      <c r="E93" s="40" t="s">
        <v>5</v>
      </c>
    </row>
    <row r="94" spans="1:5" ht="229.5">
      <c r="A94" t="s">
        <v>59</v>
      </c>
      <c r="E94" s="39" t="s">
        <v>2243</v>
      </c>
    </row>
    <row r="95" spans="1:16" ht="12.75">
      <c r="A95" t="s">
        <v>49</v>
      </c>
      <c s="34" t="s">
        <v>158</v>
      </c>
      <c s="34" t="s">
        <v>2246</v>
      </c>
      <c s="35" t="s">
        <v>5</v>
      </c>
      <c s="6" t="s">
        <v>2247</v>
      </c>
      <c s="36" t="s">
        <v>75</v>
      </c>
      <c s="37">
        <v>323.27</v>
      </c>
      <c s="36">
        <v>0</v>
      </c>
      <c s="36">
        <f>ROUND(G95*H95,6)</f>
      </c>
      <c r="L95" s="38">
        <v>0</v>
      </c>
      <c s="32">
        <f>ROUND(ROUND(L95,2)*ROUND(G95,3),2)</f>
      </c>
      <c s="36" t="s">
        <v>1891</v>
      </c>
      <c>
        <f>(M95*21)/100</f>
      </c>
      <c t="s">
        <v>27</v>
      </c>
    </row>
    <row r="96" spans="1:5" ht="12.75">
      <c r="A96" s="35" t="s">
        <v>56</v>
      </c>
      <c r="E96" s="39" t="s">
        <v>1939</v>
      </c>
    </row>
    <row r="97" spans="1:5" ht="12.75">
      <c r="A97" s="35" t="s">
        <v>57</v>
      </c>
      <c r="E97" s="40" t="s">
        <v>5</v>
      </c>
    </row>
    <row r="98" spans="1:5" ht="229.5">
      <c r="A98" t="s">
        <v>59</v>
      </c>
      <c r="E98" s="39" t="s">
        <v>2248</v>
      </c>
    </row>
    <row r="99" spans="1:16" ht="12.75">
      <c r="A99" t="s">
        <v>49</v>
      </c>
      <c s="34" t="s">
        <v>168</v>
      </c>
      <c s="34" t="s">
        <v>2249</v>
      </c>
      <c s="35" t="s">
        <v>5</v>
      </c>
      <c s="6" t="s">
        <v>2250</v>
      </c>
      <c s="36" t="s">
        <v>85</v>
      </c>
      <c s="37">
        <v>8.14</v>
      </c>
      <c s="36">
        <v>0</v>
      </c>
      <c s="36">
        <f>ROUND(G99*H99,6)</f>
      </c>
      <c r="L99" s="38">
        <v>0</v>
      </c>
      <c s="32">
        <f>ROUND(ROUND(L99,2)*ROUND(G99,3),2)</f>
      </c>
      <c s="36" t="s">
        <v>1891</v>
      </c>
      <c>
        <f>(M99*21)/100</f>
      </c>
      <c t="s">
        <v>27</v>
      </c>
    </row>
    <row r="100" spans="1:5" ht="12.75">
      <c r="A100" s="35" t="s">
        <v>56</v>
      </c>
      <c r="E100" s="39" t="s">
        <v>2119</v>
      </c>
    </row>
    <row r="101" spans="1:5" ht="12.75">
      <c r="A101" s="35" t="s">
        <v>57</v>
      </c>
      <c r="E101" s="40" t="s">
        <v>5</v>
      </c>
    </row>
    <row r="102" spans="1:5" ht="229.5">
      <c r="A102" t="s">
        <v>59</v>
      </c>
      <c r="E102" s="39" t="s">
        <v>2251</v>
      </c>
    </row>
    <row r="103" spans="1:16" ht="12.75">
      <c r="A103" t="s">
        <v>49</v>
      </c>
      <c s="34" t="s">
        <v>173</v>
      </c>
      <c s="34" t="s">
        <v>2252</v>
      </c>
      <c s="35" t="s">
        <v>5</v>
      </c>
      <c s="6" t="s">
        <v>2253</v>
      </c>
      <c s="36" t="s">
        <v>85</v>
      </c>
      <c s="37">
        <v>0.9</v>
      </c>
      <c s="36">
        <v>0</v>
      </c>
      <c s="36">
        <f>ROUND(G103*H103,6)</f>
      </c>
      <c r="L103" s="38">
        <v>0</v>
      </c>
      <c s="32">
        <f>ROUND(ROUND(L103,2)*ROUND(G103,3),2)</f>
      </c>
      <c s="36" t="s">
        <v>1891</v>
      </c>
      <c>
        <f>(M103*21)/100</f>
      </c>
      <c t="s">
        <v>27</v>
      </c>
    </row>
    <row r="104" spans="1:5" ht="25.5">
      <c r="A104" s="35" t="s">
        <v>56</v>
      </c>
      <c r="E104" s="39" t="s">
        <v>2254</v>
      </c>
    </row>
    <row r="105" spans="1:5" ht="25.5">
      <c r="A105" s="35" t="s">
        <v>57</v>
      </c>
      <c r="E105" s="40" t="s">
        <v>2255</v>
      </c>
    </row>
    <row r="106" spans="1:5" ht="76.5">
      <c r="A106" t="s">
        <v>59</v>
      </c>
      <c r="E106" s="39" t="s">
        <v>2256</v>
      </c>
    </row>
    <row r="107" spans="1:16" ht="12.75">
      <c r="A107" t="s">
        <v>49</v>
      </c>
      <c s="34" t="s">
        <v>176</v>
      </c>
      <c s="34" t="s">
        <v>2257</v>
      </c>
      <c s="35" t="s">
        <v>5</v>
      </c>
      <c s="6" t="s">
        <v>2258</v>
      </c>
      <c s="36" t="s">
        <v>75</v>
      </c>
      <c s="37">
        <v>554</v>
      </c>
      <c s="36">
        <v>0</v>
      </c>
      <c s="36">
        <f>ROUND(G107*H107,6)</f>
      </c>
      <c r="L107" s="38">
        <v>0</v>
      </c>
      <c s="32">
        <f>ROUND(ROUND(L107,2)*ROUND(G107,3),2)</f>
      </c>
      <c s="36" t="s">
        <v>1891</v>
      </c>
      <c>
        <f>(M107*21)/100</f>
      </c>
      <c t="s">
        <v>27</v>
      </c>
    </row>
    <row r="108" spans="1:5" ht="12.75">
      <c r="A108" s="35" t="s">
        <v>56</v>
      </c>
      <c r="E108" s="39" t="s">
        <v>1939</v>
      </c>
    </row>
    <row r="109" spans="1:5" ht="12.75">
      <c r="A109" s="35" t="s">
        <v>57</v>
      </c>
      <c r="E109" s="40" t="s">
        <v>5</v>
      </c>
    </row>
    <row r="110" spans="1:5" ht="165.75">
      <c r="A110" t="s">
        <v>59</v>
      </c>
      <c r="E110" s="39" t="s">
        <v>2259</v>
      </c>
    </row>
    <row r="111" spans="1:16" ht="12.75">
      <c r="A111" t="s">
        <v>49</v>
      </c>
      <c s="34" t="s">
        <v>180</v>
      </c>
      <c s="34" t="s">
        <v>2260</v>
      </c>
      <c s="35" t="s">
        <v>5</v>
      </c>
      <c s="6" t="s">
        <v>2261</v>
      </c>
      <c s="36" t="s">
        <v>75</v>
      </c>
      <c s="37">
        <v>50</v>
      </c>
      <c s="36">
        <v>0</v>
      </c>
      <c s="36">
        <f>ROUND(G111*H111,6)</f>
      </c>
      <c r="L111" s="38">
        <v>0</v>
      </c>
      <c s="32">
        <f>ROUND(ROUND(L111,2)*ROUND(G111,3),2)</f>
      </c>
      <c s="36" t="s">
        <v>55</v>
      </c>
      <c>
        <f>(M111*21)/100</f>
      </c>
      <c t="s">
        <v>27</v>
      </c>
    </row>
    <row r="112" spans="1:5" ht="12.75">
      <c r="A112" s="35" t="s">
        <v>56</v>
      </c>
      <c r="E112" s="39" t="s">
        <v>5</v>
      </c>
    </row>
    <row r="113" spans="1:5" ht="25.5">
      <c r="A113" s="35" t="s">
        <v>57</v>
      </c>
      <c r="E113" s="40" t="s">
        <v>1720</v>
      </c>
    </row>
    <row r="114" spans="1:5" ht="165.75">
      <c r="A114" t="s">
        <v>59</v>
      </c>
      <c r="E114" s="39" t="s">
        <v>2262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2263</v>
      </c>
      <c s="41">
        <f>Rekapitulace!C33</f>
      </c>
      <c s="20" t="s">
        <v>0</v>
      </c>
      <c t="s">
        <v>23</v>
      </c>
      <c t="s">
        <v>27</v>
      </c>
    </row>
    <row r="4" spans="1:16" ht="32" customHeight="1">
      <c r="A4" s="24" t="s">
        <v>20</v>
      </c>
      <c s="25" t="s">
        <v>28</v>
      </c>
      <c s="27" t="s">
        <v>2263</v>
      </c>
      <c r="E4" s="26" t="s">
        <v>2264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2267</v>
      </c>
      <c r="E8" s="30" t="s">
        <v>2266</v>
      </c>
      <c r="J8" s="29">
        <f>0+J9+J22+J35+J64</f>
      </c>
      <c s="29">
        <f>0+K9+K22+K35+K64</f>
      </c>
      <c s="29">
        <f>0+L9+L22+L35+L64</f>
      </c>
      <c s="29">
        <f>0+M9+M22+M35+M64</f>
      </c>
    </row>
    <row r="9" spans="1:13" ht="12.75">
      <c r="A9" t="s">
        <v>46</v>
      </c>
      <c r="C9" s="31" t="s">
        <v>47</v>
      </c>
      <c r="E9" s="33" t="s">
        <v>48</v>
      </c>
      <c r="J9" s="32">
        <f>0</f>
      </c>
      <c s="32">
        <f>0</f>
      </c>
      <c s="32">
        <f>0+L10+L14+L18</f>
      </c>
      <c s="32">
        <f>0+M10+M14+M18</f>
      </c>
    </row>
    <row r="10" spans="1:16" ht="25.5">
      <c r="A10" t="s">
        <v>49</v>
      </c>
      <c s="34" t="s">
        <v>4</v>
      </c>
      <c s="34" t="s">
        <v>2074</v>
      </c>
      <c s="35" t="s">
        <v>2075</v>
      </c>
      <c s="6" t="s">
        <v>2076</v>
      </c>
      <c s="36" t="s">
        <v>793</v>
      </c>
      <c s="37">
        <v>279.4</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796</v>
      </c>
      <c s="35" t="s">
        <v>797</v>
      </c>
      <c s="6" t="s">
        <v>2077</v>
      </c>
      <c s="36" t="s">
        <v>793</v>
      </c>
      <c s="37">
        <v>346.08</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1901</v>
      </c>
      <c s="35" t="s">
        <v>1902</v>
      </c>
      <c s="6" t="s">
        <v>1903</v>
      </c>
      <c s="36" t="s">
        <v>793</v>
      </c>
      <c s="37">
        <v>7.95</v>
      </c>
      <c s="36">
        <v>0</v>
      </c>
      <c s="36">
        <f>ROUND(G18*H18,6)</f>
      </c>
      <c r="L18" s="38">
        <v>0</v>
      </c>
      <c s="32">
        <f>ROUND(ROUND(L18,2)*ROUND(G18,3),2)</f>
      </c>
      <c s="36" t="s">
        <v>1891</v>
      </c>
      <c>
        <f>(M18*21)/100</f>
      </c>
      <c t="s">
        <v>27</v>
      </c>
    </row>
    <row r="19" spans="1:5" ht="38.25">
      <c r="A19" s="35" t="s">
        <v>56</v>
      </c>
      <c r="E19" s="39" t="s">
        <v>2268</v>
      </c>
    </row>
    <row r="20" spans="1:5" ht="12.75">
      <c r="A20" s="35" t="s">
        <v>57</v>
      </c>
      <c r="E20" s="40" t="s">
        <v>5</v>
      </c>
    </row>
    <row r="21" spans="1:5" ht="140.25">
      <c r="A21" t="s">
        <v>59</v>
      </c>
      <c r="E21" s="39" t="s">
        <v>1893</v>
      </c>
    </row>
    <row r="22" spans="1:13" ht="12.75">
      <c r="A22" t="s">
        <v>46</v>
      </c>
      <c r="C22" s="31" t="s">
        <v>4</v>
      </c>
      <c r="E22" s="33" t="s">
        <v>837</v>
      </c>
      <c r="J22" s="32">
        <f>0</f>
      </c>
      <c s="32">
        <f>0</f>
      </c>
      <c s="32">
        <f>0+L23+L27+L31</f>
      </c>
      <c s="32">
        <f>0+M23+M27+M31</f>
      </c>
    </row>
    <row r="23" spans="1:16" ht="12.75">
      <c r="A23" t="s">
        <v>49</v>
      </c>
      <c s="34" t="s">
        <v>72</v>
      </c>
      <c s="34" t="s">
        <v>2087</v>
      </c>
      <c s="35" t="s">
        <v>5</v>
      </c>
      <c s="6" t="s">
        <v>2088</v>
      </c>
      <c s="36" t="s">
        <v>64</v>
      </c>
      <c s="37">
        <v>127</v>
      </c>
      <c s="36">
        <v>0</v>
      </c>
      <c s="36">
        <f>ROUND(G23*H23,6)</f>
      </c>
      <c r="L23" s="38">
        <v>0</v>
      </c>
      <c s="32">
        <f>ROUND(ROUND(L23,2)*ROUND(G23,3),2)</f>
      </c>
      <c s="36" t="s">
        <v>1891</v>
      </c>
      <c>
        <f>(M23*21)/100</f>
      </c>
      <c t="s">
        <v>27</v>
      </c>
    </row>
    <row r="24" spans="1:5" ht="12.75">
      <c r="A24" s="35" t="s">
        <v>56</v>
      </c>
      <c r="E24" s="39" t="s">
        <v>1939</v>
      </c>
    </row>
    <row r="25" spans="1:5" ht="12.75">
      <c r="A25" s="35" t="s">
        <v>57</v>
      </c>
      <c r="E25" s="40" t="s">
        <v>5</v>
      </c>
    </row>
    <row r="26" spans="1:5" ht="63.75">
      <c r="A26" t="s">
        <v>59</v>
      </c>
      <c r="E26" s="39" t="s">
        <v>2090</v>
      </c>
    </row>
    <row r="27" spans="1:16" ht="12.75">
      <c r="A27" t="s">
        <v>49</v>
      </c>
      <c s="34" t="s">
        <v>77</v>
      </c>
      <c s="34" t="s">
        <v>2211</v>
      </c>
      <c s="35" t="s">
        <v>5</v>
      </c>
      <c s="6" t="s">
        <v>2212</v>
      </c>
      <c s="36" t="s">
        <v>64</v>
      </c>
      <c s="37">
        <v>29.31</v>
      </c>
      <c s="36">
        <v>0</v>
      </c>
      <c s="36">
        <f>ROUND(G27*H27,6)</f>
      </c>
      <c r="L27" s="38">
        <v>0</v>
      </c>
      <c s="32">
        <f>ROUND(ROUND(L27,2)*ROUND(G27,3),2)</f>
      </c>
      <c s="36" t="s">
        <v>1891</v>
      </c>
      <c>
        <f>(M27*21)/100</f>
      </c>
      <c t="s">
        <v>27</v>
      </c>
    </row>
    <row r="28" spans="1:5" ht="12.75">
      <c r="A28" s="35" t="s">
        <v>56</v>
      </c>
      <c r="E28" s="39" t="s">
        <v>1939</v>
      </c>
    </row>
    <row r="29" spans="1:5" ht="12.75">
      <c r="A29" s="35" t="s">
        <v>57</v>
      </c>
      <c r="E29" s="40" t="s">
        <v>5</v>
      </c>
    </row>
    <row r="30" spans="1:5" ht="63.75">
      <c r="A30" t="s">
        <v>59</v>
      </c>
      <c r="E30" s="39" t="s">
        <v>2090</v>
      </c>
    </row>
    <row r="31" spans="1:16" ht="12.75">
      <c r="A31" t="s">
        <v>49</v>
      </c>
      <c s="34" t="s">
        <v>82</v>
      </c>
      <c s="34" t="s">
        <v>2269</v>
      </c>
      <c s="35" t="s">
        <v>5</v>
      </c>
      <c s="6" t="s">
        <v>2270</v>
      </c>
      <c s="36" t="s">
        <v>75</v>
      </c>
      <c s="37">
        <v>128</v>
      </c>
      <c s="36">
        <v>0</v>
      </c>
      <c s="36">
        <f>ROUND(G31*H31,6)</f>
      </c>
      <c r="L31" s="38">
        <v>0</v>
      </c>
      <c s="32">
        <f>ROUND(ROUND(L31,2)*ROUND(G31,3),2)</f>
      </c>
      <c s="36" t="s">
        <v>1891</v>
      </c>
      <c>
        <f>(M31*21)/100</f>
      </c>
      <c t="s">
        <v>27</v>
      </c>
    </row>
    <row r="32" spans="1:5" ht="12.75">
      <c r="A32" s="35" t="s">
        <v>56</v>
      </c>
      <c r="E32" s="39" t="s">
        <v>1939</v>
      </c>
    </row>
    <row r="33" spans="1:5" ht="12.75">
      <c r="A33" s="35" t="s">
        <v>57</v>
      </c>
      <c r="E33" s="40" t="s">
        <v>5</v>
      </c>
    </row>
    <row r="34" spans="1:5" ht="63.75">
      <c r="A34" t="s">
        <v>59</v>
      </c>
      <c r="E34" s="39" t="s">
        <v>2090</v>
      </c>
    </row>
    <row r="35" spans="1:13" ht="12.75">
      <c r="A35" t="s">
        <v>46</v>
      </c>
      <c r="C35" s="31" t="s">
        <v>77</v>
      </c>
      <c r="E35" s="33" t="s">
        <v>1914</v>
      </c>
      <c r="J35" s="32">
        <f>0</f>
      </c>
      <c s="32">
        <f>0</f>
      </c>
      <c s="32">
        <f>0+L36+L40+L44+L48+L52+L56+L60</f>
      </c>
      <c s="32">
        <f>0+M36+M40+M44+M48+M52+M56+M60</f>
      </c>
    </row>
    <row r="36" spans="1:16" ht="12.75">
      <c r="A36" t="s">
        <v>49</v>
      </c>
      <c s="34" t="s">
        <v>87</v>
      </c>
      <c s="34" t="s">
        <v>2271</v>
      </c>
      <c s="35" t="s">
        <v>5</v>
      </c>
      <c s="6" t="s">
        <v>2272</v>
      </c>
      <c s="36" t="s">
        <v>85</v>
      </c>
      <c s="37">
        <v>286.7</v>
      </c>
      <c s="36">
        <v>0</v>
      </c>
      <c s="36">
        <f>ROUND(G36*H36,6)</f>
      </c>
      <c r="L36" s="38">
        <v>0</v>
      </c>
      <c s="32">
        <f>ROUND(ROUND(L36,2)*ROUND(G36,3),2)</f>
      </c>
      <c s="36" t="s">
        <v>1891</v>
      </c>
      <c>
        <f>(M36*21)/100</f>
      </c>
      <c t="s">
        <v>27</v>
      </c>
    </row>
    <row r="37" spans="1:5" ht="25.5">
      <c r="A37" s="35" t="s">
        <v>56</v>
      </c>
      <c r="E37" s="39" t="s">
        <v>2273</v>
      </c>
    </row>
    <row r="38" spans="1:5" ht="12.75">
      <c r="A38" s="35" t="s">
        <v>57</v>
      </c>
      <c r="E38" s="40" t="s">
        <v>5</v>
      </c>
    </row>
    <row r="39" spans="1:5" ht="127.5">
      <c r="A39" t="s">
        <v>59</v>
      </c>
      <c r="E39" s="39" t="s">
        <v>2274</v>
      </c>
    </row>
    <row r="40" spans="1:16" ht="12.75">
      <c r="A40" t="s">
        <v>49</v>
      </c>
      <c s="34" t="s">
        <v>108</v>
      </c>
      <c s="34" t="s">
        <v>2275</v>
      </c>
      <c s="35" t="s">
        <v>5</v>
      </c>
      <c s="6" t="s">
        <v>2276</v>
      </c>
      <c s="36" t="s">
        <v>85</v>
      </c>
      <c s="37">
        <v>425</v>
      </c>
      <c s="36">
        <v>0</v>
      </c>
      <c s="36">
        <f>ROUND(G40*H40,6)</f>
      </c>
      <c r="L40" s="38">
        <v>0</v>
      </c>
      <c s="32">
        <f>ROUND(ROUND(L40,2)*ROUND(G40,3),2)</f>
      </c>
      <c s="36" t="s">
        <v>1891</v>
      </c>
      <c>
        <f>(M40*21)/100</f>
      </c>
      <c t="s">
        <v>27</v>
      </c>
    </row>
    <row r="41" spans="1:5" ht="25.5">
      <c r="A41" s="35" t="s">
        <v>56</v>
      </c>
      <c r="E41" s="39" t="s">
        <v>2277</v>
      </c>
    </row>
    <row r="42" spans="1:5" ht="12.75">
      <c r="A42" s="35" t="s">
        <v>57</v>
      </c>
      <c r="E42" s="40" t="s">
        <v>5</v>
      </c>
    </row>
    <row r="43" spans="1:5" ht="51">
      <c r="A43" t="s">
        <v>59</v>
      </c>
      <c r="E43" s="39" t="s">
        <v>2231</v>
      </c>
    </row>
    <row r="44" spans="1:16" ht="12.75">
      <c r="A44" t="s">
        <v>49</v>
      </c>
      <c s="34" t="s">
        <v>112</v>
      </c>
      <c s="34" t="s">
        <v>2278</v>
      </c>
      <c s="35" t="s">
        <v>5</v>
      </c>
      <c s="6" t="s">
        <v>2279</v>
      </c>
      <c s="36" t="s">
        <v>85</v>
      </c>
      <c s="37">
        <v>287</v>
      </c>
      <c s="36">
        <v>0</v>
      </c>
      <c s="36">
        <f>ROUND(G44*H44,6)</f>
      </c>
      <c r="L44" s="38">
        <v>0</v>
      </c>
      <c s="32">
        <f>ROUND(ROUND(L44,2)*ROUND(G44,3),2)</f>
      </c>
      <c s="36" t="s">
        <v>1891</v>
      </c>
      <c>
        <f>(M44*21)/100</f>
      </c>
      <c t="s">
        <v>27</v>
      </c>
    </row>
    <row r="45" spans="1:5" ht="25.5">
      <c r="A45" s="35" t="s">
        <v>56</v>
      </c>
      <c r="E45" s="39" t="s">
        <v>2280</v>
      </c>
    </row>
    <row r="46" spans="1:5" ht="12.75">
      <c r="A46" s="35" t="s">
        <v>57</v>
      </c>
      <c r="E46" s="40" t="s">
        <v>5</v>
      </c>
    </row>
    <row r="47" spans="1:5" ht="51">
      <c r="A47" t="s">
        <v>59</v>
      </c>
      <c r="E47" s="39" t="s">
        <v>2281</v>
      </c>
    </row>
    <row r="48" spans="1:16" ht="12.75">
      <c r="A48" t="s">
        <v>49</v>
      </c>
      <c s="34" t="s">
        <v>116</v>
      </c>
      <c s="34" t="s">
        <v>2282</v>
      </c>
      <c s="35" t="s">
        <v>5</v>
      </c>
      <c s="6" t="s">
        <v>2283</v>
      </c>
      <c s="36" t="s">
        <v>85</v>
      </c>
      <c s="37">
        <v>287</v>
      </c>
      <c s="36">
        <v>0</v>
      </c>
      <c s="36">
        <f>ROUND(G48*H48,6)</f>
      </c>
      <c r="L48" s="38">
        <v>0</v>
      </c>
      <c s="32">
        <f>ROUND(ROUND(L48,2)*ROUND(G48,3),2)</f>
      </c>
      <c s="36" t="s">
        <v>1891</v>
      </c>
      <c>
        <f>(M48*21)/100</f>
      </c>
      <c t="s">
        <v>27</v>
      </c>
    </row>
    <row r="49" spans="1:5" ht="25.5">
      <c r="A49" s="35" t="s">
        <v>56</v>
      </c>
      <c r="E49" s="39" t="s">
        <v>2284</v>
      </c>
    </row>
    <row r="50" spans="1:5" ht="12.75">
      <c r="A50" s="35" t="s">
        <v>57</v>
      </c>
      <c r="E50" s="40" t="s">
        <v>5</v>
      </c>
    </row>
    <row r="51" spans="1:5" ht="51">
      <c r="A51" t="s">
        <v>59</v>
      </c>
      <c r="E51" s="39" t="s">
        <v>2281</v>
      </c>
    </row>
    <row r="52" spans="1:16" ht="12.75">
      <c r="A52" t="s">
        <v>49</v>
      </c>
      <c s="34" t="s">
        <v>120</v>
      </c>
      <c s="34" t="s">
        <v>2285</v>
      </c>
      <c s="35" t="s">
        <v>5</v>
      </c>
      <c s="6" t="s">
        <v>2286</v>
      </c>
      <c s="36" t="s">
        <v>85</v>
      </c>
      <c s="37">
        <v>287</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40.25">
      <c r="A55" t="s">
        <v>59</v>
      </c>
      <c r="E55" s="39" t="s">
        <v>2287</v>
      </c>
    </row>
    <row r="56" spans="1:16" ht="12.75">
      <c r="A56" t="s">
        <v>49</v>
      </c>
      <c s="34" t="s">
        <v>124</v>
      </c>
      <c s="34" t="s">
        <v>2288</v>
      </c>
      <c s="35" t="s">
        <v>5</v>
      </c>
      <c s="6" t="s">
        <v>2289</v>
      </c>
      <c s="36" t="s">
        <v>85</v>
      </c>
      <c s="37">
        <v>286.7</v>
      </c>
      <c s="36">
        <v>0</v>
      </c>
      <c s="36">
        <f>ROUND(G56*H56,6)</f>
      </c>
      <c r="L56" s="38">
        <v>0</v>
      </c>
      <c s="32">
        <f>ROUND(ROUND(L56,2)*ROUND(G56,3),2)</f>
      </c>
      <c s="36" t="s">
        <v>1891</v>
      </c>
      <c>
        <f>(M56*21)/100</f>
      </c>
      <c t="s">
        <v>27</v>
      </c>
    </row>
    <row r="57" spans="1:5" ht="12.75">
      <c r="A57" s="35" t="s">
        <v>56</v>
      </c>
      <c r="E57" s="39" t="s">
        <v>1939</v>
      </c>
    </row>
    <row r="58" spans="1:5" ht="12.75">
      <c r="A58" s="35" t="s">
        <v>57</v>
      </c>
      <c r="E58" s="40" t="s">
        <v>5</v>
      </c>
    </row>
    <row r="59" spans="1:5" ht="140.25">
      <c r="A59" t="s">
        <v>59</v>
      </c>
      <c r="E59" s="39" t="s">
        <v>2287</v>
      </c>
    </row>
    <row r="60" spans="1:16" ht="12.75">
      <c r="A60" t="s">
        <v>49</v>
      </c>
      <c s="34" t="s">
        <v>128</v>
      </c>
      <c s="34" t="s">
        <v>2290</v>
      </c>
      <c s="35" t="s">
        <v>5</v>
      </c>
      <c s="6" t="s">
        <v>2291</v>
      </c>
      <c s="36" t="s">
        <v>85</v>
      </c>
      <c s="37">
        <v>192</v>
      </c>
      <c s="36">
        <v>0</v>
      </c>
      <c s="36">
        <f>ROUND(G60*H60,6)</f>
      </c>
      <c r="L60" s="38">
        <v>0</v>
      </c>
      <c s="32">
        <f>ROUND(ROUND(L60,2)*ROUND(G60,3),2)</f>
      </c>
      <c s="36" t="s">
        <v>1891</v>
      </c>
      <c>
        <f>(M60*21)/100</f>
      </c>
      <c t="s">
        <v>27</v>
      </c>
    </row>
    <row r="61" spans="1:5" ht="12.75">
      <c r="A61" s="35" t="s">
        <v>56</v>
      </c>
      <c r="E61" s="39" t="s">
        <v>1939</v>
      </c>
    </row>
    <row r="62" spans="1:5" ht="12.75">
      <c r="A62" s="35" t="s">
        <v>57</v>
      </c>
      <c r="E62" s="40" t="s">
        <v>5</v>
      </c>
    </row>
    <row r="63" spans="1:5" ht="153">
      <c r="A63" t="s">
        <v>59</v>
      </c>
      <c r="E63" s="39" t="s">
        <v>2235</v>
      </c>
    </row>
    <row r="64" spans="1:13" ht="12.75">
      <c r="A64" t="s">
        <v>46</v>
      </c>
      <c r="C64" s="31" t="s">
        <v>112</v>
      </c>
      <c r="E64" s="33" t="s">
        <v>1999</v>
      </c>
      <c r="J64" s="32">
        <f>0</f>
      </c>
      <c s="32">
        <f>0</f>
      </c>
      <c s="32">
        <f>0+L65+L69+L73+L77</f>
      </c>
      <c s="32">
        <f>0+M65+M69+M73+M77</f>
      </c>
    </row>
    <row r="65" spans="1:16" ht="12.75">
      <c r="A65" t="s">
        <v>49</v>
      </c>
      <c s="34" t="s">
        <v>131</v>
      </c>
      <c s="34" t="s">
        <v>2292</v>
      </c>
      <c s="35" t="s">
        <v>5</v>
      </c>
      <c s="6" t="s">
        <v>2293</v>
      </c>
      <c s="36" t="s">
        <v>75</v>
      </c>
      <c s="37">
        <v>190</v>
      </c>
      <c s="36">
        <v>0</v>
      </c>
      <c s="36">
        <f>ROUND(G65*H65,6)</f>
      </c>
      <c r="L65" s="38">
        <v>0</v>
      </c>
      <c s="32">
        <f>ROUND(ROUND(L65,2)*ROUND(G65,3),2)</f>
      </c>
      <c s="36" t="s">
        <v>1891</v>
      </c>
      <c>
        <f>(M65*21)/100</f>
      </c>
      <c t="s">
        <v>27</v>
      </c>
    </row>
    <row r="66" spans="1:5" ht="12.75">
      <c r="A66" s="35" t="s">
        <v>56</v>
      </c>
      <c r="E66" s="39" t="s">
        <v>1939</v>
      </c>
    </row>
    <row r="67" spans="1:5" ht="12.75">
      <c r="A67" s="35" t="s">
        <v>57</v>
      </c>
      <c r="E67" s="40" t="s">
        <v>5</v>
      </c>
    </row>
    <row r="68" spans="1:5" ht="51">
      <c r="A68" t="s">
        <v>59</v>
      </c>
      <c r="E68" s="39" t="s">
        <v>2294</v>
      </c>
    </row>
    <row r="69" spans="1:16" ht="12.75">
      <c r="A69" t="s">
        <v>49</v>
      </c>
      <c s="34" t="s">
        <v>135</v>
      </c>
      <c s="34" t="s">
        <v>2295</v>
      </c>
      <c s="35" t="s">
        <v>5</v>
      </c>
      <c s="6" t="s">
        <v>2296</v>
      </c>
      <c s="36" t="s">
        <v>85</v>
      </c>
      <c s="37">
        <v>127</v>
      </c>
      <c s="36">
        <v>0</v>
      </c>
      <c s="36">
        <f>ROUND(G69*H69,6)</f>
      </c>
      <c r="L69" s="38">
        <v>0</v>
      </c>
      <c s="32">
        <f>ROUND(ROUND(L69,2)*ROUND(G69,3),2)</f>
      </c>
      <c s="36" t="s">
        <v>1891</v>
      </c>
      <c>
        <f>(M69*21)/100</f>
      </c>
      <c t="s">
        <v>27</v>
      </c>
    </row>
    <row r="70" spans="1:5" ht="12.75">
      <c r="A70" s="35" t="s">
        <v>56</v>
      </c>
      <c r="E70" s="39" t="s">
        <v>1939</v>
      </c>
    </row>
    <row r="71" spans="1:5" ht="12.75">
      <c r="A71" s="35" t="s">
        <v>57</v>
      </c>
      <c r="E71" s="40" t="s">
        <v>5</v>
      </c>
    </row>
    <row r="72" spans="1:5" ht="267.75">
      <c r="A72" t="s">
        <v>59</v>
      </c>
      <c r="E72" s="39" t="s">
        <v>2297</v>
      </c>
    </row>
    <row r="73" spans="1:16" ht="12.75">
      <c r="A73" t="s">
        <v>49</v>
      </c>
      <c s="34" t="s">
        <v>139</v>
      </c>
      <c s="34" t="s">
        <v>2191</v>
      </c>
      <c s="35" t="s">
        <v>5</v>
      </c>
      <c s="6" t="s">
        <v>2192</v>
      </c>
      <c s="36" t="s">
        <v>75</v>
      </c>
      <c s="37">
        <v>11</v>
      </c>
      <c s="36">
        <v>0</v>
      </c>
      <c s="36">
        <f>ROUND(G73*H73,6)</f>
      </c>
      <c r="L73" s="38">
        <v>0</v>
      </c>
      <c s="32">
        <f>ROUND(ROUND(L73,2)*ROUND(G73,3),2)</f>
      </c>
      <c s="36" t="s">
        <v>1891</v>
      </c>
      <c>
        <f>(M73*21)/100</f>
      </c>
      <c t="s">
        <v>27</v>
      </c>
    </row>
    <row r="74" spans="1:5" ht="38.25">
      <c r="A74" s="35" t="s">
        <v>56</v>
      </c>
      <c r="E74" s="39" t="s">
        <v>2298</v>
      </c>
    </row>
    <row r="75" spans="1:5" ht="12.75">
      <c r="A75" s="35" t="s">
        <v>57</v>
      </c>
      <c r="E75" s="40" t="s">
        <v>5</v>
      </c>
    </row>
    <row r="76" spans="1:5" ht="89.25">
      <c r="A76" t="s">
        <v>59</v>
      </c>
      <c r="E76" s="39" t="s">
        <v>2194</v>
      </c>
    </row>
    <row r="77" spans="1:16" ht="12.75">
      <c r="A77" t="s">
        <v>49</v>
      </c>
      <c s="34" t="s">
        <v>143</v>
      </c>
      <c s="34" t="s">
        <v>2299</v>
      </c>
      <c s="35" t="s">
        <v>5</v>
      </c>
      <c s="6" t="s">
        <v>2300</v>
      </c>
      <c s="36" t="s">
        <v>85</v>
      </c>
      <c s="37">
        <v>127</v>
      </c>
      <c s="36">
        <v>0</v>
      </c>
      <c s="36">
        <f>ROUND(G77*H77,6)</f>
      </c>
      <c r="L77" s="38">
        <v>0</v>
      </c>
      <c s="32">
        <f>ROUND(ROUND(L77,2)*ROUND(G77,3),2)</f>
      </c>
      <c s="36" t="s">
        <v>1891</v>
      </c>
      <c>
        <f>(M77*21)/100</f>
      </c>
      <c t="s">
        <v>27</v>
      </c>
    </row>
    <row r="78" spans="1:5" ht="12.75">
      <c r="A78" s="35" t="s">
        <v>56</v>
      </c>
      <c r="E78" s="39" t="s">
        <v>1939</v>
      </c>
    </row>
    <row r="79" spans="1:5" ht="12.75">
      <c r="A79" s="35" t="s">
        <v>57</v>
      </c>
      <c r="E79" s="40" t="s">
        <v>5</v>
      </c>
    </row>
    <row r="80" spans="1:5" ht="178.5">
      <c r="A80" t="s">
        <v>59</v>
      </c>
      <c r="E80" s="39" t="s">
        <v>2301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2306</v>
      </c>
      <c r="E8" s="30" t="s">
        <v>2305</v>
      </c>
      <c r="J8" s="29">
        <f>0+J9+J30+J43+J48+J53</f>
      </c>
      <c s="29">
        <f>0+K9+K30+K43+K48+K53</f>
      </c>
      <c s="29">
        <f>0+L9+L30+L43+L48+L53</f>
      </c>
      <c s="29">
        <f>0+M9+M30+M43+M48+M53</f>
      </c>
    </row>
    <row r="9" spans="1:13" ht="12.75">
      <c r="A9" t="s">
        <v>46</v>
      </c>
      <c r="C9" s="31" t="s">
        <v>47</v>
      </c>
      <c r="E9" s="33" t="s">
        <v>48</v>
      </c>
      <c r="J9" s="32">
        <f>0</f>
      </c>
      <c s="32">
        <f>0</f>
      </c>
      <c s="32">
        <f>0+L10+L14+L18+L22+L26</f>
      </c>
      <c s="32">
        <f>0+M10+M14+M18+M22+M26</f>
      </c>
    </row>
    <row r="10" spans="1:16" ht="12.75">
      <c r="A10" t="s">
        <v>49</v>
      </c>
      <c s="34" t="s">
        <v>4</v>
      </c>
      <c s="34" t="s">
        <v>1909</v>
      </c>
      <c s="35" t="s">
        <v>5</v>
      </c>
      <c s="6" t="s">
        <v>1910</v>
      </c>
      <c s="36" t="s">
        <v>64</v>
      </c>
      <c s="37">
        <v>400</v>
      </c>
      <c s="36">
        <v>0</v>
      </c>
      <c s="36">
        <f>ROUND(G10*H10,6)</f>
      </c>
      <c r="L10" s="38">
        <v>0</v>
      </c>
      <c s="32">
        <f>ROUND(ROUND(L10,2)*ROUND(G10,3),2)</f>
      </c>
      <c s="36" t="s">
        <v>55</v>
      </c>
      <c>
        <f>(M10*21)/100</f>
      </c>
      <c t="s">
        <v>27</v>
      </c>
    </row>
    <row r="11" spans="1:5" ht="12.75">
      <c r="A11" s="35" t="s">
        <v>56</v>
      </c>
      <c r="E11" s="39" t="s">
        <v>5</v>
      </c>
    </row>
    <row r="12" spans="1:5" ht="38.25">
      <c r="A12" s="35" t="s">
        <v>57</v>
      </c>
      <c r="E12" s="40" t="s">
        <v>2307</v>
      </c>
    </row>
    <row r="13" spans="1:5" ht="229.5">
      <c r="A13" t="s">
        <v>59</v>
      </c>
      <c r="E13" s="39" t="s">
        <v>2308</v>
      </c>
    </row>
    <row r="14" spans="1:16" ht="25.5">
      <c r="A14" t="s">
        <v>49</v>
      </c>
      <c s="34" t="s">
        <v>27</v>
      </c>
      <c s="34" t="s">
        <v>796</v>
      </c>
      <c s="35" t="s">
        <v>797</v>
      </c>
      <c s="6" t="s">
        <v>2309</v>
      </c>
      <c s="36" t="s">
        <v>793</v>
      </c>
      <c s="37">
        <v>381.875</v>
      </c>
      <c s="36">
        <v>0</v>
      </c>
      <c s="36">
        <f>ROUND(G14*H14,6)</f>
      </c>
      <c r="L14" s="38">
        <v>0</v>
      </c>
      <c s="32">
        <f>ROUND(ROUND(L14,2)*ROUND(G14,3),2)</f>
      </c>
      <c s="36" t="s">
        <v>55</v>
      </c>
      <c>
        <f>(M14*21)/100</f>
      </c>
      <c t="s">
        <v>27</v>
      </c>
    </row>
    <row r="15" spans="1:5" ht="12.75">
      <c r="A15" s="35" t="s">
        <v>56</v>
      </c>
      <c r="E15" s="39" t="s">
        <v>794</v>
      </c>
    </row>
    <row r="16" spans="1:5" ht="25.5">
      <c r="A16" s="35" t="s">
        <v>57</v>
      </c>
      <c r="E16" s="40" t="s">
        <v>2310</v>
      </c>
    </row>
    <row r="17" spans="1:5" ht="140.25">
      <c r="A17" t="s">
        <v>59</v>
      </c>
      <c r="E17" s="39" t="s">
        <v>2311</v>
      </c>
    </row>
    <row r="18" spans="1:16" ht="25.5">
      <c r="A18" t="s">
        <v>49</v>
      </c>
      <c s="34" t="s">
        <v>26</v>
      </c>
      <c s="34" t="s">
        <v>2312</v>
      </c>
      <c s="35" t="s">
        <v>2313</v>
      </c>
      <c s="6" t="s">
        <v>2314</v>
      </c>
      <c s="36" t="s">
        <v>793</v>
      </c>
      <c s="37">
        <v>23.8</v>
      </c>
      <c s="36">
        <v>0</v>
      </c>
      <c s="36">
        <f>ROUND(G18*H18,6)</f>
      </c>
      <c r="L18" s="38">
        <v>0</v>
      </c>
      <c s="32">
        <f>ROUND(ROUND(L18,2)*ROUND(G18,3),2)</f>
      </c>
      <c s="36" t="s">
        <v>55</v>
      </c>
      <c>
        <f>(M18*21)/100</f>
      </c>
      <c t="s">
        <v>27</v>
      </c>
    </row>
    <row r="19" spans="1:5" ht="12.75">
      <c r="A19" s="35" t="s">
        <v>56</v>
      </c>
      <c r="E19" s="39" t="s">
        <v>794</v>
      </c>
    </row>
    <row r="20" spans="1:5" ht="25.5">
      <c r="A20" s="35" t="s">
        <v>57</v>
      </c>
      <c r="E20" s="40" t="s">
        <v>2315</v>
      </c>
    </row>
    <row r="21" spans="1:5" ht="140.25">
      <c r="A21" t="s">
        <v>59</v>
      </c>
      <c r="E21" s="39" t="s">
        <v>2311</v>
      </c>
    </row>
    <row r="22" spans="1:16" ht="25.5">
      <c r="A22" t="s">
        <v>49</v>
      </c>
      <c s="34" t="s">
        <v>72</v>
      </c>
      <c s="34" t="s">
        <v>2081</v>
      </c>
      <c s="35" t="s">
        <v>2082</v>
      </c>
      <c s="6" t="s">
        <v>2316</v>
      </c>
      <c s="36" t="s">
        <v>793</v>
      </c>
      <c s="37">
        <v>34.8</v>
      </c>
      <c s="36">
        <v>0</v>
      </c>
      <c s="36">
        <f>ROUND(G22*H22,6)</f>
      </c>
      <c r="L22" s="38">
        <v>0</v>
      </c>
      <c s="32">
        <f>ROUND(ROUND(L22,2)*ROUND(G22,3),2)</f>
      </c>
      <c s="36" t="s">
        <v>55</v>
      </c>
      <c>
        <f>(M22*21)/100</f>
      </c>
      <c t="s">
        <v>27</v>
      </c>
    </row>
    <row r="23" spans="1:5" ht="12.75">
      <c r="A23" s="35" t="s">
        <v>56</v>
      </c>
      <c r="E23" s="39" t="s">
        <v>794</v>
      </c>
    </row>
    <row r="24" spans="1:5" ht="25.5">
      <c r="A24" s="35" t="s">
        <v>57</v>
      </c>
      <c r="E24" s="40" t="s">
        <v>2317</v>
      </c>
    </row>
    <row r="25" spans="1:5" ht="140.25">
      <c r="A25" t="s">
        <v>59</v>
      </c>
      <c r="E25" s="39" t="s">
        <v>2311</v>
      </c>
    </row>
    <row r="26" spans="1:16" ht="12.75">
      <c r="A26" t="s">
        <v>49</v>
      </c>
      <c s="34" t="s">
        <v>77</v>
      </c>
      <c s="34" t="s">
        <v>2318</v>
      </c>
      <c s="35" t="s">
        <v>5</v>
      </c>
      <c s="6" t="s">
        <v>53</v>
      </c>
      <c s="36" t="s">
        <v>75</v>
      </c>
      <c s="37">
        <v>64</v>
      </c>
      <c s="36">
        <v>0</v>
      </c>
      <c s="36">
        <f>ROUND(G26*H26,6)</f>
      </c>
      <c r="L26" s="38">
        <v>0</v>
      </c>
      <c s="32">
        <f>ROUND(ROUND(L26,2)*ROUND(G26,3),2)</f>
      </c>
      <c s="36" t="s">
        <v>2319</v>
      </c>
      <c>
        <f>(M26*21)/100</f>
      </c>
      <c t="s">
        <v>27</v>
      </c>
    </row>
    <row r="27" spans="1:5" ht="12.75">
      <c r="A27" s="35" t="s">
        <v>56</v>
      </c>
      <c r="E27" s="39" t="s">
        <v>5</v>
      </c>
    </row>
    <row r="28" spans="1:5" ht="25.5">
      <c r="A28" s="35" t="s">
        <v>57</v>
      </c>
      <c r="E28" s="40" t="s">
        <v>2320</v>
      </c>
    </row>
    <row r="29" spans="1:5" ht="12.75">
      <c r="A29" t="s">
        <v>59</v>
      </c>
      <c r="E29" s="39" t="s">
        <v>60</v>
      </c>
    </row>
    <row r="30" spans="1:13" ht="12.75">
      <c r="A30" t="s">
        <v>46</v>
      </c>
      <c r="C30" s="31" t="s">
        <v>27</v>
      </c>
      <c r="E30" s="33" t="s">
        <v>2141</v>
      </c>
      <c r="J30" s="32">
        <f>0</f>
      </c>
      <c s="32">
        <f>0</f>
      </c>
      <c s="32">
        <f>0+L31+L35+L39</f>
      </c>
      <c s="32">
        <f>0+M31+M35+M39</f>
      </c>
    </row>
    <row r="31" spans="1:16" ht="12.75">
      <c r="A31" t="s">
        <v>49</v>
      </c>
      <c s="34" t="s">
        <v>82</v>
      </c>
      <c s="34" t="s">
        <v>2321</v>
      </c>
      <c s="35" t="s">
        <v>5</v>
      </c>
      <c s="6" t="s">
        <v>2322</v>
      </c>
      <c s="36" t="s">
        <v>64</v>
      </c>
      <c s="37">
        <v>17.556</v>
      </c>
      <c s="36">
        <v>0</v>
      </c>
      <c s="36">
        <f>ROUND(G31*H31,6)</f>
      </c>
      <c r="L31" s="38">
        <v>0</v>
      </c>
      <c s="32">
        <f>ROUND(ROUND(L31,2)*ROUND(G31,3),2)</f>
      </c>
      <c s="36" t="s">
        <v>55</v>
      </c>
      <c>
        <f>(M31*21)/100</f>
      </c>
      <c t="s">
        <v>27</v>
      </c>
    </row>
    <row r="32" spans="1:5" ht="12.75">
      <c r="A32" s="35" t="s">
        <v>56</v>
      </c>
      <c r="E32" s="39" t="s">
        <v>5</v>
      </c>
    </row>
    <row r="33" spans="1:5" ht="25.5">
      <c r="A33" s="35" t="s">
        <v>57</v>
      </c>
      <c r="E33" s="40" t="s">
        <v>2323</v>
      </c>
    </row>
    <row r="34" spans="1:5" ht="369.75">
      <c r="A34" t="s">
        <v>59</v>
      </c>
      <c r="E34" s="39" t="s">
        <v>2324</v>
      </c>
    </row>
    <row r="35" spans="1:16" ht="12.75">
      <c r="A35" t="s">
        <v>49</v>
      </c>
      <c s="34" t="s">
        <v>87</v>
      </c>
      <c s="34" t="s">
        <v>2132</v>
      </c>
      <c s="35" t="s">
        <v>5</v>
      </c>
      <c s="6" t="s">
        <v>2133</v>
      </c>
      <c s="36" t="s">
        <v>793</v>
      </c>
      <c s="37">
        <v>1.07</v>
      </c>
      <c s="36">
        <v>0</v>
      </c>
      <c s="36">
        <f>ROUND(G35*H35,6)</f>
      </c>
      <c r="L35" s="38">
        <v>0</v>
      </c>
      <c s="32">
        <f>ROUND(ROUND(L35,2)*ROUND(G35,3),2)</f>
      </c>
      <c s="36" t="s">
        <v>55</v>
      </c>
      <c>
        <f>(M35*21)/100</f>
      </c>
      <c t="s">
        <v>27</v>
      </c>
    </row>
    <row r="36" spans="1:5" ht="12.75">
      <c r="A36" s="35" t="s">
        <v>56</v>
      </c>
      <c r="E36" s="39" t="s">
        <v>5</v>
      </c>
    </row>
    <row r="37" spans="1:5" ht="25.5">
      <c r="A37" s="35" t="s">
        <v>57</v>
      </c>
      <c r="E37" s="40" t="s">
        <v>2325</v>
      </c>
    </row>
    <row r="38" spans="1:5" ht="267.75">
      <c r="A38" t="s">
        <v>59</v>
      </c>
      <c r="E38" s="39" t="s">
        <v>2326</v>
      </c>
    </row>
    <row r="39" spans="1:16" ht="12.75">
      <c r="A39" t="s">
        <v>49</v>
      </c>
      <c s="34" t="s">
        <v>108</v>
      </c>
      <c s="34" t="s">
        <v>2327</v>
      </c>
      <c s="35" t="s">
        <v>5</v>
      </c>
      <c s="6" t="s">
        <v>2328</v>
      </c>
      <c s="36" t="s">
        <v>64</v>
      </c>
      <c s="37">
        <v>124.2</v>
      </c>
      <c s="36">
        <v>0</v>
      </c>
      <c s="36">
        <f>ROUND(G39*H39,6)</f>
      </c>
      <c r="L39" s="38">
        <v>0</v>
      </c>
      <c s="32">
        <f>ROUND(ROUND(L39,2)*ROUND(G39,3),2)</f>
      </c>
      <c s="36" t="s">
        <v>55</v>
      </c>
      <c>
        <f>(M39*21)/100</f>
      </c>
      <c t="s">
        <v>27</v>
      </c>
    </row>
    <row r="40" spans="1:5" ht="12.75">
      <c r="A40" s="35" t="s">
        <v>56</v>
      </c>
      <c r="E40" s="39" t="s">
        <v>5</v>
      </c>
    </row>
    <row r="41" spans="1:5" ht="25.5">
      <c r="A41" s="35" t="s">
        <v>57</v>
      </c>
      <c r="E41" s="40" t="s">
        <v>2329</v>
      </c>
    </row>
    <row r="42" spans="1:5" ht="369.75">
      <c r="A42" t="s">
        <v>59</v>
      </c>
      <c r="E42" s="39" t="s">
        <v>2224</v>
      </c>
    </row>
    <row r="43" spans="1:13" ht="12.75">
      <c r="A43" t="s">
        <v>46</v>
      </c>
      <c r="C43" s="31" t="s">
        <v>87</v>
      </c>
      <c r="E43" s="33" t="s">
        <v>2330</v>
      </c>
      <c r="J43" s="32">
        <f>0</f>
      </c>
      <c s="32">
        <f>0</f>
      </c>
      <c s="32">
        <f>0+L44</f>
      </c>
      <c s="32">
        <f>0+M44</f>
      </c>
    </row>
    <row r="44" spans="1:16" ht="12.75">
      <c r="A44" t="s">
        <v>49</v>
      </c>
      <c s="34" t="s">
        <v>112</v>
      </c>
      <c s="34" t="s">
        <v>2331</v>
      </c>
      <c s="35" t="s">
        <v>5</v>
      </c>
      <c s="6" t="s">
        <v>2332</v>
      </c>
      <c s="36" t="s">
        <v>85</v>
      </c>
      <c s="37">
        <v>22.8</v>
      </c>
      <c s="36">
        <v>0</v>
      </c>
      <c s="36">
        <f>ROUND(G44*H44,6)</f>
      </c>
      <c r="L44" s="38">
        <v>0</v>
      </c>
      <c s="32">
        <f>ROUND(ROUND(L44,2)*ROUND(G44,3),2)</f>
      </c>
      <c s="36" t="s">
        <v>55</v>
      </c>
      <c>
        <f>(M44*21)/100</f>
      </c>
      <c t="s">
        <v>27</v>
      </c>
    </row>
    <row r="45" spans="1:5" ht="12.75">
      <c r="A45" s="35" t="s">
        <v>56</v>
      </c>
      <c r="E45" s="39" t="s">
        <v>5</v>
      </c>
    </row>
    <row r="46" spans="1:5" ht="38.25">
      <c r="A46" s="35" t="s">
        <v>57</v>
      </c>
      <c r="E46" s="40" t="s">
        <v>2333</v>
      </c>
    </row>
    <row r="47" spans="1:5" ht="38.25">
      <c r="A47" t="s">
        <v>59</v>
      </c>
      <c r="E47" s="39" t="s">
        <v>2334</v>
      </c>
    </row>
    <row r="48" spans="1:13" ht="12.75">
      <c r="A48" t="s">
        <v>46</v>
      </c>
      <c r="C48" s="31" t="s">
        <v>108</v>
      </c>
      <c r="E48" s="33" t="s">
        <v>2335</v>
      </c>
      <c r="J48" s="32">
        <f>0</f>
      </c>
      <c s="32">
        <f>0</f>
      </c>
      <c s="32">
        <f>0+L49</f>
      </c>
      <c s="32">
        <f>0+M49</f>
      </c>
    </row>
    <row r="49" spans="1:16" ht="12.75">
      <c r="A49" t="s">
        <v>49</v>
      </c>
      <c s="34" t="s">
        <v>116</v>
      </c>
      <c s="34" t="s">
        <v>2336</v>
      </c>
      <c s="35" t="s">
        <v>5</v>
      </c>
      <c s="6" t="s">
        <v>2337</v>
      </c>
      <c s="36" t="s">
        <v>90</v>
      </c>
      <c s="37">
        <v>1</v>
      </c>
      <c s="36">
        <v>0</v>
      </c>
      <c s="36">
        <f>ROUND(G49*H49,6)</f>
      </c>
      <c r="L49" s="38">
        <v>0</v>
      </c>
      <c s="32">
        <f>ROUND(ROUND(L49,2)*ROUND(G49,3),2)</f>
      </c>
      <c s="36" t="s">
        <v>55</v>
      </c>
      <c>
        <f>(M49*21)/100</f>
      </c>
      <c t="s">
        <v>27</v>
      </c>
    </row>
    <row r="50" spans="1:5" ht="12.75">
      <c r="A50" s="35" t="s">
        <v>56</v>
      </c>
      <c r="E50" s="39" t="s">
        <v>5</v>
      </c>
    </row>
    <row r="51" spans="1:5" ht="38.25">
      <c r="A51" s="35" t="s">
        <v>57</v>
      </c>
      <c r="E51" s="40" t="s">
        <v>2338</v>
      </c>
    </row>
    <row r="52" spans="1:5" ht="267.75">
      <c r="A52" t="s">
        <v>59</v>
      </c>
      <c r="E52" s="39" t="s">
        <v>2339</v>
      </c>
    </row>
    <row r="53" spans="1:13" ht="12.75">
      <c r="A53" t="s">
        <v>46</v>
      </c>
      <c r="C53" s="31" t="s">
        <v>112</v>
      </c>
      <c r="E53" s="33" t="s">
        <v>1999</v>
      </c>
      <c r="J53" s="32">
        <f>0</f>
      </c>
      <c s="32">
        <f>0</f>
      </c>
      <c s="32">
        <f>0+L54+L58+L62+L66</f>
      </c>
      <c s="32">
        <f>0+M54+M58+M62+M66</f>
      </c>
    </row>
    <row r="54" spans="1:16" ht="12.75">
      <c r="A54" t="s">
        <v>49</v>
      </c>
      <c s="34" t="s">
        <v>120</v>
      </c>
      <c s="34" t="s">
        <v>2340</v>
      </c>
      <c s="35" t="s">
        <v>5</v>
      </c>
      <c s="6" t="s">
        <v>2341</v>
      </c>
      <c s="36" t="s">
        <v>64</v>
      </c>
      <c s="37">
        <v>13.92</v>
      </c>
      <c s="36">
        <v>0</v>
      </c>
      <c s="36">
        <f>ROUND(G54*H54,6)</f>
      </c>
      <c r="L54" s="38">
        <v>0</v>
      </c>
      <c s="32">
        <f>ROUND(ROUND(L54,2)*ROUND(G54,3),2)</f>
      </c>
      <c s="36" t="s">
        <v>55</v>
      </c>
      <c>
        <f>(M54*21)/100</f>
      </c>
      <c t="s">
        <v>27</v>
      </c>
    </row>
    <row r="55" spans="1:5" ht="12.75">
      <c r="A55" s="35" t="s">
        <v>56</v>
      </c>
      <c r="E55" s="39" t="s">
        <v>5</v>
      </c>
    </row>
    <row r="56" spans="1:5" ht="25.5">
      <c r="A56" s="35" t="s">
        <v>57</v>
      </c>
      <c r="E56" s="40" t="s">
        <v>2342</v>
      </c>
    </row>
    <row r="57" spans="1:5" ht="114.75">
      <c r="A57" t="s">
        <v>59</v>
      </c>
      <c r="E57" s="39" t="s">
        <v>2343</v>
      </c>
    </row>
    <row r="58" spans="1:16" ht="12.75">
      <c r="A58" t="s">
        <v>49</v>
      </c>
      <c s="34" t="s">
        <v>124</v>
      </c>
      <c s="34" t="s">
        <v>2344</v>
      </c>
      <c s="35" t="s">
        <v>5</v>
      </c>
      <c s="6" t="s">
        <v>2345</v>
      </c>
      <c s="36" t="s">
        <v>64</v>
      </c>
      <c s="37">
        <v>152.75</v>
      </c>
      <c s="36">
        <v>0</v>
      </c>
      <c s="36">
        <f>ROUND(G58*H58,6)</f>
      </c>
      <c r="L58" s="38">
        <v>0</v>
      </c>
      <c s="32">
        <f>ROUND(ROUND(L58,2)*ROUND(G58,3),2)</f>
      </c>
      <c s="36" t="s">
        <v>55</v>
      </c>
      <c>
        <f>(M58*21)/100</f>
      </c>
      <c t="s">
        <v>27</v>
      </c>
    </row>
    <row r="59" spans="1:5" ht="12.75">
      <c r="A59" s="35" t="s">
        <v>56</v>
      </c>
      <c r="E59" s="39" t="s">
        <v>5</v>
      </c>
    </row>
    <row r="60" spans="1:5" ht="38.25">
      <c r="A60" s="35" t="s">
        <v>57</v>
      </c>
      <c r="E60" s="40" t="s">
        <v>2346</v>
      </c>
    </row>
    <row r="61" spans="1:5" ht="114.75">
      <c r="A61" t="s">
        <v>59</v>
      </c>
      <c r="E61" s="39" t="s">
        <v>2343</v>
      </c>
    </row>
    <row r="62" spans="1:16" ht="12.75">
      <c r="A62" t="s">
        <v>49</v>
      </c>
      <c s="34" t="s">
        <v>128</v>
      </c>
      <c s="34" t="s">
        <v>2347</v>
      </c>
      <c s="35" t="s">
        <v>5</v>
      </c>
      <c s="6" t="s">
        <v>2348</v>
      </c>
      <c s="36" t="s">
        <v>793</v>
      </c>
      <c s="37">
        <v>2</v>
      </c>
      <c s="36">
        <v>0</v>
      </c>
      <c s="36">
        <f>ROUND(G62*H62,6)</f>
      </c>
      <c r="L62" s="38">
        <v>0</v>
      </c>
      <c s="32">
        <f>ROUND(ROUND(L62,2)*ROUND(G62,3),2)</f>
      </c>
      <c s="36" t="s">
        <v>55</v>
      </c>
      <c>
        <f>(M62*21)/100</f>
      </c>
      <c t="s">
        <v>27</v>
      </c>
    </row>
    <row r="63" spans="1:5" ht="12.75">
      <c r="A63" s="35" t="s">
        <v>56</v>
      </c>
      <c r="E63" s="39" t="s">
        <v>5</v>
      </c>
    </row>
    <row r="64" spans="1:5" ht="25.5">
      <c r="A64" s="35" t="s">
        <v>57</v>
      </c>
      <c r="E64" s="40" t="s">
        <v>2349</v>
      </c>
    </row>
    <row r="65" spans="1:5" ht="114.75">
      <c r="A65" t="s">
        <v>59</v>
      </c>
      <c r="E65" s="39" t="s">
        <v>2350</v>
      </c>
    </row>
    <row r="66" spans="1:16" ht="12.75">
      <c r="A66" t="s">
        <v>49</v>
      </c>
      <c s="34" t="s">
        <v>131</v>
      </c>
      <c s="34" t="s">
        <v>2351</v>
      </c>
      <c s="35" t="s">
        <v>5</v>
      </c>
      <c s="6" t="s">
        <v>2352</v>
      </c>
      <c s="36" t="s">
        <v>2353</v>
      </c>
      <c s="37">
        <v>340</v>
      </c>
      <c s="36">
        <v>0</v>
      </c>
      <c s="36">
        <f>ROUND(G66*H66,6)</f>
      </c>
      <c r="L66" s="38">
        <v>0</v>
      </c>
      <c s="32">
        <f>ROUND(ROUND(L66,2)*ROUND(G66,3),2)</f>
      </c>
      <c s="36" t="s">
        <v>55</v>
      </c>
      <c>
        <f>(M66*21)/100</f>
      </c>
      <c t="s">
        <v>27</v>
      </c>
    </row>
    <row r="67" spans="1:5" ht="12.75">
      <c r="A67" s="35" t="s">
        <v>56</v>
      </c>
      <c r="E67" s="39" t="s">
        <v>5</v>
      </c>
    </row>
    <row r="68" spans="1:5" ht="38.25">
      <c r="A68" s="35" t="s">
        <v>57</v>
      </c>
      <c r="E68" s="40" t="s">
        <v>2354</v>
      </c>
    </row>
    <row r="69" spans="1:5" ht="229.5">
      <c r="A69" t="s">
        <v>59</v>
      </c>
      <c r="E69" s="39" t="s">
        <v>2355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COUNTIFS(L8:L755,"=0",A8:A755,"P")+COUNTIFS(L8:L755,"",A8:A755,"P")+SUM(Q8:Q755)</f>
      </c>
    </row>
    <row r="8" spans="1:13" ht="12.75">
      <c r="A8" t="s">
        <v>44</v>
      </c>
      <c r="C8" s="28" t="s">
        <v>45</v>
      </c>
      <c r="E8" s="30" t="s">
        <v>17</v>
      </c>
      <c r="J8" s="29">
        <f>0+J9+J14+J55+J144+J177+J222+J339+J384+J449+J738</f>
      </c>
      <c s="29">
        <f>0+K9+K14+K55+K144+K177+K222+K339+K384+K449+K738</f>
      </c>
      <c s="29">
        <f>0+L9+L14+L55+L144+L177+L222+L339+L384+L449+L738</f>
      </c>
      <c s="29">
        <f>0+M9+M14+M55+M144+M177+M222+M339+M384+M449+M738</f>
      </c>
    </row>
    <row r="9" spans="1:13" ht="12.75">
      <c r="A9" t="s">
        <v>46</v>
      </c>
      <c r="C9" s="31" t="s">
        <v>47</v>
      </c>
      <c r="E9" s="33" t="s">
        <v>48</v>
      </c>
      <c r="J9" s="32">
        <f>0</f>
      </c>
      <c s="32">
        <f>0</f>
      </c>
      <c s="32">
        <f>0+L10</f>
      </c>
      <c s="32">
        <f>0+M10</f>
      </c>
    </row>
    <row r="10" spans="1:16" ht="12.75">
      <c r="A10" t="s">
        <v>49</v>
      </c>
      <c s="34" t="s">
        <v>50</v>
      </c>
      <c s="34" t="s">
        <v>51</v>
      </c>
      <c s="35" t="s">
        <v>52</v>
      </c>
      <c s="6" t="s">
        <v>53</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12.75">
      <c r="A13" t="s">
        <v>59</v>
      </c>
      <c r="E13" s="39" t="s">
        <v>60</v>
      </c>
    </row>
    <row r="14" spans="1:13" ht="12.75">
      <c r="A14" t="s">
        <v>46</v>
      </c>
      <c r="C14" s="31" t="s">
        <v>4</v>
      </c>
      <c r="E14" s="33" t="s">
        <v>61</v>
      </c>
      <c r="J14" s="32">
        <f>0</f>
      </c>
      <c s="32">
        <f>0</f>
      </c>
      <c s="32">
        <f>0+L15+L19+L23+L27+L31+L35+L39+L43+L47+L51</f>
      </c>
      <c s="32">
        <f>0+M15+M19+M23+M27+M31+M35+M39+M43+M47+M51</f>
      </c>
    </row>
    <row r="15" spans="1:16" ht="12.75">
      <c r="A15" t="s">
        <v>49</v>
      </c>
      <c s="34" t="s">
        <v>4</v>
      </c>
      <c s="34" t="s">
        <v>62</v>
      </c>
      <c s="35" t="s">
        <v>5</v>
      </c>
      <c s="6" t="s">
        <v>63</v>
      </c>
      <c s="36" t="s">
        <v>64</v>
      </c>
      <c s="37">
        <v>1044.855</v>
      </c>
      <c s="36">
        <v>0</v>
      </c>
      <c s="36">
        <f>ROUND(G15*H15,6)</f>
      </c>
      <c r="L15" s="38">
        <v>0</v>
      </c>
      <c s="32">
        <f>ROUND(ROUND(L15,2)*ROUND(G15,3),2)</f>
      </c>
      <c s="36" t="s">
        <v>55</v>
      </c>
      <c>
        <f>(M15*21)/100</f>
      </c>
      <c t="s">
        <v>27</v>
      </c>
    </row>
    <row r="16" spans="1:5" ht="12.75">
      <c r="A16" s="35" t="s">
        <v>56</v>
      </c>
      <c r="E16" s="39" t="s">
        <v>65</v>
      </c>
    </row>
    <row r="17" spans="1:5" ht="25.5">
      <c r="A17" s="35" t="s">
        <v>57</v>
      </c>
      <c r="E17" s="40" t="s">
        <v>66</v>
      </c>
    </row>
    <row r="18" spans="1:5" ht="369.75">
      <c r="A18" t="s">
        <v>59</v>
      </c>
      <c r="E18" s="39" t="s">
        <v>67</v>
      </c>
    </row>
    <row r="19" spans="1:16" ht="12.75">
      <c r="A19" t="s">
        <v>49</v>
      </c>
      <c s="34" t="s">
        <v>27</v>
      </c>
      <c s="34" t="s">
        <v>68</v>
      </c>
      <c s="35" t="s">
        <v>5</v>
      </c>
      <c s="6" t="s">
        <v>69</v>
      </c>
      <c s="36" t="s">
        <v>64</v>
      </c>
      <c s="37">
        <v>232.19</v>
      </c>
      <c s="36">
        <v>0</v>
      </c>
      <c s="36">
        <f>ROUND(G19*H19,6)</f>
      </c>
      <c r="L19" s="38">
        <v>0</v>
      </c>
      <c s="32">
        <f>ROUND(ROUND(L19,2)*ROUND(G19,3),2)</f>
      </c>
      <c s="36" t="s">
        <v>55</v>
      </c>
      <c>
        <f>(M19*21)/100</f>
      </c>
      <c t="s">
        <v>27</v>
      </c>
    </row>
    <row r="20" spans="1:5" ht="12.75">
      <c r="A20" s="35" t="s">
        <v>56</v>
      </c>
      <c r="E20" s="39" t="s">
        <v>5</v>
      </c>
    </row>
    <row r="21" spans="1:5" ht="12.75">
      <c r="A21" s="35" t="s">
        <v>57</v>
      </c>
      <c r="E21" s="40" t="s">
        <v>5</v>
      </c>
    </row>
    <row r="22" spans="1:5" ht="369.75">
      <c r="A22" t="s">
        <v>59</v>
      </c>
      <c r="E22" s="39" t="s">
        <v>67</v>
      </c>
    </row>
    <row r="23" spans="1:16" ht="12.75">
      <c r="A23" t="s">
        <v>49</v>
      </c>
      <c s="34" t="s">
        <v>26</v>
      </c>
      <c s="34" t="s">
        <v>70</v>
      </c>
      <c s="35" t="s">
        <v>5</v>
      </c>
      <c s="6" t="s">
        <v>71</v>
      </c>
      <c s="36" t="s">
        <v>64</v>
      </c>
      <c s="37">
        <v>128</v>
      </c>
      <c s="36">
        <v>0</v>
      </c>
      <c s="36">
        <f>ROUND(G23*H23,6)</f>
      </c>
      <c r="L23" s="38">
        <v>0</v>
      </c>
      <c s="32">
        <f>ROUND(ROUND(L23,2)*ROUND(G23,3),2)</f>
      </c>
      <c s="36" t="s">
        <v>55</v>
      </c>
      <c>
        <f>(M23*21)/100</f>
      </c>
      <c t="s">
        <v>27</v>
      </c>
    </row>
    <row r="24" spans="1:5" ht="12.75">
      <c r="A24" s="35" t="s">
        <v>56</v>
      </c>
      <c r="E24" s="39" t="s">
        <v>5</v>
      </c>
    </row>
    <row r="25" spans="1:5" ht="12.75">
      <c r="A25" s="35" t="s">
        <v>57</v>
      </c>
      <c r="E25" s="40" t="s">
        <v>5</v>
      </c>
    </row>
    <row r="26" spans="1:5" ht="369.75">
      <c r="A26" t="s">
        <v>59</v>
      </c>
      <c r="E26" s="39" t="s">
        <v>67</v>
      </c>
    </row>
    <row r="27" spans="1:16" ht="12.75">
      <c r="A27" t="s">
        <v>49</v>
      </c>
      <c s="34" t="s">
        <v>72</v>
      </c>
      <c s="34" t="s">
        <v>73</v>
      </c>
      <c s="35" t="s">
        <v>5</v>
      </c>
      <c s="6" t="s">
        <v>74</v>
      </c>
      <c s="36" t="s">
        <v>75</v>
      </c>
      <c s="37">
        <v>112</v>
      </c>
      <c s="36">
        <v>0</v>
      </c>
      <c s="36">
        <f>ROUND(G27*H27,6)</f>
      </c>
      <c r="L27" s="38">
        <v>0</v>
      </c>
      <c s="32">
        <f>ROUND(ROUND(L27,2)*ROUND(G27,3),2)</f>
      </c>
      <c s="36" t="s">
        <v>55</v>
      </c>
      <c>
        <f>(M27*21)/100</f>
      </c>
      <c t="s">
        <v>27</v>
      </c>
    </row>
    <row r="28" spans="1:5" ht="12.75">
      <c r="A28" s="35" t="s">
        <v>56</v>
      </c>
      <c r="E28" s="39" t="s">
        <v>5</v>
      </c>
    </row>
    <row r="29" spans="1:5" ht="12.75">
      <c r="A29" s="35" t="s">
        <v>57</v>
      </c>
      <c r="E29" s="40" t="s">
        <v>5</v>
      </c>
    </row>
    <row r="30" spans="1:5" ht="38.25">
      <c r="A30" t="s">
        <v>59</v>
      </c>
      <c r="E30" s="39" t="s">
        <v>76</v>
      </c>
    </row>
    <row r="31" spans="1:16" ht="12.75">
      <c r="A31" t="s">
        <v>49</v>
      </c>
      <c s="34" t="s">
        <v>77</v>
      </c>
      <c s="34" t="s">
        <v>78</v>
      </c>
      <c s="35" t="s">
        <v>5</v>
      </c>
      <c s="6" t="s">
        <v>79</v>
      </c>
      <c s="36" t="s">
        <v>64</v>
      </c>
      <c s="37">
        <v>916.265</v>
      </c>
      <c s="36">
        <v>0</v>
      </c>
      <c s="36">
        <f>ROUND(G31*H31,6)</f>
      </c>
      <c r="L31" s="38">
        <v>0</v>
      </c>
      <c s="32">
        <f>ROUND(ROUND(L31,2)*ROUND(G31,3),2)</f>
      </c>
      <c s="36" t="s">
        <v>55</v>
      </c>
      <c>
        <f>(M31*21)/100</f>
      </c>
      <c t="s">
        <v>27</v>
      </c>
    </row>
    <row r="32" spans="1:5" ht="12.75">
      <c r="A32" s="35" t="s">
        <v>56</v>
      </c>
      <c r="E32" s="39" t="s">
        <v>5</v>
      </c>
    </row>
    <row r="33" spans="1:5" ht="25.5">
      <c r="A33" s="35" t="s">
        <v>57</v>
      </c>
      <c r="E33" s="40" t="s">
        <v>80</v>
      </c>
    </row>
    <row r="34" spans="1:5" ht="242.25">
      <c r="A34" t="s">
        <v>59</v>
      </c>
      <c r="E34" s="39" t="s">
        <v>81</v>
      </c>
    </row>
    <row r="35" spans="1:16" ht="12.75">
      <c r="A35" t="s">
        <v>49</v>
      </c>
      <c s="34" t="s">
        <v>82</v>
      </c>
      <c s="34" t="s">
        <v>83</v>
      </c>
      <c s="35" t="s">
        <v>5</v>
      </c>
      <c s="6" t="s">
        <v>84</v>
      </c>
      <c s="36" t="s">
        <v>85</v>
      </c>
      <c s="37">
        <v>1112.16</v>
      </c>
      <c s="36">
        <v>0</v>
      </c>
      <c s="36">
        <f>ROUND(G35*H35,6)</f>
      </c>
      <c r="L35" s="38">
        <v>0</v>
      </c>
      <c s="32">
        <f>ROUND(ROUND(L35,2)*ROUND(G35,3),2)</f>
      </c>
      <c s="36" t="s">
        <v>55</v>
      </c>
      <c>
        <f>(M35*21)/100</f>
      </c>
      <c t="s">
        <v>27</v>
      </c>
    </row>
    <row r="36" spans="1:5" ht="12.75">
      <c r="A36" s="35" t="s">
        <v>56</v>
      </c>
      <c r="E36" s="39" t="s">
        <v>5</v>
      </c>
    </row>
    <row r="37" spans="1:5" ht="12.75">
      <c r="A37" s="35" t="s">
        <v>57</v>
      </c>
      <c r="E37" s="40" t="s">
        <v>5</v>
      </c>
    </row>
    <row r="38" spans="1:5" ht="12.75">
      <c r="A38" t="s">
        <v>59</v>
      </c>
      <c r="E38" s="39" t="s">
        <v>86</v>
      </c>
    </row>
    <row r="39" spans="1:16" ht="12.75">
      <c r="A39" t="s">
        <v>49</v>
      </c>
      <c s="34" t="s">
        <v>87</v>
      </c>
      <c s="34" t="s">
        <v>88</v>
      </c>
      <c s="35" t="s">
        <v>5</v>
      </c>
      <c s="6" t="s">
        <v>89</v>
      </c>
      <c s="36" t="s">
        <v>90</v>
      </c>
      <c s="37">
        <v>3</v>
      </c>
      <c s="36">
        <v>0</v>
      </c>
      <c s="36">
        <f>ROUND(G39*H39,6)</f>
      </c>
      <c r="L39" s="38">
        <v>0</v>
      </c>
      <c s="32">
        <f>ROUND(ROUND(L39,2)*ROUND(G39,3),2)</f>
      </c>
      <c s="36" t="s">
        <v>91</v>
      </c>
      <c>
        <f>(M39*21)/100</f>
      </c>
      <c t="s">
        <v>27</v>
      </c>
    </row>
    <row r="40" spans="1:5" ht="12.75">
      <c r="A40" s="35" t="s">
        <v>56</v>
      </c>
      <c r="E40" s="39" t="s">
        <v>5</v>
      </c>
    </row>
    <row r="41" spans="1:5" ht="12.75">
      <c r="A41" s="35" t="s">
        <v>57</v>
      </c>
      <c r="E41" s="40" t="s">
        <v>5</v>
      </c>
    </row>
    <row r="42" spans="1:5" ht="409.5">
      <c r="A42" t="s">
        <v>59</v>
      </c>
      <c r="E42" s="39" t="s">
        <v>92</v>
      </c>
    </row>
    <row r="43" spans="1:16" ht="12.75">
      <c r="A43" t="s">
        <v>49</v>
      </c>
      <c s="34" t="s">
        <v>93</v>
      </c>
      <c s="34" t="s">
        <v>94</v>
      </c>
      <c s="35" t="s">
        <v>5</v>
      </c>
      <c s="6" t="s">
        <v>95</v>
      </c>
      <c s="36" t="s">
        <v>64</v>
      </c>
      <c s="37">
        <v>88</v>
      </c>
      <c s="36">
        <v>0</v>
      </c>
      <c s="36">
        <f>ROUND(G43*H43,6)</f>
      </c>
      <c r="L43" s="38">
        <v>0</v>
      </c>
      <c s="32">
        <f>ROUND(ROUND(L43,2)*ROUND(G43,3),2)</f>
      </c>
      <c s="36" t="s">
        <v>55</v>
      </c>
      <c>
        <f>(M43*21)/100</f>
      </c>
      <c t="s">
        <v>27</v>
      </c>
    </row>
    <row r="44" spans="1:5" ht="12.75">
      <c r="A44" s="35" t="s">
        <v>56</v>
      </c>
      <c r="E44" s="39" t="s">
        <v>5</v>
      </c>
    </row>
    <row r="45" spans="1:5" ht="25.5">
      <c r="A45" s="35" t="s">
        <v>57</v>
      </c>
      <c r="E45" s="40" t="s">
        <v>96</v>
      </c>
    </row>
    <row r="46" spans="1:5" ht="318.75">
      <c r="A46" t="s">
        <v>59</v>
      </c>
      <c r="E46" s="39" t="s">
        <v>97</v>
      </c>
    </row>
    <row r="47" spans="1:16" ht="12.75">
      <c r="A47" t="s">
        <v>49</v>
      </c>
      <c s="34" t="s">
        <v>98</v>
      </c>
      <c s="34" t="s">
        <v>99</v>
      </c>
      <c s="35" t="s">
        <v>5</v>
      </c>
      <c s="6" t="s">
        <v>100</v>
      </c>
      <c s="36" t="s">
        <v>64</v>
      </c>
      <c s="37">
        <v>50.5</v>
      </c>
      <c s="36">
        <v>0</v>
      </c>
      <c s="36">
        <f>ROUND(G47*H47,6)</f>
      </c>
      <c r="L47" s="38">
        <v>0</v>
      </c>
      <c s="32">
        <f>ROUND(ROUND(L47,2)*ROUND(G47,3),2)</f>
      </c>
      <c s="36" t="s">
        <v>55</v>
      </c>
      <c>
        <f>(M47*21)/100</f>
      </c>
      <c t="s">
        <v>27</v>
      </c>
    </row>
    <row r="48" spans="1:5" ht="12.75">
      <c r="A48" s="35" t="s">
        <v>56</v>
      </c>
      <c r="E48" s="39" t="s">
        <v>5</v>
      </c>
    </row>
    <row r="49" spans="1:5" ht="25.5">
      <c r="A49" s="35" t="s">
        <v>57</v>
      </c>
      <c r="E49" s="40" t="s">
        <v>101</v>
      </c>
    </row>
    <row r="50" spans="1:5" ht="318.75">
      <c r="A50" t="s">
        <v>59</v>
      </c>
      <c r="E50" s="39" t="s">
        <v>97</v>
      </c>
    </row>
    <row r="51" spans="1:16" ht="12.75">
      <c r="A51" t="s">
        <v>49</v>
      </c>
      <c s="34" t="s">
        <v>102</v>
      </c>
      <c s="34" t="s">
        <v>103</v>
      </c>
      <c s="35" t="s">
        <v>5</v>
      </c>
      <c s="6" t="s">
        <v>104</v>
      </c>
      <c s="36" t="s">
        <v>85</v>
      </c>
      <c s="37">
        <v>84</v>
      </c>
      <c s="36">
        <v>0</v>
      </c>
      <c s="36">
        <f>ROUND(G51*H51,6)</f>
      </c>
      <c r="L51" s="38">
        <v>0</v>
      </c>
      <c s="32">
        <f>ROUND(ROUND(L51,2)*ROUND(G51,3),2)</f>
      </c>
      <c s="36" t="s">
        <v>55</v>
      </c>
      <c>
        <f>(M51*21)/100</f>
      </c>
      <c t="s">
        <v>27</v>
      </c>
    </row>
    <row r="52" spans="1:5" ht="12.75">
      <c r="A52" s="35" t="s">
        <v>56</v>
      </c>
      <c r="E52" s="39" t="s">
        <v>5</v>
      </c>
    </row>
    <row r="53" spans="1:5" ht="25.5">
      <c r="A53" s="35" t="s">
        <v>57</v>
      </c>
      <c r="E53" s="40" t="s">
        <v>105</v>
      </c>
    </row>
    <row r="54" spans="1:5" ht="102">
      <c r="A54" t="s">
        <v>59</v>
      </c>
      <c r="E54" s="39" t="s">
        <v>106</v>
      </c>
    </row>
    <row r="55" spans="1:13" ht="12.75">
      <c r="A55" t="s">
        <v>46</v>
      </c>
      <c r="C55" s="31" t="s">
        <v>27</v>
      </c>
      <c r="E55" s="33" t="s">
        <v>107</v>
      </c>
      <c r="J55" s="32">
        <f>0</f>
      </c>
      <c s="32">
        <f>0</f>
      </c>
      <c s="32">
        <f>0+L56+L60+L64+L68+L72+L76+L80+L84+L88+L92+L96+L100+L104+L108+L112+L116+L120+L124+L128+L132+L136+L140</f>
      </c>
      <c s="32">
        <f>0+M56+M60+M64+M68+M72+M76+M80+M84+M88+M92+M96+M100+M104+M108+M112+M116+M120+M124+M128+M132+M136+M140</f>
      </c>
    </row>
    <row r="56" spans="1:16" ht="12.75">
      <c r="A56" t="s">
        <v>49</v>
      </c>
      <c s="34" t="s">
        <v>108</v>
      </c>
      <c s="34" t="s">
        <v>109</v>
      </c>
      <c s="35" t="s">
        <v>5</v>
      </c>
      <c s="6" t="s">
        <v>110</v>
      </c>
      <c s="36" t="s">
        <v>75</v>
      </c>
      <c s="37">
        <v>64</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38.25">
      <c r="A59" t="s">
        <v>59</v>
      </c>
      <c r="E59" s="39" t="s">
        <v>111</v>
      </c>
    </row>
    <row r="60" spans="1:16" ht="25.5">
      <c r="A60" t="s">
        <v>49</v>
      </c>
      <c s="34" t="s">
        <v>112</v>
      </c>
      <c s="34" t="s">
        <v>113</v>
      </c>
      <c s="35" t="s">
        <v>5</v>
      </c>
      <c s="6" t="s">
        <v>114</v>
      </c>
      <c s="36" t="s">
        <v>90</v>
      </c>
      <c s="37">
        <v>3390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115</v>
      </c>
    </row>
    <row r="64" spans="1:16" ht="12.75">
      <c r="A64" t="s">
        <v>49</v>
      </c>
      <c s="34" t="s">
        <v>116</v>
      </c>
      <c s="34" t="s">
        <v>117</v>
      </c>
      <c s="35" t="s">
        <v>5</v>
      </c>
      <c s="6" t="s">
        <v>118</v>
      </c>
      <c s="36" t="s">
        <v>90</v>
      </c>
      <c s="37">
        <v>200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114.75">
      <c r="A67" t="s">
        <v>59</v>
      </c>
      <c r="E67" s="39" t="s">
        <v>119</v>
      </c>
    </row>
    <row r="68" spans="1:16" ht="12.75">
      <c r="A68" t="s">
        <v>49</v>
      </c>
      <c s="34" t="s">
        <v>120</v>
      </c>
      <c s="34" t="s">
        <v>121</v>
      </c>
      <c s="35" t="s">
        <v>5</v>
      </c>
      <c s="6" t="s">
        <v>122</v>
      </c>
      <c s="36" t="s">
        <v>90</v>
      </c>
      <c s="37">
        <v>100</v>
      </c>
      <c s="36">
        <v>0</v>
      </c>
      <c s="36">
        <f>ROUND(G68*H68,6)</f>
      </c>
      <c r="L68" s="38">
        <v>0</v>
      </c>
      <c s="32">
        <f>ROUND(ROUND(L68,2)*ROUND(G68,3),2)</f>
      </c>
      <c s="36" t="s">
        <v>55</v>
      </c>
      <c>
        <f>(M68*21)/100</f>
      </c>
      <c t="s">
        <v>27</v>
      </c>
    </row>
    <row r="69" spans="1:5" ht="12.75">
      <c r="A69" s="35" t="s">
        <v>56</v>
      </c>
      <c r="E69" s="39" t="s">
        <v>5</v>
      </c>
    </row>
    <row r="70" spans="1:5" ht="12.75">
      <c r="A70" s="35" t="s">
        <v>57</v>
      </c>
      <c r="E70" s="40" t="s">
        <v>5</v>
      </c>
    </row>
    <row r="71" spans="1:5" ht="102">
      <c r="A71" t="s">
        <v>59</v>
      </c>
      <c r="E71" s="39" t="s">
        <v>123</v>
      </c>
    </row>
    <row r="72" spans="1:16" ht="12.75">
      <c r="A72" t="s">
        <v>49</v>
      </c>
      <c s="34" t="s">
        <v>124</v>
      </c>
      <c s="34" t="s">
        <v>125</v>
      </c>
      <c s="35" t="s">
        <v>5</v>
      </c>
      <c s="6" t="s">
        <v>126</v>
      </c>
      <c s="36" t="s">
        <v>75</v>
      </c>
      <c s="37">
        <v>1060</v>
      </c>
      <c s="36">
        <v>0</v>
      </c>
      <c s="36">
        <f>ROUND(G72*H72,6)</f>
      </c>
      <c r="L72" s="38">
        <v>0</v>
      </c>
      <c s="32">
        <f>ROUND(ROUND(L72,2)*ROUND(G72,3),2)</f>
      </c>
      <c s="36" t="s">
        <v>55</v>
      </c>
      <c>
        <f>(M72*21)/100</f>
      </c>
      <c t="s">
        <v>27</v>
      </c>
    </row>
    <row r="73" spans="1:5" ht="12.75">
      <c r="A73" s="35" t="s">
        <v>56</v>
      </c>
      <c r="E73" s="39" t="s">
        <v>5</v>
      </c>
    </row>
    <row r="74" spans="1:5" ht="12.75">
      <c r="A74" s="35" t="s">
        <v>57</v>
      </c>
      <c r="E74" s="40" t="s">
        <v>5</v>
      </c>
    </row>
    <row r="75" spans="1:5" ht="102">
      <c r="A75" t="s">
        <v>59</v>
      </c>
      <c r="E75" s="39" t="s">
        <v>127</v>
      </c>
    </row>
    <row r="76" spans="1:16" ht="12.75">
      <c r="A76" t="s">
        <v>49</v>
      </c>
      <c s="34" t="s">
        <v>128</v>
      </c>
      <c s="34" t="s">
        <v>129</v>
      </c>
      <c s="35" t="s">
        <v>5</v>
      </c>
      <c s="6" t="s">
        <v>130</v>
      </c>
      <c s="36" t="s">
        <v>75</v>
      </c>
      <c s="37">
        <v>400</v>
      </c>
      <c s="36">
        <v>0</v>
      </c>
      <c s="36">
        <f>ROUND(G76*H76,6)</f>
      </c>
      <c r="L76" s="38">
        <v>0</v>
      </c>
      <c s="32">
        <f>ROUND(ROUND(L76,2)*ROUND(G76,3),2)</f>
      </c>
      <c s="36" t="s">
        <v>55</v>
      </c>
      <c>
        <f>(M76*21)/100</f>
      </c>
      <c t="s">
        <v>27</v>
      </c>
    </row>
    <row r="77" spans="1:5" ht="12.75">
      <c r="A77" s="35" t="s">
        <v>56</v>
      </c>
      <c r="E77" s="39" t="s">
        <v>5</v>
      </c>
    </row>
    <row r="78" spans="1:5" ht="12.75">
      <c r="A78" s="35" t="s">
        <v>57</v>
      </c>
      <c r="E78" s="40" t="s">
        <v>5</v>
      </c>
    </row>
    <row r="79" spans="1:5" ht="102">
      <c r="A79" t="s">
        <v>59</v>
      </c>
      <c r="E79" s="39" t="s">
        <v>127</v>
      </c>
    </row>
    <row r="80" spans="1:16" ht="12.75">
      <c r="A80" t="s">
        <v>49</v>
      </c>
      <c s="34" t="s">
        <v>131</v>
      </c>
      <c s="34" t="s">
        <v>132</v>
      </c>
      <c s="35" t="s">
        <v>5</v>
      </c>
      <c s="6" t="s">
        <v>133</v>
      </c>
      <c s="36" t="s">
        <v>75</v>
      </c>
      <c s="37">
        <v>446</v>
      </c>
      <c s="36">
        <v>0</v>
      </c>
      <c s="36">
        <f>ROUND(G80*H80,6)</f>
      </c>
      <c r="L80" s="38">
        <v>0</v>
      </c>
      <c s="32">
        <f>ROUND(ROUND(L80,2)*ROUND(G80,3),2)</f>
      </c>
      <c s="36" t="s">
        <v>55</v>
      </c>
      <c>
        <f>(M80*21)/100</f>
      </c>
      <c t="s">
        <v>27</v>
      </c>
    </row>
    <row r="81" spans="1:5" ht="12.75">
      <c r="A81" s="35" t="s">
        <v>56</v>
      </c>
      <c r="E81" s="39" t="s">
        <v>5</v>
      </c>
    </row>
    <row r="82" spans="1:5" ht="12.75">
      <c r="A82" s="35" t="s">
        <v>57</v>
      </c>
      <c r="E82" s="40" t="s">
        <v>5</v>
      </c>
    </row>
    <row r="83" spans="1:5" ht="76.5">
      <c r="A83" t="s">
        <v>59</v>
      </c>
      <c r="E83" s="39" t="s">
        <v>134</v>
      </c>
    </row>
    <row r="84" spans="1:16" ht="12.75">
      <c r="A84" t="s">
        <v>49</v>
      </c>
      <c s="34" t="s">
        <v>135</v>
      </c>
      <c s="34" t="s">
        <v>136</v>
      </c>
      <c s="35" t="s">
        <v>5</v>
      </c>
      <c s="6" t="s">
        <v>137</v>
      </c>
      <c s="36" t="s">
        <v>75</v>
      </c>
      <c s="37">
        <v>3317</v>
      </c>
      <c s="36">
        <v>0</v>
      </c>
      <c s="36">
        <f>ROUND(G84*H84,6)</f>
      </c>
      <c r="L84" s="38">
        <v>0</v>
      </c>
      <c s="32">
        <f>ROUND(ROUND(L84,2)*ROUND(G84,3),2)</f>
      </c>
      <c s="36" t="s">
        <v>55</v>
      </c>
      <c>
        <f>(M84*21)/100</f>
      </c>
      <c t="s">
        <v>27</v>
      </c>
    </row>
    <row r="85" spans="1:5" ht="12.75">
      <c r="A85" s="35" t="s">
        <v>56</v>
      </c>
      <c r="E85" s="39" t="s">
        <v>5</v>
      </c>
    </row>
    <row r="86" spans="1:5" ht="12.75">
      <c r="A86" s="35" t="s">
        <v>57</v>
      </c>
      <c r="E86" s="40" t="s">
        <v>5</v>
      </c>
    </row>
    <row r="87" spans="1:5" ht="165.75">
      <c r="A87" t="s">
        <v>59</v>
      </c>
      <c r="E87" s="39" t="s">
        <v>138</v>
      </c>
    </row>
    <row r="88" spans="1:16" ht="25.5">
      <c r="A88" t="s">
        <v>49</v>
      </c>
      <c s="34" t="s">
        <v>139</v>
      </c>
      <c s="34" t="s">
        <v>140</v>
      </c>
      <c s="35" t="s">
        <v>5</v>
      </c>
      <c s="6" t="s">
        <v>141</v>
      </c>
      <c s="36" t="s">
        <v>75</v>
      </c>
      <c s="37">
        <v>1460</v>
      </c>
      <c s="36">
        <v>0</v>
      </c>
      <c s="36">
        <f>ROUND(G88*H88,6)</f>
      </c>
      <c r="L88" s="38">
        <v>0</v>
      </c>
      <c s="32">
        <f>ROUND(ROUND(L88,2)*ROUND(G88,3),2)</f>
      </c>
      <c s="36" t="s">
        <v>55</v>
      </c>
      <c>
        <f>(M88*21)/100</f>
      </c>
      <c t="s">
        <v>27</v>
      </c>
    </row>
    <row r="89" spans="1:5" ht="12.75">
      <c r="A89" s="35" t="s">
        <v>56</v>
      </c>
      <c r="E89" s="39" t="s">
        <v>5</v>
      </c>
    </row>
    <row r="90" spans="1:5" ht="12.75">
      <c r="A90" s="35" t="s">
        <v>57</v>
      </c>
      <c r="E90" s="40" t="s">
        <v>5</v>
      </c>
    </row>
    <row r="91" spans="1:5" ht="127.5">
      <c r="A91" t="s">
        <v>59</v>
      </c>
      <c r="E91" s="39" t="s">
        <v>142</v>
      </c>
    </row>
    <row r="92" spans="1:16" ht="25.5">
      <c r="A92" t="s">
        <v>49</v>
      </c>
      <c s="34" t="s">
        <v>143</v>
      </c>
      <c s="34" t="s">
        <v>144</v>
      </c>
      <c s="35" t="s">
        <v>5</v>
      </c>
      <c s="6" t="s">
        <v>145</v>
      </c>
      <c s="36" t="s">
        <v>90</v>
      </c>
      <c s="37">
        <v>20</v>
      </c>
      <c s="36">
        <v>0</v>
      </c>
      <c s="36">
        <f>ROUND(G92*H92,6)</f>
      </c>
      <c r="L92" s="38">
        <v>0</v>
      </c>
      <c s="32">
        <f>ROUND(ROUND(L92,2)*ROUND(G92,3),2)</f>
      </c>
      <c s="36" t="s">
        <v>55</v>
      </c>
      <c>
        <f>(M92*21)/100</f>
      </c>
      <c t="s">
        <v>27</v>
      </c>
    </row>
    <row r="93" spans="1:5" ht="12.75">
      <c r="A93" s="35" t="s">
        <v>56</v>
      </c>
      <c r="E93" s="39" t="s">
        <v>5</v>
      </c>
    </row>
    <row r="94" spans="1:5" ht="12.75">
      <c r="A94" s="35" t="s">
        <v>57</v>
      </c>
      <c r="E94" s="40" t="s">
        <v>5</v>
      </c>
    </row>
    <row r="95" spans="1:5" ht="63.75">
      <c r="A95" t="s">
        <v>59</v>
      </c>
      <c r="E95" s="39" t="s">
        <v>146</v>
      </c>
    </row>
    <row r="96" spans="1:16" ht="25.5">
      <c r="A96" t="s">
        <v>49</v>
      </c>
      <c s="34" t="s">
        <v>147</v>
      </c>
      <c s="34" t="s">
        <v>148</v>
      </c>
      <c s="35" t="s">
        <v>5</v>
      </c>
      <c s="6" t="s">
        <v>149</v>
      </c>
      <c s="36" t="s">
        <v>90</v>
      </c>
      <c s="37">
        <v>72</v>
      </c>
      <c s="36">
        <v>0</v>
      </c>
      <c s="36">
        <f>ROUND(G96*H96,6)</f>
      </c>
      <c r="L96" s="38">
        <v>0</v>
      </c>
      <c s="32">
        <f>ROUND(ROUND(L96,2)*ROUND(G96,3),2)</f>
      </c>
      <c s="36" t="s">
        <v>55</v>
      </c>
      <c>
        <f>(M96*21)/100</f>
      </c>
      <c t="s">
        <v>27</v>
      </c>
    </row>
    <row r="97" spans="1:5" ht="12.75">
      <c r="A97" s="35" t="s">
        <v>56</v>
      </c>
      <c r="E97" s="39" t="s">
        <v>5</v>
      </c>
    </row>
    <row r="98" spans="1:5" ht="12.75">
      <c r="A98" s="35" t="s">
        <v>57</v>
      </c>
      <c r="E98" s="40" t="s">
        <v>5</v>
      </c>
    </row>
    <row r="99" spans="1:5" ht="63.75">
      <c r="A99" t="s">
        <v>59</v>
      </c>
      <c r="E99" s="39" t="s">
        <v>150</v>
      </c>
    </row>
    <row r="100" spans="1:16" ht="12.75">
      <c r="A100" t="s">
        <v>49</v>
      </c>
      <c s="34" t="s">
        <v>151</v>
      </c>
      <c s="34" t="s">
        <v>152</v>
      </c>
      <c s="35" t="s">
        <v>5</v>
      </c>
      <c s="6" t="s">
        <v>153</v>
      </c>
      <c s="36" t="s">
        <v>90</v>
      </c>
      <c s="37">
        <v>20</v>
      </c>
      <c s="36">
        <v>0</v>
      </c>
      <c s="36">
        <f>ROUND(G100*H100,6)</f>
      </c>
      <c r="L100" s="38">
        <v>0</v>
      </c>
      <c s="32">
        <f>ROUND(ROUND(L100,2)*ROUND(G100,3),2)</f>
      </c>
      <c s="36" t="s">
        <v>55</v>
      </c>
      <c>
        <f>(M100*21)/100</f>
      </c>
      <c t="s">
        <v>27</v>
      </c>
    </row>
    <row r="101" spans="1:5" ht="12.75">
      <c r="A101" s="35" t="s">
        <v>56</v>
      </c>
      <c r="E101" s="39" t="s">
        <v>5</v>
      </c>
    </row>
    <row r="102" spans="1:5" ht="12.75">
      <c r="A102" s="35" t="s">
        <v>57</v>
      </c>
      <c r="E102" s="40" t="s">
        <v>5</v>
      </c>
    </row>
    <row r="103" spans="1:5" ht="102">
      <c r="A103" t="s">
        <v>59</v>
      </c>
      <c r="E103" s="39" t="s">
        <v>154</v>
      </c>
    </row>
    <row r="104" spans="1:16" ht="25.5">
      <c r="A104" t="s">
        <v>49</v>
      </c>
      <c s="34" t="s">
        <v>155</v>
      </c>
      <c s="34" t="s">
        <v>156</v>
      </c>
      <c s="35" t="s">
        <v>5</v>
      </c>
      <c s="6" t="s">
        <v>157</v>
      </c>
      <c s="36" t="s">
        <v>90</v>
      </c>
      <c s="37">
        <v>20</v>
      </c>
      <c s="36">
        <v>0</v>
      </c>
      <c s="36">
        <f>ROUND(G104*H104,6)</f>
      </c>
      <c r="L104" s="38">
        <v>0</v>
      </c>
      <c s="32">
        <f>ROUND(ROUND(L104,2)*ROUND(G104,3),2)</f>
      </c>
      <c s="36" t="s">
        <v>55</v>
      </c>
      <c>
        <f>(M104*21)/100</f>
      </c>
      <c t="s">
        <v>27</v>
      </c>
    </row>
    <row r="105" spans="1:5" ht="12.75">
      <c r="A105" s="35" t="s">
        <v>56</v>
      </c>
      <c r="E105" s="39" t="s">
        <v>5</v>
      </c>
    </row>
    <row r="106" spans="1:5" ht="12.75">
      <c r="A106" s="35" t="s">
        <v>57</v>
      </c>
      <c r="E106" s="40" t="s">
        <v>5</v>
      </c>
    </row>
    <row r="107" spans="1:5" ht="102">
      <c r="A107" t="s">
        <v>59</v>
      </c>
      <c r="E107" s="39" t="s">
        <v>127</v>
      </c>
    </row>
    <row r="108" spans="1:16" ht="12.75">
      <c r="A108" t="s">
        <v>49</v>
      </c>
      <c s="34" t="s">
        <v>158</v>
      </c>
      <c s="34" t="s">
        <v>159</v>
      </c>
      <c s="35" t="s">
        <v>5</v>
      </c>
      <c s="6" t="s">
        <v>160</v>
      </c>
      <c s="36" t="s">
        <v>161</v>
      </c>
      <c s="37">
        <v>21.884</v>
      </c>
      <c s="36">
        <v>0</v>
      </c>
      <c s="36">
        <f>ROUND(G108*H108,6)</f>
      </c>
      <c r="L108" s="38">
        <v>0</v>
      </c>
      <c s="32">
        <f>ROUND(ROUND(L108,2)*ROUND(G108,3),2)</f>
      </c>
      <c s="36" t="s">
        <v>55</v>
      </c>
      <c>
        <f>(M108*21)/100</f>
      </c>
      <c t="s">
        <v>27</v>
      </c>
    </row>
    <row r="109" spans="1:5" ht="12.75">
      <c r="A109" s="35" t="s">
        <v>56</v>
      </c>
      <c r="E109" s="39" t="s">
        <v>5</v>
      </c>
    </row>
    <row r="110" spans="1:5" ht="25.5">
      <c r="A110" s="35" t="s">
        <v>57</v>
      </c>
      <c r="E110" s="40" t="s">
        <v>162</v>
      </c>
    </row>
    <row r="111" spans="1:5" ht="76.5">
      <c r="A111" t="s">
        <v>59</v>
      </c>
      <c r="E111" s="39" t="s">
        <v>163</v>
      </c>
    </row>
    <row r="112" spans="1:16" ht="12.75">
      <c r="A112" t="s">
        <v>49</v>
      </c>
      <c s="34" t="s">
        <v>164</v>
      </c>
      <c s="34" t="s">
        <v>165</v>
      </c>
      <c s="35" t="s">
        <v>5</v>
      </c>
      <c s="6" t="s">
        <v>166</v>
      </c>
      <c s="36" t="s">
        <v>161</v>
      </c>
      <c s="37">
        <v>39.216</v>
      </c>
      <c s="36">
        <v>0</v>
      </c>
      <c s="36">
        <f>ROUND(G112*H112,6)</f>
      </c>
      <c r="L112" s="38">
        <v>0</v>
      </c>
      <c s="32">
        <f>ROUND(ROUND(L112,2)*ROUND(G112,3),2)</f>
      </c>
      <c s="36" t="s">
        <v>55</v>
      </c>
      <c>
        <f>(M112*21)/100</f>
      </c>
      <c t="s">
        <v>27</v>
      </c>
    </row>
    <row r="113" spans="1:5" ht="12.75">
      <c r="A113" s="35" t="s">
        <v>56</v>
      </c>
      <c r="E113" s="39" t="s">
        <v>5</v>
      </c>
    </row>
    <row r="114" spans="1:5" ht="25.5">
      <c r="A114" s="35" t="s">
        <v>57</v>
      </c>
      <c r="E114" s="40" t="s">
        <v>167</v>
      </c>
    </row>
    <row r="115" spans="1:5" ht="76.5">
      <c r="A115" t="s">
        <v>59</v>
      </c>
      <c r="E115" s="39" t="s">
        <v>163</v>
      </c>
    </row>
    <row r="116" spans="1:16" ht="12.75">
      <c r="A116" t="s">
        <v>49</v>
      </c>
      <c s="34" t="s">
        <v>168</v>
      </c>
      <c s="34" t="s">
        <v>169</v>
      </c>
      <c s="35" t="s">
        <v>5</v>
      </c>
      <c s="6" t="s">
        <v>170</v>
      </c>
      <c s="36" t="s">
        <v>171</v>
      </c>
      <c s="37">
        <v>21.884</v>
      </c>
      <c s="36">
        <v>0</v>
      </c>
      <c s="36">
        <f>ROUND(G116*H116,6)</f>
      </c>
      <c r="L116" s="38">
        <v>0</v>
      </c>
      <c s="32">
        <f>ROUND(ROUND(L116,2)*ROUND(G116,3),2)</f>
      </c>
      <c s="36" t="s">
        <v>55</v>
      </c>
      <c>
        <f>(M116*21)/100</f>
      </c>
      <c t="s">
        <v>27</v>
      </c>
    </row>
    <row r="117" spans="1:5" ht="12.75">
      <c r="A117" s="35" t="s">
        <v>56</v>
      </c>
      <c r="E117" s="39" t="s">
        <v>5</v>
      </c>
    </row>
    <row r="118" spans="1:5" ht="25.5">
      <c r="A118" s="35" t="s">
        <v>57</v>
      </c>
      <c r="E118" s="40" t="s">
        <v>162</v>
      </c>
    </row>
    <row r="119" spans="1:5" ht="267.75">
      <c r="A119" t="s">
        <v>59</v>
      </c>
      <c r="E119" s="39" t="s">
        <v>172</v>
      </c>
    </row>
    <row r="120" spans="1:16" ht="12.75">
      <c r="A120" t="s">
        <v>49</v>
      </c>
      <c s="34" t="s">
        <v>173</v>
      </c>
      <c s="34" t="s">
        <v>174</v>
      </c>
      <c s="35" t="s">
        <v>5</v>
      </c>
      <c s="6" t="s">
        <v>175</v>
      </c>
      <c s="36" t="s">
        <v>171</v>
      </c>
      <c s="37">
        <v>39.216</v>
      </c>
      <c s="36">
        <v>0</v>
      </c>
      <c s="36">
        <f>ROUND(G120*H120,6)</f>
      </c>
      <c r="L120" s="38">
        <v>0</v>
      </c>
      <c s="32">
        <f>ROUND(ROUND(L120,2)*ROUND(G120,3),2)</f>
      </c>
      <c s="36" t="s">
        <v>55</v>
      </c>
      <c>
        <f>(M120*21)/100</f>
      </c>
      <c t="s">
        <v>27</v>
      </c>
    </row>
    <row r="121" spans="1:5" ht="12.75">
      <c r="A121" s="35" t="s">
        <v>56</v>
      </c>
      <c r="E121" s="39" t="s">
        <v>5</v>
      </c>
    </row>
    <row r="122" spans="1:5" ht="25.5">
      <c r="A122" s="35" t="s">
        <v>57</v>
      </c>
      <c r="E122" s="40" t="s">
        <v>167</v>
      </c>
    </row>
    <row r="123" spans="1:5" ht="267.75">
      <c r="A123" t="s">
        <v>59</v>
      </c>
      <c r="E123" s="39" t="s">
        <v>172</v>
      </c>
    </row>
    <row r="124" spans="1:16" ht="25.5">
      <c r="A124" t="s">
        <v>49</v>
      </c>
      <c s="34" t="s">
        <v>176</v>
      </c>
      <c s="34" t="s">
        <v>177</v>
      </c>
      <c s="35" t="s">
        <v>5</v>
      </c>
      <c s="6" t="s">
        <v>178</v>
      </c>
      <c s="36" t="s">
        <v>90</v>
      </c>
      <c s="37">
        <v>98</v>
      </c>
      <c s="36">
        <v>0</v>
      </c>
      <c s="36">
        <f>ROUND(G124*H124,6)</f>
      </c>
      <c r="L124" s="38">
        <v>0</v>
      </c>
      <c s="32">
        <f>ROUND(ROUND(L124,2)*ROUND(G124,3),2)</f>
      </c>
      <c s="36" t="s">
        <v>55</v>
      </c>
      <c>
        <f>(M124*21)/100</f>
      </c>
      <c t="s">
        <v>27</v>
      </c>
    </row>
    <row r="125" spans="1:5" ht="12.75">
      <c r="A125" s="35" t="s">
        <v>56</v>
      </c>
      <c r="E125" s="39" t="s">
        <v>5</v>
      </c>
    </row>
    <row r="126" spans="1:5" ht="12.75">
      <c r="A126" s="35" t="s">
        <v>57</v>
      </c>
      <c r="E126" s="40" t="s">
        <v>5</v>
      </c>
    </row>
    <row r="127" spans="1:5" ht="140.25">
      <c r="A127" t="s">
        <v>59</v>
      </c>
      <c r="E127" s="39" t="s">
        <v>179</v>
      </c>
    </row>
    <row r="128" spans="1:16" ht="25.5">
      <c r="A128" t="s">
        <v>49</v>
      </c>
      <c s="34" t="s">
        <v>180</v>
      </c>
      <c s="34" t="s">
        <v>181</v>
      </c>
      <c s="35" t="s">
        <v>5</v>
      </c>
      <c s="6" t="s">
        <v>182</v>
      </c>
      <c s="36" t="s">
        <v>90</v>
      </c>
      <c s="37">
        <v>34</v>
      </c>
      <c s="36">
        <v>0</v>
      </c>
      <c s="36">
        <f>ROUND(G128*H128,6)</f>
      </c>
      <c r="L128" s="38">
        <v>0</v>
      </c>
      <c s="32">
        <f>ROUND(ROUND(L128,2)*ROUND(G128,3),2)</f>
      </c>
      <c s="36" t="s">
        <v>55</v>
      </c>
      <c>
        <f>(M128*21)/100</f>
      </c>
      <c t="s">
        <v>27</v>
      </c>
    </row>
    <row r="129" spans="1:5" ht="12.75">
      <c r="A129" s="35" t="s">
        <v>56</v>
      </c>
      <c r="E129" s="39" t="s">
        <v>5</v>
      </c>
    </row>
    <row r="130" spans="1:5" ht="12.75">
      <c r="A130" s="35" t="s">
        <v>57</v>
      </c>
      <c r="E130" s="40" t="s">
        <v>5</v>
      </c>
    </row>
    <row r="131" spans="1:5" ht="140.25">
      <c r="A131" t="s">
        <v>59</v>
      </c>
      <c r="E131" s="39" t="s">
        <v>179</v>
      </c>
    </row>
    <row r="132" spans="1:16" ht="12.75">
      <c r="A132" t="s">
        <v>49</v>
      </c>
      <c s="34" t="s">
        <v>183</v>
      </c>
      <c s="34" t="s">
        <v>184</v>
      </c>
      <c s="35" t="s">
        <v>5</v>
      </c>
      <c s="6" t="s">
        <v>185</v>
      </c>
      <c s="36" t="s">
        <v>90</v>
      </c>
      <c s="37">
        <v>132</v>
      </c>
      <c s="36">
        <v>0</v>
      </c>
      <c s="36">
        <f>ROUND(G132*H132,6)</f>
      </c>
      <c r="L132" s="38">
        <v>0</v>
      </c>
      <c s="32">
        <f>ROUND(ROUND(L132,2)*ROUND(G132,3),2)</f>
      </c>
      <c s="36" t="s">
        <v>55</v>
      </c>
      <c>
        <f>(M132*21)/100</f>
      </c>
      <c t="s">
        <v>27</v>
      </c>
    </row>
    <row r="133" spans="1:5" ht="12.75">
      <c r="A133" s="35" t="s">
        <v>56</v>
      </c>
      <c r="E133" s="39" t="s">
        <v>5</v>
      </c>
    </row>
    <row r="134" spans="1:5" ht="12.75">
      <c r="A134" s="35" t="s">
        <v>57</v>
      </c>
      <c r="E134" s="40" t="s">
        <v>5</v>
      </c>
    </row>
    <row r="135" spans="1:5" ht="178.5">
      <c r="A135" t="s">
        <v>59</v>
      </c>
      <c r="E135" s="39" t="s">
        <v>186</v>
      </c>
    </row>
    <row r="136" spans="1:16" ht="12.75">
      <c r="A136" t="s">
        <v>49</v>
      </c>
      <c s="34" t="s">
        <v>187</v>
      </c>
      <c s="34" t="s">
        <v>188</v>
      </c>
      <c s="35" t="s">
        <v>5</v>
      </c>
      <c s="6" t="s">
        <v>189</v>
      </c>
      <c s="36" t="s">
        <v>90</v>
      </c>
      <c s="37">
        <v>132</v>
      </c>
      <c s="36">
        <v>0</v>
      </c>
      <c s="36">
        <f>ROUND(G136*H136,6)</f>
      </c>
      <c r="L136" s="38">
        <v>0</v>
      </c>
      <c s="32">
        <f>ROUND(ROUND(L136,2)*ROUND(G136,3),2)</f>
      </c>
      <c s="36" t="s">
        <v>55</v>
      </c>
      <c>
        <f>(M136*21)/100</f>
      </c>
      <c t="s">
        <v>27</v>
      </c>
    </row>
    <row r="137" spans="1:5" ht="12.75">
      <c r="A137" s="35" t="s">
        <v>56</v>
      </c>
      <c r="E137" s="39" t="s">
        <v>5</v>
      </c>
    </row>
    <row r="138" spans="1:5" ht="12.75">
      <c r="A138" s="35" t="s">
        <v>57</v>
      </c>
      <c r="E138" s="40" t="s">
        <v>5</v>
      </c>
    </row>
    <row r="139" spans="1:5" ht="140.25">
      <c r="A139" t="s">
        <v>59</v>
      </c>
      <c r="E139" s="39" t="s">
        <v>190</v>
      </c>
    </row>
    <row r="140" spans="1:16" ht="25.5">
      <c r="A140" t="s">
        <v>49</v>
      </c>
      <c s="34" t="s">
        <v>191</v>
      </c>
      <c s="34" t="s">
        <v>192</v>
      </c>
      <c s="35" t="s">
        <v>5</v>
      </c>
      <c s="6" t="s">
        <v>193</v>
      </c>
      <c s="36" t="s">
        <v>90</v>
      </c>
      <c s="37">
        <v>2</v>
      </c>
      <c s="36">
        <v>0</v>
      </c>
      <c s="36">
        <f>ROUND(G140*H140,6)</f>
      </c>
      <c r="L140" s="38">
        <v>0</v>
      </c>
      <c s="32">
        <f>ROUND(ROUND(L140,2)*ROUND(G140,3),2)</f>
      </c>
      <c s="36" t="s">
        <v>55</v>
      </c>
      <c>
        <f>(M140*21)/100</f>
      </c>
      <c t="s">
        <v>27</v>
      </c>
    </row>
    <row r="141" spans="1:5" ht="12.75">
      <c r="A141" s="35" t="s">
        <v>56</v>
      </c>
      <c r="E141" s="39" t="s">
        <v>5</v>
      </c>
    </row>
    <row r="142" spans="1:5" ht="12.75">
      <c r="A142" s="35" t="s">
        <v>57</v>
      </c>
      <c r="E142" s="40" t="s">
        <v>5</v>
      </c>
    </row>
    <row r="143" spans="1:5" ht="267.75">
      <c r="A143" t="s">
        <v>59</v>
      </c>
      <c r="E143" s="39" t="s">
        <v>194</v>
      </c>
    </row>
    <row r="144" spans="1:13" ht="12.75">
      <c r="A144" t="s">
        <v>46</v>
      </c>
      <c r="C144" s="31" t="s">
        <v>26</v>
      </c>
      <c r="E144" s="33" t="s">
        <v>195</v>
      </c>
      <c r="J144" s="32">
        <f>0</f>
      </c>
      <c s="32">
        <f>0</f>
      </c>
      <c s="32">
        <f>0+L145+L149+L153+L157+L161+L165+L169+L173</f>
      </c>
      <c s="32">
        <f>0+M145+M149+M153+M157+M161+M165+M169+M173</f>
      </c>
    </row>
    <row r="145" spans="1:16" ht="12.75">
      <c r="A145" t="s">
        <v>49</v>
      </c>
      <c s="34" t="s">
        <v>196</v>
      </c>
      <c s="34" t="s">
        <v>197</v>
      </c>
      <c s="35" t="s">
        <v>5</v>
      </c>
      <c s="6" t="s">
        <v>198</v>
      </c>
      <c s="36" t="s">
        <v>75</v>
      </c>
      <c s="37">
        <v>100</v>
      </c>
      <c s="36">
        <v>0</v>
      </c>
      <c s="36">
        <f>ROUND(G145*H145,6)</f>
      </c>
      <c r="L145" s="38">
        <v>0</v>
      </c>
      <c s="32">
        <f>ROUND(ROUND(L145,2)*ROUND(G145,3),2)</f>
      </c>
      <c s="36" t="s">
        <v>55</v>
      </c>
      <c>
        <f>(M145*21)/100</f>
      </c>
      <c t="s">
        <v>27</v>
      </c>
    </row>
    <row r="146" spans="1:5" ht="12.75">
      <c r="A146" s="35" t="s">
        <v>56</v>
      </c>
      <c r="E146" s="39" t="s">
        <v>5</v>
      </c>
    </row>
    <row r="147" spans="1:5" ht="12.75">
      <c r="A147" s="35" t="s">
        <v>57</v>
      </c>
      <c r="E147" s="40" t="s">
        <v>5</v>
      </c>
    </row>
    <row r="148" spans="1:5" ht="127.5">
      <c r="A148" t="s">
        <v>59</v>
      </c>
      <c r="E148" s="39" t="s">
        <v>199</v>
      </c>
    </row>
    <row r="149" spans="1:16" ht="12.75">
      <c r="A149" t="s">
        <v>49</v>
      </c>
      <c s="34" t="s">
        <v>200</v>
      </c>
      <c s="34" t="s">
        <v>201</v>
      </c>
      <c s="35" t="s">
        <v>5</v>
      </c>
      <c s="6" t="s">
        <v>202</v>
      </c>
      <c s="36" t="s">
        <v>90</v>
      </c>
      <c s="37">
        <v>1</v>
      </c>
      <c s="36">
        <v>0</v>
      </c>
      <c s="36">
        <f>ROUND(G149*H149,6)</f>
      </c>
      <c r="L149" s="38">
        <v>0</v>
      </c>
      <c s="32">
        <f>ROUND(ROUND(L149,2)*ROUND(G149,3),2)</f>
      </c>
      <c s="36" t="s">
        <v>55</v>
      </c>
      <c>
        <f>(M149*21)/100</f>
      </c>
      <c t="s">
        <v>27</v>
      </c>
    </row>
    <row r="150" spans="1:5" ht="12.75">
      <c r="A150" s="35" t="s">
        <v>56</v>
      </c>
      <c r="E150" s="39" t="s">
        <v>5</v>
      </c>
    </row>
    <row r="151" spans="1:5" ht="12.75">
      <c r="A151" s="35" t="s">
        <v>57</v>
      </c>
      <c r="E151" s="40" t="s">
        <v>5</v>
      </c>
    </row>
    <row r="152" spans="1:5" ht="76.5">
      <c r="A152" t="s">
        <v>59</v>
      </c>
      <c r="E152" s="39" t="s">
        <v>203</v>
      </c>
    </row>
    <row r="153" spans="1:16" ht="12.75">
      <c r="A153" t="s">
        <v>49</v>
      </c>
      <c s="34" t="s">
        <v>204</v>
      </c>
      <c s="34" t="s">
        <v>205</v>
      </c>
      <c s="35" t="s">
        <v>5</v>
      </c>
      <c s="6" t="s">
        <v>206</v>
      </c>
      <c s="36" t="s">
        <v>90</v>
      </c>
      <c s="37">
        <v>1</v>
      </c>
      <c s="36">
        <v>0</v>
      </c>
      <c s="36">
        <f>ROUND(G153*H153,6)</f>
      </c>
      <c r="L153" s="38">
        <v>0</v>
      </c>
      <c s="32">
        <f>ROUND(ROUND(L153,2)*ROUND(G153,3),2)</f>
      </c>
      <c s="36" t="s">
        <v>55</v>
      </c>
      <c>
        <f>(M153*21)/100</f>
      </c>
      <c t="s">
        <v>27</v>
      </c>
    </row>
    <row r="154" spans="1:5" ht="12.75">
      <c r="A154" s="35" t="s">
        <v>56</v>
      </c>
      <c r="E154" s="39" t="s">
        <v>5</v>
      </c>
    </row>
    <row r="155" spans="1:5" ht="12.75">
      <c r="A155" s="35" t="s">
        <v>57</v>
      </c>
      <c r="E155" s="40" t="s">
        <v>5</v>
      </c>
    </row>
    <row r="156" spans="1:5" ht="102">
      <c r="A156" t="s">
        <v>59</v>
      </c>
      <c r="E156" s="39" t="s">
        <v>207</v>
      </c>
    </row>
    <row r="157" spans="1:16" ht="12.75">
      <c r="A157" t="s">
        <v>49</v>
      </c>
      <c s="34" t="s">
        <v>208</v>
      </c>
      <c s="34" t="s">
        <v>209</v>
      </c>
      <c s="35" t="s">
        <v>5</v>
      </c>
      <c s="6" t="s">
        <v>210</v>
      </c>
      <c s="36" t="s">
        <v>54</v>
      </c>
      <c s="37">
        <v>1</v>
      </c>
      <c s="36">
        <v>0</v>
      </c>
      <c s="36">
        <f>ROUND(G157*H157,6)</f>
      </c>
      <c r="L157" s="38">
        <v>0</v>
      </c>
      <c s="32">
        <f>ROUND(ROUND(L157,2)*ROUND(G157,3),2)</f>
      </c>
      <c s="36" t="s">
        <v>55</v>
      </c>
      <c>
        <f>(M157*21)/100</f>
      </c>
      <c t="s">
        <v>27</v>
      </c>
    </row>
    <row r="158" spans="1:5" ht="12.75">
      <c r="A158" s="35" t="s">
        <v>56</v>
      </c>
      <c r="E158" s="39" t="s">
        <v>5</v>
      </c>
    </row>
    <row r="159" spans="1:5" ht="12.75">
      <c r="A159" s="35" t="s">
        <v>57</v>
      </c>
      <c r="E159" s="40" t="s">
        <v>5</v>
      </c>
    </row>
    <row r="160" spans="1:5" ht="178.5">
      <c r="A160" t="s">
        <v>59</v>
      </c>
      <c r="E160" s="39" t="s">
        <v>211</v>
      </c>
    </row>
    <row r="161" spans="1:16" ht="12.75">
      <c r="A161" t="s">
        <v>49</v>
      </c>
      <c s="34" t="s">
        <v>212</v>
      </c>
      <c s="34" t="s">
        <v>213</v>
      </c>
      <c s="35" t="s">
        <v>5</v>
      </c>
      <c s="6" t="s">
        <v>214</v>
      </c>
      <c s="36" t="s">
        <v>75</v>
      </c>
      <c s="37">
        <v>140</v>
      </c>
      <c s="36">
        <v>0</v>
      </c>
      <c s="36">
        <f>ROUND(G161*H161,6)</f>
      </c>
      <c r="L161" s="38">
        <v>0</v>
      </c>
      <c s="32">
        <f>ROUND(ROUND(L161,2)*ROUND(G161,3),2)</f>
      </c>
      <c s="36" t="s">
        <v>55</v>
      </c>
      <c>
        <f>(M161*21)/100</f>
      </c>
      <c t="s">
        <v>27</v>
      </c>
    </row>
    <row r="162" spans="1:5" ht="12.75">
      <c r="A162" s="35" t="s">
        <v>56</v>
      </c>
      <c r="E162" s="39" t="s">
        <v>5</v>
      </c>
    </row>
    <row r="163" spans="1:5" ht="25.5">
      <c r="A163" s="35" t="s">
        <v>57</v>
      </c>
      <c r="E163" s="40" t="s">
        <v>215</v>
      </c>
    </row>
    <row r="164" spans="1:5" ht="89.25">
      <c r="A164" t="s">
        <v>59</v>
      </c>
      <c r="E164" s="39" t="s">
        <v>216</v>
      </c>
    </row>
    <row r="165" spans="1:16" ht="12.75">
      <c r="A165" t="s">
        <v>49</v>
      </c>
      <c s="34" t="s">
        <v>217</v>
      </c>
      <c s="34" t="s">
        <v>218</v>
      </c>
      <c s="35" t="s">
        <v>5</v>
      </c>
      <c s="6" t="s">
        <v>219</v>
      </c>
      <c s="36" t="s">
        <v>75</v>
      </c>
      <c s="37">
        <v>640</v>
      </c>
      <c s="36">
        <v>0</v>
      </c>
      <c s="36">
        <f>ROUND(G165*H165,6)</f>
      </c>
      <c r="L165" s="38">
        <v>0</v>
      </c>
      <c s="32">
        <f>ROUND(ROUND(L165,2)*ROUND(G165,3),2)</f>
      </c>
      <c s="36" t="s">
        <v>55</v>
      </c>
      <c>
        <f>(M165*21)/100</f>
      </c>
      <c t="s">
        <v>27</v>
      </c>
    </row>
    <row r="166" spans="1:5" ht="12.75">
      <c r="A166" s="35" t="s">
        <v>56</v>
      </c>
      <c r="E166" s="39" t="s">
        <v>5</v>
      </c>
    </row>
    <row r="167" spans="1:5" ht="25.5">
      <c r="A167" s="35" t="s">
        <v>57</v>
      </c>
      <c r="E167" s="40" t="s">
        <v>220</v>
      </c>
    </row>
    <row r="168" spans="1:5" ht="89.25">
      <c r="A168" t="s">
        <v>59</v>
      </c>
      <c r="E168" s="39" t="s">
        <v>216</v>
      </c>
    </row>
    <row r="169" spans="1:16" ht="25.5">
      <c r="A169" t="s">
        <v>49</v>
      </c>
      <c s="34" t="s">
        <v>221</v>
      </c>
      <c s="34" t="s">
        <v>222</v>
      </c>
      <c s="35" t="s">
        <v>5</v>
      </c>
      <c s="6" t="s">
        <v>223</v>
      </c>
      <c s="36" t="s">
        <v>90</v>
      </c>
      <c s="37">
        <v>4</v>
      </c>
      <c s="36">
        <v>0</v>
      </c>
      <c s="36">
        <f>ROUND(G169*H169,6)</f>
      </c>
      <c r="L169" s="38">
        <v>0</v>
      </c>
      <c s="32">
        <f>ROUND(ROUND(L169,2)*ROUND(G169,3),2)</f>
      </c>
      <c s="36" t="s">
        <v>55</v>
      </c>
      <c>
        <f>(M169*21)/100</f>
      </c>
      <c t="s">
        <v>27</v>
      </c>
    </row>
    <row r="170" spans="1:5" ht="12.75">
      <c r="A170" s="35" t="s">
        <v>56</v>
      </c>
      <c r="E170" s="39" t="s">
        <v>5</v>
      </c>
    </row>
    <row r="171" spans="1:5" ht="25.5">
      <c r="A171" s="35" t="s">
        <v>57</v>
      </c>
      <c r="E171" s="40" t="s">
        <v>224</v>
      </c>
    </row>
    <row r="172" spans="1:5" ht="89.25">
      <c r="A172" t="s">
        <v>59</v>
      </c>
      <c r="E172" s="39" t="s">
        <v>225</v>
      </c>
    </row>
    <row r="173" spans="1:16" ht="25.5">
      <c r="A173" t="s">
        <v>49</v>
      </c>
      <c s="34" t="s">
        <v>226</v>
      </c>
      <c s="34" t="s">
        <v>227</v>
      </c>
      <c s="35" t="s">
        <v>5</v>
      </c>
      <c s="6" t="s">
        <v>228</v>
      </c>
      <c s="36" t="s">
        <v>90</v>
      </c>
      <c s="37">
        <v>10</v>
      </c>
      <c s="36">
        <v>0</v>
      </c>
      <c s="36">
        <f>ROUND(G173*H173,6)</f>
      </c>
      <c r="L173" s="38">
        <v>0</v>
      </c>
      <c s="32">
        <f>ROUND(ROUND(L173,2)*ROUND(G173,3),2)</f>
      </c>
      <c s="36" t="s">
        <v>55</v>
      </c>
      <c>
        <f>(M173*21)/100</f>
      </c>
      <c t="s">
        <v>27</v>
      </c>
    </row>
    <row r="174" spans="1:5" ht="12.75">
      <c r="A174" s="35" t="s">
        <v>56</v>
      </c>
      <c r="E174" s="39" t="s">
        <v>5</v>
      </c>
    </row>
    <row r="175" spans="1:5" ht="25.5">
      <c r="A175" s="35" t="s">
        <v>57</v>
      </c>
      <c r="E175" s="40" t="s">
        <v>229</v>
      </c>
    </row>
    <row r="176" spans="1:5" ht="89.25">
      <c r="A176" t="s">
        <v>59</v>
      </c>
      <c r="E176" s="39" t="s">
        <v>225</v>
      </c>
    </row>
    <row r="177" spans="1:13" ht="25.5">
      <c r="A177" t="s">
        <v>46</v>
      </c>
      <c r="C177" s="31" t="s">
        <v>72</v>
      </c>
      <c r="E177" s="33" t="s">
        <v>230</v>
      </c>
      <c r="J177" s="32">
        <f>0</f>
      </c>
      <c s="32">
        <f>0</f>
      </c>
      <c s="32">
        <f>0+L178+L182+L186+L190+L194+L198+L202+L206+L210+L214+L218</f>
      </c>
      <c s="32">
        <f>0+M178+M182+M186+M190+M194+M198+M202+M206+M210+M214+M218</f>
      </c>
    </row>
    <row r="178" spans="1:16" ht="25.5">
      <c r="A178" t="s">
        <v>49</v>
      </c>
      <c s="34" t="s">
        <v>231</v>
      </c>
      <c s="34" t="s">
        <v>232</v>
      </c>
      <c s="35" t="s">
        <v>5</v>
      </c>
      <c s="6" t="s">
        <v>233</v>
      </c>
      <c s="36" t="s">
        <v>90</v>
      </c>
      <c s="37">
        <v>2</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153">
      <c r="A181" t="s">
        <v>59</v>
      </c>
      <c r="E181" s="39" t="s">
        <v>234</v>
      </c>
    </row>
    <row r="182" spans="1:16" ht="25.5">
      <c r="A182" t="s">
        <v>49</v>
      </c>
      <c s="34" t="s">
        <v>235</v>
      </c>
      <c s="34" t="s">
        <v>236</v>
      </c>
      <c s="35" t="s">
        <v>5</v>
      </c>
      <c s="6" t="s">
        <v>237</v>
      </c>
      <c s="36" t="s">
        <v>90</v>
      </c>
      <c s="37">
        <v>2</v>
      </c>
      <c s="36">
        <v>0</v>
      </c>
      <c s="36">
        <f>ROUND(G182*H182,6)</f>
      </c>
      <c r="L182" s="38">
        <v>0</v>
      </c>
      <c s="32">
        <f>ROUND(ROUND(L182,2)*ROUND(G182,3),2)</f>
      </c>
      <c s="36" t="s">
        <v>55</v>
      </c>
      <c>
        <f>(M182*21)/100</f>
      </c>
      <c t="s">
        <v>27</v>
      </c>
    </row>
    <row r="183" spans="1:5" ht="12.75">
      <c r="A183" s="35" t="s">
        <v>56</v>
      </c>
      <c r="E183" s="39" t="s">
        <v>5</v>
      </c>
    </row>
    <row r="184" spans="1:5" ht="12.75">
      <c r="A184" s="35" t="s">
        <v>57</v>
      </c>
      <c r="E184" s="40" t="s">
        <v>5</v>
      </c>
    </row>
    <row r="185" spans="1:5" ht="153">
      <c r="A185" t="s">
        <v>59</v>
      </c>
      <c r="E185" s="39" t="s">
        <v>238</v>
      </c>
    </row>
    <row r="186" spans="1:16" ht="12.75">
      <c r="A186" t="s">
        <v>49</v>
      </c>
      <c s="34" t="s">
        <v>239</v>
      </c>
      <c s="34" t="s">
        <v>240</v>
      </c>
      <c s="35" t="s">
        <v>5</v>
      </c>
      <c s="6" t="s">
        <v>241</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5</v>
      </c>
    </row>
    <row r="189" spans="1:5" ht="140.25">
      <c r="A189" t="s">
        <v>59</v>
      </c>
      <c r="E189" s="39" t="s">
        <v>242</v>
      </c>
    </row>
    <row r="190" spans="1:16" ht="12.75">
      <c r="A190" t="s">
        <v>49</v>
      </c>
      <c s="34" t="s">
        <v>243</v>
      </c>
      <c s="34" t="s">
        <v>244</v>
      </c>
      <c s="35" t="s">
        <v>5</v>
      </c>
      <c s="6" t="s">
        <v>245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5</v>
      </c>
    </row>
    <row r="193" spans="1:5" ht="114.75">
      <c r="A193" t="s">
        <v>59</v>
      </c>
      <c r="E193" s="39" t="s">
        <v>246</v>
      </c>
    </row>
    <row r="194" spans="1:16" ht="25.5">
      <c r="A194" t="s">
        <v>49</v>
      </c>
      <c s="34" t="s">
        <v>247</v>
      </c>
      <c s="34" t="s">
        <v>248</v>
      </c>
      <c s="35" t="s">
        <v>5</v>
      </c>
      <c s="6" t="s">
        <v>249</v>
      </c>
      <c s="36" t="s">
        <v>90</v>
      </c>
      <c s="37">
        <v>3</v>
      </c>
      <c s="36">
        <v>0</v>
      </c>
      <c s="36">
        <f>ROUND(G194*H194,6)</f>
      </c>
      <c r="L194" s="38">
        <v>0</v>
      </c>
      <c s="32">
        <f>ROUND(ROUND(L194,2)*ROUND(G194,3),2)</f>
      </c>
      <c s="36" t="s">
        <v>55</v>
      </c>
      <c>
        <f>(M194*21)/100</f>
      </c>
      <c t="s">
        <v>27</v>
      </c>
    </row>
    <row r="195" spans="1:5" ht="12.75">
      <c r="A195" s="35" t="s">
        <v>56</v>
      </c>
      <c r="E195" s="39" t="s">
        <v>5</v>
      </c>
    </row>
    <row r="196" spans="1:5" ht="12.75">
      <c r="A196" s="35" t="s">
        <v>57</v>
      </c>
      <c r="E196" s="40" t="s">
        <v>5</v>
      </c>
    </row>
    <row r="197" spans="1:5" ht="114.75">
      <c r="A197" t="s">
        <v>59</v>
      </c>
      <c r="E197" s="39" t="s">
        <v>250</v>
      </c>
    </row>
    <row r="198" spans="1:16" ht="25.5">
      <c r="A198" t="s">
        <v>49</v>
      </c>
      <c s="34" t="s">
        <v>251</v>
      </c>
      <c s="34" t="s">
        <v>252</v>
      </c>
      <c s="35" t="s">
        <v>5</v>
      </c>
      <c s="6" t="s">
        <v>253</v>
      </c>
      <c s="36" t="s">
        <v>90</v>
      </c>
      <c s="37">
        <v>3</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140.25">
      <c r="A201" t="s">
        <v>59</v>
      </c>
      <c r="E201" s="39" t="s">
        <v>254</v>
      </c>
    </row>
    <row r="202" spans="1:16" ht="12.75">
      <c r="A202" t="s">
        <v>49</v>
      </c>
      <c s="34" t="s">
        <v>255</v>
      </c>
      <c s="34" t="s">
        <v>256</v>
      </c>
      <c s="35" t="s">
        <v>5</v>
      </c>
      <c s="6" t="s">
        <v>257</v>
      </c>
      <c s="36" t="s">
        <v>90</v>
      </c>
      <c s="37">
        <v>3</v>
      </c>
      <c s="36">
        <v>0</v>
      </c>
      <c s="36">
        <f>ROUND(G202*H202,6)</f>
      </c>
      <c r="L202" s="38">
        <v>0</v>
      </c>
      <c s="32">
        <f>ROUND(ROUND(L202,2)*ROUND(G202,3),2)</f>
      </c>
      <c s="36" t="s">
        <v>55</v>
      </c>
      <c>
        <f>(M202*21)/100</f>
      </c>
      <c t="s">
        <v>27</v>
      </c>
    </row>
    <row r="203" spans="1:5" ht="12.75">
      <c r="A203" s="35" t="s">
        <v>56</v>
      </c>
      <c r="E203" s="39" t="s">
        <v>5</v>
      </c>
    </row>
    <row r="204" spans="1:5" ht="12.75">
      <c r="A204" s="35" t="s">
        <v>57</v>
      </c>
      <c r="E204" s="40" t="s">
        <v>5</v>
      </c>
    </row>
    <row r="205" spans="1:5" ht="140.25">
      <c r="A205" t="s">
        <v>59</v>
      </c>
      <c r="E205" s="39" t="s">
        <v>258</v>
      </c>
    </row>
    <row r="206" spans="1:16" ht="12.75">
      <c r="A206" t="s">
        <v>49</v>
      </c>
      <c s="34" t="s">
        <v>259</v>
      </c>
      <c s="34" t="s">
        <v>260</v>
      </c>
      <c s="35" t="s">
        <v>5</v>
      </c>
      <c s="6" t="s">
        <v>261</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5</v>
      </c>
    </row>
    <row r="209" spans="1:5" ht="140.25">
      <c r="A209" t="s">
        <v>59</v>
      </c>
      <c r="E209" s="39" t="s">
        <v>262</v>
      </c>
    </row>
    <row r="210" spans="1:16" ht="12.75">
      <c r="A210" t="s">
        <v>49</v>
      </c>
      <c s="34" t="s">
        <v>263</v>
      </c>
      <c s="34" t="s">
        <v>264</v>
      </c>
      <c s="35" t="s">
        <v>5</v>
      </c>
      <c s="6" t="s">
        <v>265</v>
      </c>
      <c s="36" t="s">
        <v>90</v>
      </c>
      <c s="37">
        <v>3</v>
      </c>
      <c s="36">
        <v>0</v>
      </c>
      <c s="36">
        <f>ROUND(G210*H210,6)</f>
      </c>
      <c r="L210" s="38">
        <v>0</v>
      </c>
      <c s="32">
        <f>ROUND(ROUND(L210,2)*ROUND(G210,3),2)</f>
      </c>
      <c s="36" t="s">
        <v>55</v>
      </c>
      <c>
        <f>(M210*21)/100</f>
      </c>
      <c t="s">
        <v>27</v>
      </c>
    </row>
    <row r="211" spans="1:5" ht="12.75">
      <c r="A211" s="35" t="s">
        <v>56</v>
      </c>
      <c r="E211" s="39" t="s">
        <v>5</v>
      </c>
    </row>
    <row r="212" spans="1:5" ht="12.75">
      <c r="A212" s="35" t="s">
        <v>57</v>
      </c>
      <c r="E212" s="40" t="s">
        <v>5</v>
      </c>
    </row>
    <row r="213" spans="1:5" ht="127.5">
      <c r="A213" t="s">
        <v>59</v>
      </c>
      <c r="E213" s="39" t="s">
        <v>266</v>
      </c>
    </row>
    <row r="214" spans="1:16" ht="12.75">
      <c r="A214" t="s">
        <v>49</v>
      </c>
      <c s="34" t="s">
        <v>267</v>
      </c>
      <c s="34" t="s">
        <v>268</v>
      </c>
      <c s="35" t="s">
        <v>5</v>
      </c>
      <c s="6" t="s">
        <v>269</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5</v>
      </c>
    </row>
    <row r="217" spans="1:5" ht="102">
      <c r="A217" t="s">
        <v>59</v>
      </c>
      <c r="E217" s="39" t="s">
        <v>270</v>
      </c>
    </row>
    <row r="218" spans="1:16" ht="12.75">
      <c r="A218" t="s">
        <v>49</v>
      </c>
      <c s="34" t="s">
        <v>271</v>
      </c>
      <c s="34" t="s">
        <v>272</v>
      </c>
      <c s="35" t="s">
        <v>5</v>
      </c>
      <c s="6" t="s">
        <v>273</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5</v>
      </c>
    </row>
    <row r="221" spans="1:5" ht="127.5">
      <c r="A221" t="s">
        <v>59</v>
      </c>
      <c r="E221" s="39" t="s">
        <v>274</v>
      </c>
    </row>
    <row r="222" spans="1:13" ht="12.75">
      <c r="A222" t="s">
        <v>46</v>
      </c>
      <c r="C222" s="31" t="s">
        <v>77</v>
      </c>
      <c r="E222" s="33" t="s">
        <v>275</v>
      </c>
      <c r="J222" s="32">
        <f>0</f>
      </c>
      <c s="32">
        <f>0</f>
      </c>
      <c s="32">
        <f>0+L223+L227+L231+L235+L239+L243+L247+L251+L255+L259+L263+L267+L271+L275+L279+L283+L287+L291+L295+L299+L303+L307+L311+L315+L319+L323+L327+L331+L335</f>
      </c>
      <c s="32">
        <f>0+M223+M227+M231+M235+M239+M243+M247+M251+M255+M259+M263+M267+M271+M275+M279+M283+M287+M291+M295+M299+M303+M307+M311+M315+M319+M323+M327+M331+M335</f>
      </c>
    </row>
    <row r="223" spans="1:16" ht="12.75">
      <c r="A223" t="s">
        <v>49</v>
      </c>
      <c s="34" t="s">
        <v>276</v>
      </c>
      <c s="34" t="s">
        <v>277</v>
      </c>
      <c s="35" t="s">
        <v>5</v>
      </c>
      <c s="6" t="s">
        <v>278</v>
      </c>
      <c s="36" t="s">
        <v>75</v>
      </c>
      <c s="37">
        <v>550</v>
      </c>
      <c s="36">
        <v>0</v>
      </c>
      <c s="36">
        <f>ROUND(G223*H223,6)</f>
      </c>
      <c r="L223" s="38">
        <v>0</v>
      </c>
      <c s="32">
        <f>ROUND(ROUND(L223,2)*ROUND(G223,3),2)</f>
      </c>
      <c s="36" t="s">
        <v>55</v>
      </c>
      <c>
        <f>(M223*21)/100</f>
      </c>
      <c t="s">
        <v>27</v>
      </c>
    </row>
    <row r="224" spans="1:5" ht="12.75">
      <c r="A224" s="35" t="s">
        <v>56</v>
      </c>
      <c r="E224" s="39" t="s">
        <v>5</v>
      </c>
    </row>
    <row r="225" spans="1:5" ht="12.75">
      <c r="A225" s="35" t="s">
        <v>57</v>
      </c>
      <c r="E225" s="40" t="s">
        <v>5</v>
      </c>
    </row>
    <row r="226" spans="1:5" ht="127.5">
      <c r="A226" t="s">
        <v>59</v>
      </c>
      <c r="E226" s="39" t="s">
        <v>279</v>
      </c>
    </row>
    <row r="227" spans="1:16" ht="12.75">
      <c r="A227" t="s">
        <v>49</v>
      </c>
      <c s="34" t="s">
        <v>280</v>
      </c>
      <c s="34" t="s">
        <v>281</v>
      </c>
      <c s="35" t="s">
        <v>5</v>
      </c>
      <c s="6" t="s">
        <v>282</v>
      </c>
      <c s="36" t="s">
        <v>75</v>
      </c>
      <c s="37">
        <v>550</v>
      </c>
      <c s="36">
        <v>0</v>
      </c>
      <c s="36">
        <f>ROUND(G227*H227,6)</f>
      </c>
      <c r="L227" s="38">
        <v>0</v>
      </c>
      <c s="32">
        <f>ROUND(ROUND(L227,2)*ROUND(G227,3),2)</f>
      </c>
      <c s="36" t="s">
        <v>55</v>
      </c>
      <c>
        <f>(M227*21)/100</f>
      </c>
      <c t="s">
        <v>27</v>
      </c>
    </row>
    <row r="228" spans="1:5" ht="12.75">
      <c r="A228" s="35" t="s">
        <v>56</v>
      </c>
      <c r="E228" s="39" t="s">
        <v>5</v>
      </c>
    </row>
    <row r="229" spans="1:5" ht="12.75">
      <c r="A229" s="35" t="s">
        <v>57</v>
      </c>
      <c r="E229" s="40" t="s">
        <v>5</v>
      </c>
    </row>
    <row r="230" spans="1:5" ht="140.25">
      <c r="A230" t="s">
        <v>59</v>
      </c>
      <c r="E230" s="39" t="s">
        <v>283</v>
      </c>
    </row>
    <row r="231" spans="1:16" ht="12.75">
      <c r="A231" t="s">
        <v>49</v>
      </c>
      <c s="34" t="s">
        <v>284</v>
      </c>
      <c s="34" t="s">
        <v>285</v>
      </c>
      <c s="35" t="s">
        <v>5</v>
      </c>
      <c s="6" t="s">
        <v>286</v>
      </c>
      <c s="36" t="s">
        <v>75</v>
      </c>
      <c s="37">
        <v>200</v>
      </c>
      <c s="36">
        <v>0</v>
      </c>
      <c s="36">
        <f>ROUND(G231*H231,6)</f>
      </c>
      <c r="L231" s="38">
        <v>0</v>
      </c>
      <c s="32">
        <f>ROUND(ROUND(L231,2)*ROUND(G231,3),2)</f>
      </c>
      <c s="36" t="s">
        <v>55</v>
      </c>
      <c>
        <f>(M231*21)/100</f>
      </c>
      <c t="s">
        <v>27</v>
      </c>
    </row>
    <row r="232" spans="1:5" ht="12.75">
      <c r="A232" s="35" t="s">
        <v>56</v>
      </c>
      <c r="E232" s="39" t="s">
        <v>5</v>
      </c>
    </row>
    <row r="233" spans="1:5" ht="12.75">
      <c r="A233" s="35" t="s">
        <v>57</v>
      </c>
      <c r="E233" s="40" t="s">
        <v>5</v>
      </c>
    </row>
    <row r="234" spans="1:5" ht="140.25">
      <c r="A234" t="s">
        <v>59</v>
      </c>
      <c r="E234" s="39" t="s">
        <v>287</v>
      </c>
    </row>
    <row r="235" spans="1:16" ht="12.75">
      <c r="A235" t="s">
        <v>49</v>
      </c>
      <c s="34" t="s">
        <v>288</v>
      </c>
      <c s="34" t="s">
        <v>289</v>
      </c>
      <c s="35" t="s">
        <v>5</v>
      </c>
      <c s="6" t="s">
        <v>290</v>
      </c>
      <c s="36" t="s">
        <v>90</v>
      </c>
      <c s="37">
        <v>1</v>
      </c>
      <c s="36">
        <v>0</v>
      </c>
      <c s="36">
        <f>ROUND(G235*H235,6)</f>
      </c>
      <c r="L235" s="38">
        <v>0</v>
      </c>
      <c s="32">
        <f>ROUND(ROUND(L235,2)*ROUND(G235,3),2)</f>
      </c>
      <c s="36" t="s">
        <v>55</v>
      </c>
      <c>
        <f>(M235*21)/100</f>
      </c>
      <c t="s">
        <v>27</v>
      </c>
    </row>
    <row r="236" spans="1:5" ht="12.75">
      <c r="A236" s="35" t="s">
        <v>56</v>
      </c>
      <c r="E236" s="39" t="s">
        <v>5</v>
      </c>
    </row>
    <row r="237" spans="1:5" ht="12.75">
      <c r="A237" s="35" t="s">
        <v>57</v>
      </c>
      <c r="E237" s="40" t="s">
        <v>5</v>
      </c>
    </row>
    <row r="238" spans="1:5" ht="165.75">
      <c r="A238" t="s">
        <v>59</v>
      </c>
      <c r="E238" s="39" t="s">
        <v>291</v>
      </c>
    </row>
    <row r="239" spans="1:16" ht="12.75">
      <c r="A239" t="s">
        <v>49</v>
      </c>
      <c s="34" t="s">
        <v>292</v>
      </c>
      <c s="34" t="s">
        <v>293</v>
      </c>
      <c s="35" t="s">
        <v>5</v>
      </c>
      <c s="6" t="s">
        <v>294</v>
      </c>
      <c s="36" t="s">
        <v>90</v>
      </c>
      <c s="37">
        <v>1</v>
      </c>
      <c s="36">
        <v>0</v>
      </c>
      <c s="36">
        <f>ROUND(G239*H239,6)</f>
      </c>
      <c r="L239" s="38">
        <v>0</v>
      </c>
      <c s="32">
        <f>ROUND(ROUND(L239,2)*ROUND(G239,3),2)</f>
      </c>
      <c s="36" t="s">
        <v>55</v>
      </c>
      <c>
        <f>(M239*21)/100</f>
      </c>
      <c t="s">
        <v>27</v>
      </c>
    </row>
    <row r="240" spans="1:5" ht="12.75">
      <c r="A240" s="35" t="s">
        <v>56</v>
      </c>
      <c r="E240" s="39" t="s">
        <v>5</v>
      </c>
    </row>
    <row r="241" spans="1:5" ht="12.75">
      <c r="A241" s="35" t="s">
        <v>57</v>
      </c>
      <c r="E241" s="40" t="s">
        <v>5</v>
      </c>
    </row>
    <row r="242" spans="1:5" ht="165.75">
      <c r="A242" t="s">
        <v>59</v>
      </c>
      <c r="E242" s="39" t="s">
        <v>295</v>
      </c>
    </row>
    <row r="243" spans="1:16" ht="12.75">
      <c r="A243" t="s">
        <v>49</v>
      </c>
      <c s="34" t="s">
        <v>296</v>
      </c>
      <c s="34" t="s">
        <v>297</v>
      </c>
      <c s="35" t="s">
        <v>5</v>
      </c>
      <c s="6" t="s">
        <v>298</v>
      </c>
      <c s="36" t="s">
        <v>90</v>
      </c>
      <c s="37">
        <v>4</v>
      </c>
      <c s="36">
        <v>0</v>
      </c>
      <c s="36">
        <f>ROUND(G243*H243,6)</f>
      </c>
      <c r="L243" s="38">
        <v>0</v>
      </c>
      <c s="32">
        <f>ROUND(ROUND(L243,2)*ROUND(G243,3),2)</f>
      </c>
      <c s="36" t="s">
        <v>55</v>
      </c>
      <c>
        <f>(M243*21)/100</f>
      </c>
      <c t="s">
        <v>27</v>
      </c>
    </row>
    <row r="244" spans="1:5" ht="12.75">
      <c r="A244" s="35" t="s">
        <v>56</v>
      </c>
      <c r="E244" s="39" t="s">
        <v>5</v>
      </c>
    </row>
    <row r="245" spans="1:5" ht="12.75">
      <c r="A245" s="35" t="s">
        <v>57</v>
      </c>
      <c r="E245" s="40" t="s">
        <v>5</v>
      </c>
    </row>
    <row r="246" spans="1:5" ht="140.25">
      <c r="A246" t="s">
        <v>59</v>
      </c>
      <c r="E246" s="39" t="s">
        <v>299</v>
      </c>
    </row>
    <row r="247" spans="1:16" ht="12.75">
      <c r="A247" t="s">
        <v>49</v>
      </c>
      <c s="34" t="s">
        <v>300</v>
      </c>
      <c s="34" t="s">
        <v>301</v>
      </c>
      <c s="35" t="s">
        <v>5</v>
      </c>
      <c s="6" t="s">
        <v>302</v>
      </c>
      <c s="36" t="s">
        <v>90</v>
      </c>
      <c s="37">
        <v>10</v>
      </c>
      <c s="36">
        <v>0</v>
      </c>
      <c s="36">
        <f>ROUND(G247*H247,6)</f>
      </c>
      <c r="L247" s="38">
        <v>0</v>
      </c>
      <c s="32">
        <f>ROUND(ROUND(L247,2)*ROUND(G247,3),2)</f>
      </c>
      <c s="36" t="s">
        <v>55</v>
      </c>
      <c>
        <f>(M247*21)/100</f>
      </c>
      <c t="s">
        <v>27</v>
      </c>
    </row>
    <row r="248" spans="1:5" ht="12.75">
      <c r="A248" s="35" t="s">
        <v>56</v>
      </c>
      <c r="E248" s="39" t="s">
        <v>5</v>
      </c>
    </row>
    <row r="249" spans="1:5" ht="12.75">
      <c r="A249" s="35" t="s">
        <v>57</v>
      </c>
      <c r="E249" s="40" t="s">
        <v>5</v>
      </c>
    </row>
    <row r="250" spans="1:5" ht="140.25">
      <c r="A250" t="s">
        <v>59</v>
      </c>
      <c r="E250" s="39" t="s">
        <v>303</v>
      </c>
    </row>
    <row r="251" spans="1:16" ht="12.75">
      <c r="A251" t="s">
        <v>49</v>
      </c>
      <c s="34" t="s">
        <v>304</v>
      </c>
      <c s="34" t="s">
        <v>305</v>
      </c>
      <c s="35" t="s">
        <v>5</v>
      </c>
      <c s="6" t="s">
        <v>306</v>
      </c>
      <c s="36" t="s">
        <v>90</v>
      </c>
      <c s="37">
        <v>1</v>
      </c>
      <c s="36">
        <v>0</v>
      </c>
      <c s="36">
        <f>ROUND(G251*H251,6)</f>
      </c>
      <c r="L251" s="38">
        <v>0</v>
      </c>
      <c s="32">
        <f>ROUND(ROUND(L251,2)*ROUND(G251,3),2)</f>
      </c>
      <c s="36" t="s">
        <v>55</v>
      </c>
      <c>
        <f>(M251*21)/100</f>
      </c>
      <c t="s">
        <v>27</v>
      </c>
    </row>
    <row r="252" spans="1:5" ht="12.75">
      <c r="A252" s="35" t="s">
        <v>56</v>
      </c>
      <c r="E252" s="39" t="s">
        <v>5</v>
      </c>
    </row>
    <row r="253" spans="1:5" ht="12.75">
      <c r="A253" s="35" t="s">
        <v>57</v>
      </c>
      <c r="E253" s="40" t="s">
        <v>5</v>
      </c>
    </row>
    <row r="254" spans="1:5" ht="127.5">
      <c r="A254" t="s">
        <v>59</v>
      </c>
      <c r="E254" s="39" t="s">
        <v>307</v>
      </c>
    </row>
    <row r="255" spans="1:16" ht="12.75">
      <c r="A255" t="s">
        <v>49</v>
      </c>
      <c s="34" t="s">
        <v>308</v>
      </c>
      <c s="34" t="s">
        <v>309</v>
      </c>
      <c s="35" t="s">
        <v>5</v>
      </c>
      <c s="6" t="s">
        <v>310</v>
      </c>
      <c s="36" t="s">
        <v>90</v>
      </c>
      <c s="37">
        <v>1</v>
      </c>
      <c s="36">
        <v>0</v>
      </c>
      <c s="36">
        <f>ROUND(G255*H255,6)</f>
      </c>
      <c r="L255" s="38">
        <v>0</v>
      </c>
      <c s="32">
        <f>ROUND(ROUND(L255,2)*ROUND(G255,3),2)</f>
      </c>
      <c s="36" t="s">
        <v>55</v>
      </c>
      <c>
        <f>(M255*21)/100</f>
      </c>
      <c t="s">
        <v>27</v>
      </c>
    </row>
    <row r="256" spans="1:5" ht="12.75">
      <c r="A256" s="35" t="s">
        <v>56</v>
      </c>
      <c r="E256" s="39" t="s">
        <v>5</v>
      </c>
    </row>
    <row r="257" spans="1:5" ht="12.75">
      <c r="A257" s="35" t="s">
        <v>57</v>
      </c>
      <c r="E257" s="40" t="s">
        <v>5</v>
      </c>
    </row>
    <row r="258" spans="1:5" ht="102">
      <c r="A258" t="s">
        <v>59</v>
      </c>
      <c r="E258" s="39" t="s">
        <v>311</v>
      </c>
    </row>
    <row r="259" spans="1:16" ht="12.75">
      <c r="A259" t="s">
        <v>49</v>
      </c>
      <c s="34" t="s">
        <v>312</v>
      </c>
      <c s="34" t="s">
        <v>313</v>
      </c>
      <c s="35" t="s">
        <v>5</v>
      </c>
      <c s="6" t="s">
        <v>314</v>
      </c>
      <c s="36" t="s">
        <v>90</v>
      </c>
      <c s="37">
        <v>1</v>
      </c>
      <c s="36">
        <v>0</v>
      </c>
      <c s="36">
        <f>ROUND(G259*H259,6)</f>
      </c>
      <c r="L259" s="38">
        <v>0</v>
      </c>
      <c s="32">
        <f>ROUND(ROUND(L259,2)*ROUND(G259,3),2)</f>
      </c>
      <c s="36" t="s">
        <v>55</v>
      </c>
      <c>
        <f>(M259*21)/100</f>
      </c>
      <c t="s">
        <v>27</v>
      </c>
    </row>
    <row r="260" spans="1:5" ht="12.75">
      <c r="A260" s="35" t="s">
        <v>56</v>
      </c>
      <c r="E260" s="39" t="s">
        <v>5</v>
      </c>
    </row>
    <row r="261" spans="1:5" ht="12.75">
      <c r="A261" s="35" t="s">
        <v>57</v>
      </c>
      <c r="E261" s="40" t="s">
        <v>5</v>
      </c>
    </row>
    <row r="262" spans="1:5" ht="140.25">
      <c r="A262" t="s">
        <v>59</v>
      </c>
      <c r="E262" s="39" t="s">
        <v>315</v>
      </c>
    </row>
    <row r="263" spans="1:16" ht="12.75">
      <c r="A263" t="s">
        <v>49</v>
      </c>
      <c s="34" t="s">
        <v>316</v>
      </c>
      <c s="34" t="s">
        <v>317</v>
      </c>
      <c s="35" t="s">
        <v>5</v>
      </c>
      <c s="6" t="s">
        <v>318</v>
      </c>
      <c s="36" t="s">
        <v>90</v>
      </c>
      <c s="37">
        <v>1</v>
      </c>
      <c s="36">
        <v>0</v>
      </c>
      <c s="36">
        <f>ROUND(G263*H263,6)</f>
      </c>
      <c r="L263" s="38">
        <v>0</v>
      </c>
      <c s="32">
        <f>ROUND(ROUND(L263,2)*ROUND(G263,3),2)</f>
      </c>
      <c s="36" t="s">
        <v>55</v>
      </c>
      <c>
        <f>(M263*21)/100</f>
      </c>
      <c t="s">
        <v>27</v>
      </c>
    </row>
    <row r="264" spans="1:5" ht="12.75">
      <c r="A264" s="35" t="s">
        <v>56</v>
      </c>
      <c r="E264" s="39" t="s">
        <v>5</v>
      </c>
    </row>
    <row r="265" spans="1:5" ht="12.75">
      <c r="A265" s="35" t="s">
        <v>57</v>
      </c>
      <c r="E265" s="40" t="s">
        <v>5</v>
      </c>
    </row>
    <row r="266" spans="1:5" ht="114.75">
      <c r="A266" t="s">
        <v>59</v>
      </c>
      <c r="E266" s="39" t="s">
        <v>319</v>
      </c>
    </row>
    <row r="267" spans="1:16" ht="25.5">
      <c r="A267" t="s">
        <v>49</v>
      </c>
      <c s="34" t="s">
        <v>320</v>
      </c>
      <c s="34" t="s">
        <v>321</v>
      </c>
      <c s="35" t="s">
        <v>5</v>
      </c>
      <c s="6" t="s">
        <v>322</v>
      </c>
      <c s="36" t="s">
        <v>323</v>
      </c>
      <c s="37">
        <v>8</v>
      </c>
      <c s="36">
        <v>0</v>
      </c>
      <c s="36">
        <f>ROUND(G267*H267,6)</f>
      </c>
      <c r="L267" s="38">
        <v>0</v>
      </c>
      <c s="32">
        <f>ROUND(ROUND(L267,2)*ROUND(G267,3),2)</f>
      </c>
      <c s="36" t="s">
        <v>55</v>
      </c>
      <c>
        <f>(M267*21)/100</f>
      </c>
      <c t="s">
        <v>27</v>
      </c>
    </row>
    <row r="268" spans="1:5" ht="12.75">
      <c r="A268" s="35" t="s">
        <v>56</v>
      </c>
      <c r="E268" s="39" t="s">
        <v>5</v>
      </c>
    </row>
    <row r="269" spans="1:5" ht="12.75">
      <c r="A269" s="35" t="s">
        <v>57</v>
      </c>
      <c r="E269" s="40" t="s">
        <v>5</v>
      </c>
    </row>
    <row r="270" spans="1:5" ht="140.25">
      <c r="A270" t="s">
        <v>59</v>
      </c>
      <c r="E270" s="39" t="s">
        <v>324</v>
      </c>
    </row>
    <row r="271" spans="1:16" ht="25.5">
      <c r="A271" t="s">
        <v>49</v>
      </c>
      <c s="34" t="s">
        <v>325</v>
      </c>
      <c s="34" t="s">
        <v>326</v>
      </c>
      <c s="35" t="s">
        <v>5</v>
      </c>
      <c s="6" t="s">
        <v>327</v>
      </c>
      <c s="36" t="s">
        <v>323</v>
      </c>
      <c s="37">
        <v>8</v>
      </c>
      <c s="36">
        <v>0</v>
      </c>
      <c s="36">
        <f>ROUND(G271*H271,6)</f>
      </c>
      <c r="L271" s="38">
        <v>0</v>
      </c>
      <c s="32">
        <f>ROUND(ROUND(L271,2)*ROUND(G271,3),2)</f>
      </c>
      <c s="36" t="s">
        <v>55</v>
      </c>
      <c>
        <f>(M271*21)/100</f>
      </c>
      <c t="s">
        <v>27</v>
      </c>
    </row>
    <row r="272" spans="1:5" ht="12.75">
      <c r="A272" s="35" t="s">
        <v>56</v>
      </c>
      <c r="E272" s="39" t="s">
        <v>5</v>
      </c>
    </row>
    <row r="273" spans="1:5" ht="12.75">
      <c r="A273" s="35" t="s">
        <v>57</v>
      </c>
      <c r="E273" s="40" t="s">
        <v>5</v>
      </c>
    </row>
    <row r="274" spans="1:5" ht="140.25">
      <c r="A274" t="s">
        <v>59</v>
      </c>
      <c r="E274" s="39" t="s">
        <v>328</v>
      </c>
    </row>
    <row r="275" spans="1:16" ht="12.75">
      <c r="A275" t="s">
        <v>49</v>
      </c>
      <c s="34" t="s">
        <v>329</v>
      </c>
      <c s="34" t="s">
        <v>330</v>
      </c>
      <c s="35" t="s">
        <v>5</v>
      </c>
      <c s="6" t="s">
        <v>331</v>
      </c>
      <c s="36" t="s">
        <v>90</v>
      </c>
      <c s="37">
        <v>1</v>
      </c>
      <c s="36">
        <v>0</v>
      </c>
      <c s="36">
        <f>ROUND(G275*H275,6)</f>
      </c>
      <c r="L275" s="38">
        <v>0</v>
      </c>
      <c s="32">
        <f>ROUND(ROUND(L275,2)*ROUND(G275,3),2)</f>
      </c>
      <c s="36" t="s">
        <v>55</v>
      </c>
      <c>
        <f>(M275*21)/100</f>
      </c>
      <c t="s">
        <v>27</v>
      </c>
    </row>
    <row r="276" spans="1:5" ht="12.75">
      <c r="A276" s="35" t="s">
        <v>56</v>
      </c>
      <c r="E276" s="39" t="s">
        <v>5</v>
      </c>
    </row>
    <row r="277" spans="1:5" ht="12.75">
      <c r="A277" s="35" t="s">
        <v>57</v>
      </c>
      <c r="E277" s="40" t="s">
        <v>5</v>
      </c>
    </row>
    <row r="278" spans="1:5" ht="140.25">
      <c r="A278" t="s">
        <v>59</v>
      </c>
      <c r="E278" s="39" t="s">
        <v>332</v>
      </c>
    </row>
    <row r="279" spans="1:16" ht="12.75">
      <c r="A279" t="s">
        <v>49</v>
      </c>
      <c s="34" t="s">
        <v>333</v>
      </c>
      <c s="34" t="s">
        <v>334</v>
      </c>
      <c s="35" t="s">
        <v>5</v>
      </c>
      <c s="6" t="s">
        <v>335</v>
      </c>
      <c s="36" t="s">
        <v>90</v>
      </c>
      <c s="37">
        <v>1</v>
      </c>
      <c s="36">
        <v>0</v>
      </c>
      <c s="36">
        <f>ROUND(G279*H279,6)</f>
      </c>
      <c r="L279" s="38">
        <v>0</v>
      </c>
      <c s="32">
        <f>ROUND(ROUND(L279,2)*ROUND(G279,3),2)</f>
      </c>
      <c s="36" t="s">
        <v>55</v>
      </c>
      <c>
        <f>(M279*21)/100</f>
      </c>
      <c t="s">
        <v>27</v>
      </c>
    </row>
    <row r="280" spans="1:5" ht="12.75">
      <c r="A280" s="35" t="s">
        <v>56</v>
      </c>
      <c r="E280" s="39" t="s">
        <v>5</v>
      </c>
    </row>
    <row r="281" spans="1:5" ht="12.75">
      <c r="A281" s="35" t="s">
        <v>57</v>
      </c>
      <c r="E281" s="40" t="s">
        <v>5</v>
      </c>
    </row>
    <row r="282" spans="1:5" ht="153">
      <c r="A282" t="s">
        <v>59</v>
      </c>
      <c r="E282" s="39" t="s">
        <v>336</v>
      </c>
    </row>
    <row r="283" spans="1:16" ht="12.75">
      <c r="A283" t="s">
        <v>49</v>
      </c>
      <c s="34" t="s">
        <v>337</v>
      </c>
      <c s="34" t="s">
        <v>338</v>
      </c>
      <c s="35" t="s">
        <v>5</v>
      </c>
      <c s="6" t="s">
        <v>339</v>
      </c>
      <c s="36" t="s">
        <v>90</v>
      </c>
      <c s="37">
        <v>8</v>
      </c>
      <c s="36">
        <v>0</v>
      </c>
      <c s="36">
        <f>ROUND(G283*H283,6)</f>
      </c>
      <c r="L283" s="38">
        <v>0</v>
      </c>
      <c s="32">
        <f>ROUND(ROUND(L283,2)*ROUND(G283,3),2)</f>
      </c>
      <c s="36" t="s">
        <v>55</v>
      </c>
      <c>
        <f>(M283*21)/100</f>
      </c>
      <c t="s">
        <v>27</v>
      </c>
    </row>
    <row r="284" spans="1:5" ht="12.75">
      <c r="A284" s="35" t="s">
        <v>56</v>
      </c>
      <c r="E284" s="39" t="s">
        <v>5</v>
      </c>
    </row>
    <row r="285" spans="1:5" ht="12.75">
      <c r="A285" s="35" t="s">
        <v>57</v>
      </c>
      <c r="E285" s="40" t="s">
        <v>5</v>
      </c>
    </row>
    <row r="286" spans="1:5" ht="140.25">
      <c r="A286" t="s">
        <v>59</v>
      </c>
      <c r="E286" s="39" t="s">
        <v>340</v>
      </c>
    </row>
    <row r="287" spans="1:16" ht="12.75">
      <c r="A287" t="s">
        <v>49</v>
      </c>
      <c s="34" t="s">
        <v>341</v>
      </c>
      <c s="34" t="s">
        <v>342</v>
      </c>
      <c s="35" t="s">
        <v>5</v>
      </c>
      <c s="6" t="s">
        <v>343</v>
      </c>
      <c s="36" t="s">
        <v>90</v>
      </c>
      <c s="37">
        <v>8</v>
      </c>
      <c s="36">
        <v>0</v>
      </c>
      <c s="36">
        <f>ROUND(G287*H287,6)</f>
      </c>
      <c r="L287" s="38">
        <v>0</v>
      </c>
      <c s="32">
        <f>ROUND(ROUND(L287,2)*ROUND(G287,3),2)</f>
      </c>
      <c s="36" t="s">
        <v>55</v>
      </c>
      <c>
        <f>(M287*21)/100</f>
      </c>
      <c t="s">
        <v>27</v>
      </c>
    </row>
    <row r="288" spans="1:5" ht="12.75">
      <c r="A288" s="35" t="s">
        <v>56</v>
      </c>
      <c r="E288" s="39" t="s">
        <v>5</v>
      </c>
    </row>
    <row r="289" spans="1:5" ht="12.75">
      <c r="A289" s="35" t="s">
        <v>57</v>
      </c>
      <c r="E289" s="40" t="s">
        <v>5</v>
      </c>
    </row>
    <row r="290" spans="1:5" ht="140.25">
      <c r="A290" t="s">
        <v>59</v>
      </c>
      <c r="E290" s="39" t="s">
        <v>344</v>
      </c>
    </row>
    <row r="291" spans="1:16" ht="12.75">
      <c r="A291" t="s">
        <v>49</v>
      </c>
      <c s="34" t="s">
        <v>345</v>
      </c>
      <c s="34" t="s">
        <v>346</v>
      </c>
      <c s="35" t="s">
        <v>5</v>
      </c>
      <c s="6" t="s">
        <v>347</v>
      </c>
      <c s="36" t="s">
        <v>90</v>
      </c>
      <c s="37">
        <v>1</v>
      </c>
      <c s="36">
        <v>0</v>
      </c>
      <c s="36">
        <f>ROUND(G291*H291,6)</f>
      </c>
      <c r="L291" s="38">
        <v>0</v>
      </c>
      <c s="32">
        <f>ROUND(ROUND(L291,2)*ROUND(G291,3),2)</f>
      </c>
      <c s="36" t="s">
        <v>55</v>
      </c>
      <c>
        <f>(M291*21)/100</f>
      </c>
      <c t="s">
        <v>27</v>
      </c>
    </row>
    <row r="292" spans="1:5" ht="12.75">
      <c r="A292" s="35" t="s">
        <v>56</v>
      </c>
      <c r="E292" s="39" t="s">
        <v>5</v>
      </c>
    </row>
    <row r="293" spans="1:5" ht="12.75">
      <c r="A293" s="35" t="s">
        <v>57</v>
      </c>
      <c r="E293" s="40" t="s">
        <v>5</v>
      </c>
    </row>
    <row r="294" spans="1:5" ht="114.75">
      <c r="A294" t="s">
        <v>59</v>
      </c>
      <c r="E294" s="39" t="s">
        <v>348</v>
      </c>
    </row>
    <row r="295" spans="1:16" ht="12.75">
      <c r="A295" t="s">
        <v>49</v>
      </c>
      <c s="34" t="s">
        <v>349</v>
      </c>
      <c s="34" t="s">
        <v>350</v>
      </c>
      <c s="35" t="s">
        <v>5</v>
      </c>
      <c s="6" t="s">
        <v>351</v>
      </c>
      <c s="36" t="s">
        <v>90</v>
      </c>
      <c s="37">
        <v>1</v>
      </c>
      <c s="36">
        <v>0</v>
      </c>
      <c s="36">
        <f>ROUND(G295*H295,6)</f>
      </c>
      <c r="L295" s="38">
        <v>0</v>
      </c>
      <c s="32">
        <f>ROUND(ROUND(L295,2)*ROUND(G295,3),2)</f>
      </c>
      <c s="36" t="s">
        <v>55</v>
      </c>
      <c>
        <f>(M295*21)/100</f>
      </c>
      <c t="s">
        <v>27</v>
      </c>
    </row>
    <row r="296" spans="1:5" ht="12.75">
      <c r="A296" s="35" t="s">
        <v>56</v>
      </c>
      <c r="E296" s="39" t="s">
        <v>5</v>
      </c>
    </row>
    <row r="297" spans="1:5" ht="12.75">
      <c r="A297" s="35" t="s">
        <v>57</v>
      </c>
      <c r="E297" s="40" t="s">
        <v>5</v>
      </c>
    </row>
    <row r="298" spans="1:5" ht="140.25">
      <c r="A298" t="s">
        <v>59</v>
      </c>
      <c r="E298" s="39" t="s">
        <v>352</v>
      </c>
    </row>
    <row r="299" spans="1:16" ht="12.75">
      <c r="A299" t="s">
        <v>49</v>
      </c>
      <c s="34" t="s">
        <v>353</v>
      </c>
      <c s="34" t="s">
        <v>354</v>
      </c>
      <c s="35" t="s">
        <v>5</v>
      </c>
      <c s="6" t="s">
        <v>355</v>
      </c>
      <c s="36" t="s">
        <v>90</v>
      </c>
      <c s="37">
        <v>1</v>
      </c>
      <c s="36">
        <v>0</v>
      </c>
      <c s="36">
        <f>ROUND(G299*H299,6)</f>
      </c>
      <c r="L299" s="38">
        <v>0</v>
      </c>
      <c s="32">
        <f>ROUND(ROUND(L299,2)*ROUND(G299,3),2)</f>
      </c>
      <c s="36" t="s">
        <v>55</v>
      </c>
      <c>
        <f>(M299*21)/100</f>
      </c>
      <c t="s">
        <v>27</v>
      </c>
    </row>
    <row r="300" spans="1:5" ht="12.75">
      <c r="A300" s="35" t="s">
        <v>56</v>
      </c>
      <c r="E300" s="39" t="s">
        <v>5</v>
      </c>
    </row>
    <row r="301" spans="1:5" ht="12.75">
      <c r="A301" s="35" t="s">
        <v>57</v>
      </c>
      <c r="E301" s="40" t="s">
        <v>5</v>
      </c>
    </row>
    <row r="302" spans="1:5" ht="127.5">
      <c r="A302" t="s">
        <v>59</v>
      </c>
      <c r="E302" s="39" t="s">
        <v>356</v>
      </c>
    </row>
    <row r="303" spans="1:16" ht="12.75">
      <c r="A303" t="s">
        <v>49</v>
      </c>
      <c s="34" t="s">
        <v>357</v>
      </c>
      <c s="34" t="s">
        <v>358</v>
      </c>
      <c s="35" t="s">
        <v>5</v>
      </c>
      <c s="6" t="s">
        <v>359</v>
      </c>
      <c s="36" t="s">
        <v>90</v>
      </c>
      <c s="37">
        <v>1</v>
      </c>
      <c s="36">
        <v>0</v>
      </c>
      <c s="36">
        <f>ROUND(G303*H303,6)</f>
      </c>
      <c r="L303" s="38">
        <v>0</v>
      </c>
      <c s="32">
        <f>ROUND(ROUND(L303,2)*ROUND(G303,3),2)</f>
      </c>
      <c s="36" t="s">
        <v>55</v>
      </c>
      <c>
        <f>(M303*21)/100</f>
      </c>
      <c t="s">
        <v>27</v>
      </c>
    </row>
    <row r="304" spans="1:5" ht="12.75">
      <c r="A304" s="35" t="s">
        <v>56</v>
      </c>
      <c r="E304" s="39" t="s">
        <v>5</v>
      </c>
    </row>
    <row r="305" spans="1:5" ht="12.75">
      <c r="A305" s="35" t="s">
        <v>57</v>
      </c>
      <c r="E305" s="40" t="s">
        <v>5</v>
      </c>
    </row>
    <row r="306" spans="1:5" ht="114.75">
      <c r="A306" t="s">
        <v>59</v>
      </c>
      <c r="E306" s="39" t="s">
        <v>360</v>
      </c>
    </row>
    <row r="307" spans="1:16" ht="25.5">
      <c r="A307" t="s">
        <v>49</v>
      </c>
      <c s="34" t="s">
        <v>361</v>
      </c>
      <c s="34" t="s">
        <v>362</v>
      </c>
      <c s="35" t="s">
        <v>5</v>
      </c>
      <c s="6" t="s">
        <v>363</v>
      </c>
      <c s="36" t="s">
        <v>90</v>
      </c>
      <c s="37">
        <v>1</v>
      </c>
      <c s="36">
        <v>0</v>
      </c>
      <c s="36">
        <f>ROUND(G307*H307,6)</f>
      </c>
      <c r="L307" s="38">
        <v>0</v>
      </c>
      <c s="32">
        <f>ROUND(ROUND(L307,2)*ROUND(G307,3),2)</f>
      </c>
      <c s="36" t="s">
        <v>55</v>
      </c>
      <c>
        <f>(M307*21)/100</f>
      </c>
      <c t="s">
        <v>27</v>
      </c>
    </row>
    <row r="308" spans="1:5" ht="12.75">
      <c r="A308" s="35" t="s">
        <v>56</v>
      </c>
      <c r="E308" s="39" t="s">
        <v>5</v>
      </c>
    </row>
    <row r="309" spans="1:5" ht="12.75">
      <c r="A309" s="35" t="s">
        <v>57</v>
      </c>
      <c r="E309" s="40" t="s">
        <v>5</v>
      </c>
    </row>
    <row r="310" spans="1:5" ht="76.5">
      <c r="A310" t="s">
        <v>59</v>
      </c>
      <c r="E310" s="39" t="s">
        <v>364</v>
      </c>
    </row>
    <row r="311" spans="1:16" ht="25.5">
      <c r="A311" t="s">
        <v>49</v>
      </c>
      <c s="34" t="s">
        <v>365</v>
      </c>
      <c s="34" t="s">
        <v>366</v>
      </c>
      <c s="35" t="s">
        <v>5</v>
      </c>
      <c s="6" t="s">
        <v>367</v>
      </c>
      <c s="36" t="s">
        <v>323</v>
      </c>
      <c s="37">
        <v>8</v>
      </c>
      <c s="36">
        <v>0</v>
      </c>
      <c s="36">
        <f>ROUND(G311*H311,6)</f>
      </c>
      <c r="L311" s="38">
        <v>0</v>
      </c>
      <c s="32">
        <f>ROUND(ROUND(L311,2)*ROUND(G311,3),2)</f>
      </c>
      <c s="36" t="s">
        <v>55</v>
      </c>
      <c>
        <f>(M311*21)/100</f>
      </c>
      <c t="s">
        <v>27</v>
      </c>
    </row>
    <row r="312" spans="1:5" ht="12.75">
      <c r="A312" s="35" t="s">
        <v>56</v>
      </c>
      <c r="E312" s="39" t="s">
        <v>5</v>
      </c>
    </row>
    <row r="313" spans="1:5" ht="12.75">
      <c r="A313" s="35" t="s">
        <v>57</v>
      </c>
      <c r="E313" s="40" t="s">
        <v>5</v>
      </c>
    </row>
    <row r="314" spans="1:5" ht="127.5">
      <c r="A314" t="s">
        <v>59</v>
      </c>
      <c r="E314" s="39" t="s">
        <v>368</v>
      </c>
    </row>
    <row r="315" spans="1:16" ht="12.75">
      <c r="A315" t="s">
        <v>49</v>
      </c>
      <c s="34" t="s">
        <v>369</v>
      </c>
      <c s="34" t="s">
        <v>370</v>
      </c>
      <c s="35" t="s">
        <v>5</v>
      </c>
      <c s="6" t="s">
        <v>371</v>
      </c>
      <c s="36" t="s">
        <v>90</v>
      </c>
      <c s="37">
        <v>2</v>
      </c>
      <c s="36">
        <v>0</v>
      </c>
      <c s="36">
        <f>ROUND(G315*H315,6)</f>
      </c>
      <c r="L315" s="38">
        <v>0</v>
      </c>
      <c s="32">
        <f>ROUND(ROUND(L315,2)*ROUND(G315,3),2)</f>
      </c>
      <c s="36" t="s">
        <v>55</v>
      </c>
      <c>
        <f>(M315*21)/100</f>
      </c>
      <c t="s">
        <v>27</v>
      </c>
    </row>
    <row r="316" spans="1:5" ht="12.75">
      <c r="A316" s="35" t="s">
        <v>56</v>
      </c>
      <c r="E316" s="39" t="s">
        <v>5</v>
      </c>
    </row>
    <row r="317" spans="1:5" ht="12.75">
      <c r="A317" s="35" t="s">
        <v>57</v>
      </c>
      <c r="E317" s="40" t="s">
        <v>5</v>
      </c>
    </row>
    <row r="318" spans="1:5" ht="76.5">
      <c r="A318" t="s">
        <v>59</v>
      </c>
      <c r="E318" s="39" t="s">
        <v>372</v>
      </c>
    </row>
    <row r="319" spans="1:16" ht="12.75">
      <c r="A319" t="s">
        <v>49</v>
      </c>
      <c s="34" t="s">
        <v>373</v>
      </c>
      <c s="34" t="s">
        <v>374</v>
      </c>
      <c s="35" t="s">
        <v>5</v>
      </c>
      <c s="6" t="s">
        <v>375</v>
      </c>
      <c s="36" t="s">
        <v>90</v>
      </c>
      <c s="37">
        <v>2</v>
      </c>
      <c s="36">
        <v>0</v>
      </c>
      <c s="36">
        <f>ROUND(G319*H319,6)</f>
      </c>
      <c r="L319" s="38">
        <v>0</v>
      </c>
      <c s="32">
        <f>ROUND(ROUND(L319,2)*ROUND(G319,3),2)</f>
      </c>
      <c s="36" t="s">
        <v>55</v>
      </c>
      <c>
        <f>(M319*21)/100</f>
      </c>
      <c t="s">
        <v>27</v>
      </c>
    </row>
    <row r="320" spans="1:5" ht="12.75">
      <c r="A320" s="35" t="s">
        <v>56</v>
      </c>
      <c r="E320" s="39" t="s">
        <v>5</v>
      </c>
    </row>
    <row r="321" spans="1:5" ht="12.75">
      <c r="A321" s="35" t="s">
        <v>57</v>
      </c>
      <c r="E321" s="40" t="s">
        <v>5</v>
      </c>
    </row>
    <row r="322" spans="1:5" ht="102">
      <c r="A322" t="s">
        <v>59</v>
      </c>
      <c r="E322" s="39" t="s">
        <v>376</v>
      </c>
    </row>
    <row r="323" spans="1:16" ht="12.75">
      <c r="A323" t="s">
        <v>49</v>
      </c>
      <c s="34" t="s">
        <v>377</v>
      </c>
      <c s="34" t="s">
        <v>378</v>
      </c>
      <c s="35" t="s">
        <v>5</v>
      </c>
      <c s="6" t="s">
        <v>379</v>
      </c>
      <c s="36" t="s">
        <v>90</v>
      </c>
      <c s="37">
        <v>1</v>
      </c>
      <c s="36">
        <v>0</v>
      </c>
      <c s="36">
        <f>ROUND(G323*H323,6)</f>
      </c>
      <c r="L323" s="38">
        <v>0</v>
      </c>
      <c s="32">
        <f>ROUND(ROUND(L323,2)*ROUND(G323,3),2)</f>
      </c>
      <c s="36" t="s">
        <v>55</v>
      </c>
      <c>
        <f>(M323*21)/100</f>
      </c>
      <c t="s">
        <v>27</v>
      </c>
    </row>
    <row r="324" spans="1:5" ht="12.75">
      <c r="A324" s="35" t="s">
        <v>56</v>
      </c>
      <c r="E324" s="39" t="s">
        <v>5</v>
      </c>
    </row>
    <row r="325" spans="1:5" ht="12.75">
      <c r="A325" s="35" t="s">
        <v>57</v>
      </c>
      <c r="E325" s="40" t="s">
        <v>5</v>
      </c>
    </row>
    <row r="326" spans="1:5" ht="76.5">
      <c r="A326" t="s">
        <v>59</v>
      </c>
      <c r="E326" s="39" t="s">
        <v>380</v>
      </c>
    </row>
    <row r="327" spans="1:16" ht="12.75">
      <c r="A327" t="s">
        <v>49</v>
      </c>
      <c s="34" t="s">
        <v>381</v>
      </c>
      <c s="34" t="s">
        <v>382</v>
      </c>
      <c s="35" t="s">
        <v>5</v>
      </c>
      <c s="6" t="s">
        <v>383</v>
      </c>
      <c s="36" t="s">
        <v>90</v>
      </c>
      <c s="37">
        <v>1</v>
      </c>
      <c s="36">
        <v>0</v>
      </c>
      <c s="36">
        <f>ROUND(G327*H327,6)</f>
      </c>
      <c r="L327" s="38">
        <v>0</v>
      </c>
      <c s="32">
        <f>ROUND(ROUND(L327,2)*ROUND(G327,3),2)</f>
      </c>
      <c s="36" t="s">
        <v>55</v>
      </c>
      <c>
        <f>(M327*21)/100</f>
      </c>
      <c t="s">
        <v>27</v>
      </c>
    </row>
    <row r="328" spans="1:5" ht="12.75">
      <c r="A328" s="35" t="s">
        <v>56</v>
      </c>
      <c r="E328" s="39" t="s">
        <v>5</v>
      </c>
    </row>
    <row r="329" spans="1:5" ht="12.75">
      <c r="A329" s="35" t="s">
        <v>57</v>
      </c>
      <c r="E329" s="40" t="s">
        <v>5</v>
      </c>
    </row>
    <row r="330" spans="1:5" ht="89.25">
      <c r="A330" t="s">
        <v>59</v>
      </c>
      <c r="E330" s="39" t="s">
        <v>384</v>
      </c>
    </row>
    <row r="331" spans="1:16" ht="12.75">
      <c r="A331" t="s">
        <v>49</v>
      </c>
      <c s="34" t="s">
        <v>385</v>
      </c>
      <c s="34" t="s">
        <v>386</v>
      </c>
      <c s="35" t="s">
        <v>5</v>
      </c>
      <c s="6" t="s">
        <v>387</v>
      </c>
      <c s="36" t="s">
        <v>90</v>
      </c>
      <c s="37">
        <v>1</v>
      </c>
      <c s="36">
        <v>0</v>
      </c>
      <c s="36">
        <f>ROUND(G331*H331,6)</f>
      </c>
      <c r="L331" s="38">
        <v>0</v>
      </c>
      <c s="32">
        <f>ROUND(ROUND(L331,2)*ROUND(G331,3),2)</f>
      </c>
      <c s="36" t="s">
        <v>55</v>
      </c>
      <c>
        <f>(M331*21)/100</f>
      </c>
      <c t="s">
        <v>27</v>
      </c>
    </row>
    <row r="332" spans="1:5" ht="12.75">
      <c r="A332" s="35" t="s">
        <v>56</v>
      </c>
      <c r="E332" s="39" t="s">
        <v>5</v>
      </c>
    </row>
    <row r="333" spans="1:5" ht="12.75">
      <c r="A333" s="35" t="s">
        <v>57</v>
      </c>
      <c r="E333" s="40" t="s">
        <v>5</v>
      </c>
    </row>
    <row r="334" spans="1:5" ht="140.25">
      <c r="A334" t="s">
        <v>59</v>
      </c>
      <c r="E334" s="39" t="s">
        <v>388</v>
      </c>
    </row>
    <row r="335" spans="1:16" ht="12.75">
      <c r="A335" t="s">
        <v>49</v>
      </c>
      <c s="34" t="s">
        <v>389</v>
      </c>
      <c s="34" t="s">
        <v>390</v>
      </c>
      <c s="35" t="s">
        <v>5</v>
      </c>
      <c s="6" t="s">
        <v>391</v>
      </c>
      <c s="36" t="s">
        <v>90</v>
      </c>
      <c s="37">
        <v>1</v>
      </c>
      <c s="36">
        <v>0</v>
      </c>
      <c s="36">
        <f>ROUND(G335*H335,6)</f>
      </c>
      <c r="L335" s="38">
        <v>0</v>
      </c>
      <c s="32">
        <f>ROUND(ROUND(L335,2)*ROUND(G335,3),2)</f>
      </c>
      <c s="36" t="s">
        <v>55</v>
      </c>
      <c>
        <f>(M335*21)/100</f>
      </c>
      <c t="s">
        <v>27</v>
      </c>
    </row>
    <row r="336" spans="1:5" ht="12.75">
      <c r="A336" s="35" t="s">
        <v>56</v>
      </c>
      <c r="E336" s="39" t="s">
        <v>5</v>
      </c>
    </row>
    <row r="337" spans="1:5" ht="12.75">
      <c r="A337" s="35" t="s">
        <v>57</v>
      </c>
      <c r="E337" s="40" t="s">
        <v>5</v>
      </c>
    </row>
    <row r="338" spans="1:5" ht="165.75">
      <c r="A338" t="s">
        <v>59</v>
      </c>
      <c r="E338" s="39" t="s">
        <v>392</v>
      </c>
    </row>
    <row r="339" spans="1:13" ht="12.75">
      <c r="A339" t="s">
        <v>46</v>
      </c>
      <c r="C339" s="31" t="s">
        <v>82</v>
      </c>
      <c r="E339" s="33" t="s">
        <v>393</v>
      </c>
      <c r="J339" s="32">
        <f>0</f>
      </c>
      <c s="32">
        <f>0</f>
      </c>
      <c s="32">
        <f>0+L340+L344+L348+L352+L356+L360+L364+L368+L372+L376+L380</f>
      </c>
      <c s="32">
        <f>0+M340+M344+M348+M352+M356+M360+M364+M368+M372+M376+M380</f>
      </c>
    </row>
    <row r="340" spans="1:16" ht="12.75">
      <c r="A340" t="s">
        <v>49</v>
      </c>
      <c s="34" t="s">
        <v>394</v>
      </c>
      <c s="34" t="s">
        <v>395</v>
      </c>
      <c s="35" t="s">
        <v>5</v>
      </c>
      <c s="6" t="s">
        <v>396</v>
      </c>
      <c s="36" t="s">
        <v>90</v>
      </c>
      <c s="37">
        <v>1</v>
      </c>
      <c s="36">
        <v>0</v>
      </c>
      <c s="36">
        <f>ROUND(G340*H340,6)</f>
      </c>
      <c r="L340" s="38">
        <v>0</v>
      </c>
      <c s="32">
        <f>ROUND(ROUND(L340,2)*ROUND(G340,3),2)</f>
      </c>
      <c s="36" t="s">
        <v>55</v>
      </c>
      <c>
        <f>(M340*21)/100</f>
      </c>
      <c t="s">
        <v>27</v>
      </c>
    </row>
    <row r="341" spans="1:5" ht="12.75">
      <c r="A341" s="35" t="s">
        <v>56</v>
      </c>
      <c r="E341" s="39" t="s">
        <v>5</v>
      </c>
    </row>
    <row r="342" spans="1:5" ht="12.75">
      <c r="A342" s="35" t="s">
        <v>57</v>
      </c>
      <c r="E342" s="40" t="s">
        <v>5</v>
      </c>
    </row>
    <row r="343" spans="1:5" ht="114.75">
      <c r="A343" t="s">
        <v>59</v>
      </c>
      <c r="E343" s="39" t="s">
        <v>397</v>
      </c>
    </row>
    <row r="344" spans="1:16" ht="12.75">
      <c r="A344" t="s">
        <v>49</v>
      </c>
      <c s="34" t="s">
        <v>398</v>
      </c>
      <c s="34" t="s">
        <v>399</v>
      </c>
      <c s="35" t="s">
        <v>5</v>
      </c>
      <c s="6" t="s">
        <v>400</v>
      </c>
      <c s="36" t="s">
        <v>90</v>
      </c>
      <c s="37">
        <v>1</v>
      </c>
      <c s="36">
        <v>0</v>
      </c>
      <c s="36">
        <f>ROUND(G344*H344,6)</f>
      </c>
      <c r="L344" s="38">
        <v>0</v>
      </c>
      <c s="32">
        <f>ROUND(ROUND(L344,2)*ROUND(G344,3),2)</f>
      </c>
      <c s="36" t="s">
        <v>55</v>
      </c>
      <c>
        <f>(M344*21)/100</f>
      </c>
      <c t="s">
        <v>27</v>
      </c>
    </row>
    <row r="345" spans="1:5" ht="12.75">
      <c r="A345" s="35" t="s">
        <v>56</v>
      </c>
      <c r="E345" s="39" t="s">
        <v>5</v>
      </c>
    </row>
    <row r="346" spans="1:5" ht="12.75">
      <c r="A346" s="35" t="s">
        <v>57</v>
      </c>
      <c r="E346" s="40" t="s">
        <v>5</v>
      </c>
    </row>
    <row r="347" spans="1:5" ht="127.5">
      <c r="A347" t="s">
        <v>59</v>
      </c>
      <c r="E347" s="39" t="s">
        <v>401</v>
      </c>
    </row>
    <row r="348" spans="1:16" ht="12.75">
      <c r="A348" t="s">
        <v>49</v>
      </c>
      <c s="34" t="s">
        <v>402</v>
      </c>
      <c s="34" t="s">
        <v>403</v>
      </c>
      <c s="35" t="s">
        <v>5</v>
      </c>
      <c s="6" t="s">
        <v>404</v>
      </c>
      <c s="36" t="s">
        <v>90</v>
      </c>
      <c s="37">
        <v>1</v>
      </c>
      <c s="36">
        <v>0</v>
      </c>
      <c s="36">
        <f>ROUND(G348*H348,6)</f>
      </c>
      <c r="L348" s="38">
        <v>0</v>
      </c>
      <c s="32">
        <f>ROUND(ROUND(L348,2)*ROUND(G348,3),2)</f>
      </c>
      <c s="36" t="s">
        <v>55</v>
      </c>
      <c>
        <f>(M348*21)/100</f>
      </c>
      <c t="s">
        <v>27</v>
      </c>
    </row>
    <row r="349" spans="1:5" ht="12.75">
      <c r="A349" s="35" t="s">
        <v>56</v>
      </c>
      <c r="E349" s="39" t="s">
        <v>5</v>
      </c>
    </row>
    <row r="350" spans="1:5" ht="12.75">
      <c r="A350" s="35" t="s">
        <v>57</v>
      </c>
      <c r="E350" s="40" t="s">
        <v>5</v>
      </c>
    </row>
    <row r="351" spans="1:5" ht="140.25">
      <c r="A351" t="s">
        <v>59</v>
      </c>
      <c r="E351" s="39" t="s">
        <v>405</v>
      </c>
    </row>
    <row r="352" spans="1:16" ht="12.75">
      <c r="A352" t="s">
        <v>49</v>
      </c>
      <c s="34" t="s">
        <v>406</v>
      </c>
      <c s="34" t="s">
        <v>407</v>
      </c>
      <c s="35" t="s">
        <v>5</v>
      </c>
      <c s="6" t="s">
        <v>408</v>
      </c>
      <c s="36" t="s">
        <v>90</v>
      </c>
      <c s="37">
        <v>1</v>
      </c>
      <c s="36">
        <v>0</v>
      </c>
      <c s="36">
        <f>ROUND(G352*H352,6)</f>
      </c>
      <c r="L352" s="38">
        <v>0</v>
      </c>
      <c s="32">
        <f>ROUND(ROUND(L352,2)*ROUND(G352,3),2)</f>
      </c>
      <c s="36" t="s">
        <v>55</v>
      </c>
      <c>
        <f>(M352*21)/100</f>
      </c>
      <c t="s">
        <v>27</v>
      </c>
    </row>
    <row r="353" spans="1:5" ht="12.75">
      <c r="A353" s="35" t="s">
        <v>56</v>
      </c>
      <c r="E353" s="39" t="s">
        <v>5</v>
      </c>
    </row>
    <row r="354" spans="1:5" ht="12.75">
      <c r="A354" s="35" t="s">
        <v>57</v>
      </c>
      <c r="E354" s="40" t="s">
        <v>5</v>
      </c>
    </row>
    <row r="355" spans="1:5" ht="114.75">
      <c r="A355" t="s">
        <v>59</v>
      </c>
      <c r="E355" s="39" t="s">
        <v>409</v>
      </c>
    </row>
    <row r="356" spans="1:16" ht="12.75">
      <c r="A356" t="s">
        <v>49</v>
      </c>
      <c s="34" t="s">
        <v>410</v>
      </c>
      <c s="34" t="s">
        <v>411</v>
      </c>
      <c s="35" t="s">
        <v>5</v>
      </c>
      <c s="6" t="s">
        <v>412</v>
      </c>
      <c s="36" t="s">
        <v>90</v>
      </c>
      <c s="37">
        <v>1</v>
      </c>
      <c s="36">
        <v>0</v>
      </c>
      <c s="36">
        <f>ROUND(G356*H356,6)</f>
      </c>
      <c r="L356" s="38">
        <v>0</v>
      </c>
      <c s="32">
        <f>ROUND(ROUND(L356,2)*ROUND(G356,3),2)</f>
      </c>
      <c s="36" t="s">
        <v>55</v>
      </c>
      <c>
        <f>(M356*21)/100</f>
      </c>
      <c t="s">
        <v>27</v>
      </c>
    </row>
    <row r="357" spans="1:5" ht="12.75">
      <c r="A357" s="35" t="s">
        <v>56</v>
      </c>
      <c r="E357" s="39" t="s">
        <v>5</v>
      </c>
    </row>
    <row r="358" spans="1:5" ht="12.75">
      <c r="A358" s="35" t="s">
        <v>57</v>
      </c>
      <c r="E358" s="40" t="s">
        <v>5</v>
      </c>
    </row>
    <row r="359" spans="1:5" ht="114.75">
      <c r="A359" t="s">
        <v>59</v>
      </c>
      <c r="E359" s="39" t="s">
        <v>413</v>
      </c>
    </row>
    <row r="360" spans="1:16" ht="12.75">
      <c r="A360" t="s">
        <v>49</v>
      </c>
      <c s="34" t="s">
        <v>414</v>
      </c>
      <c s="34" t="s">
        <v>415</v>
      </c>
      <c s="35" t="s">
        <v>5</v>
      </c>
      <c s="6" t="s">
        <v>416</v>
      </c>
      <c s="36" t="s">
        <v>90</v>
      </c>
      <c s="37">
        <v>1</v>
      </c>
      <c s="36">
        <v>0</v>
      </c>
      <c s="36">
        <f>ROUND(G360*H360,6)</f>
      </c>
      <c r="L360" s="38">
        <v>0</v>
      </c>
      <c s="32">
        <f>ROUND(ROUND(L360,2)*ROUND(G360,3),2)</f>
      </c>
      <c s="36" t="s">
        <v>55</v>
      </c>
      <c>
        <f>(M360*21)/100</f>
      </c>
      <c t="s">
        <v>27</v>
      </c>
    </row>
    <row r="361" spans="1:5" ht="12.75">
      <c r="A361" s="35" t="s">
        <v>56</v>
      </c>
      <c r="E361" s="39" t="s">
        <v>5</v>
      </c>
    </row>
    <row r="362" spans="1:5" ht="12.75">
      <c r="A362" s="35" t="s">
        <v>57</v>
      </c>
      <c r="E362" s="40" t="s">
        <v>5</v>
      </c>
    </row>
    <row r="363" spans="1:5" ht="140.25">
      <c r="A363" t="s">
        <v>59</v>
      </c>
      <c r="E363" s="39" t="s">
        <v>417</v>
      </c>
    </row>
    <row r="364" spans="1:16" ht="12.75">
      <c r="A364" t="s">
        <v>49</v>
      </c>
      <c s="34" t="s">
        <v>418</v>
      </c>
      <c s="34" t="s">
        <v>419</v>
      </c>
      <c s="35" t="s">
        <v>5</v>
      </c>
      <c s="6" t="s">
        <v>420</v>
      </c>
      <c s="36" t="s">
        <v>90</v>
      </c>
      <c s="37">
        <v>2</v>
      </c>
      <c s="36">
        <v>0</v>
      </c>
      <c s="36">
        <f>ROUND(G364*H364,6)</f>
      </c>
      <c r="L364" s="38">
        <v>0</v>
      </c>
      <c s="32">
        <f>ROUND(ROUND(L364,2)*ROUND(G364,3),2)</f>
      </c>
      <c s="36" t="s">
        <v>55</v>
      </c>
      <c>
        <f>(M364*21)/100</f>
      </c>
      <c t="s">
        <v>27</v>
      </c>
    </row>
    <row r="365" spans="1:5" ht="12.75">
      <c r="A365" s="35" t="s">
        <v>56</v>
      </c>
      <c r="E365" s="39" t="s">
        <v>5</v>
      </c>
    </row>
    <row r="366" spans="1:5" ht="12.75">
      <c r="A366" s="35" t="s">
        <v>57</v>
      </c>
      <c r="E366" s="40" t="s">
        <v>5</v>
      </c>
    </row>
    <row r="367" spans="1:5" ht="114.75">
      <c r="A367" t="s">
        <v>59</v>
      </c>
      <c r="E367" s="39" t="s">
        <v>421</v>
      </c>
    </row>
    <row r="368" spans="1:16" ht="12.75">
      <c r="A368" t="s">
        <v>49</v>
      </c>
      <c s="34" t="s">
        <v>422</v>
      </c>
      <c s="34" t="s">
        <v>423</v>
      </c>
      <c s="35" t="s">
        <v>5</v>
      </c>
      <c s="6" t="s">
        <v>424</v>
      </c>
      <c s="36" t="s">
        <v>90</v>
      </c>
      <c s="37">
        <v>2</v>
      </c>
      <c s="36">
        <v>0</v>
      </c>
      <c s="36">
        <f>ROUND(G368*H368,6)</f>
      </c>
      <c r="L368" s="38">
        <v>0</v>
      </c>
      <c s="32">
        <f>ROUND(ROUND(L368,2)*ROUND(G368,3),2)</f>
      </c>
      <c s="36" t="s">
        <v>55</v>
      </c>
      <c>
        <f>(M368*21)/100</f>
      </c>
      <c t="s">
        <v>27</v>
      </c>
    </row>
    <row r="369" spans="1:5" ht="12.75">
      <c r="A369" s="35" t="s">
        <v>56</v>
      </c>
      <c r="E369" s="39" t="s">
        <v>5</v>
      </c>
    </row>
    <row r="370" spans="1:5" ht="12.75">
      <c r="A370" s="35" t="s">
        <v>57</v>
      </c>
      <c r="E370" s="40" t="s">
        <v>5</v>
      </c>
    </row>
    <row r="371" spans="1:5" ht="114.75">
      <c r="A371" t="s">
        <v>59</v>
      </c>
      <c r="E371" s="39" t="s">
        <v>425</v>
      </c>
    </row>
    <row r="372" spans="1:16" ht="12.75">
      <c r="A372" t="s">
        <v>49</v>
      </c>
      <c s="34" t="s">
        <v>426</v>
      </c>
      <c s="34" t="s">
        <v>427</v>
      </c>
      <c s="35" t="s">
        <v>5</v>
      </c>
      <c s="6" t="s">
        <v>428</v>
      </c>
      <c s="36" t="s">
        <v>90</v>
      </c>
      <c s="37">
        <v>1</v>
      </c>
      <c s="36">
        <v>0</v>
      </c>
      <c s="36">
        <f>ROUND(G372*H372,6)</f>
      </c>
      <c r="L372" s="38">
        <v>0</v>
      </c>
      <c s="32">
        <f>ROUND(ROUND(L372,2)*ROUND(G372,3),2)</f>
      </c>
      <c s="36" t="s">
        <v>55</v>
      </c>
      <c>
        <f>(M372*21)/100</f>
      </c>
      <c t="s">
        <v>27</v>
      </c>
    </row>
    <row r="373" spans="1:5" ht="12.75">
      <c r="A373" s="35" t="s">
        <v>56</v>
      </c>
      <c r="E373" s="39" t="s">
        <v>5</v>
      </c>
    </row>
    <row r="374" spans="1:5" ht="12.75">
      <c r="A374" s="35" t="s">
        <v>57</v>
      </c>
      <c r="E374" s="40" t="s">
        <v>5</v>
      </c>
    </row>
    <row r="375" spans="1:5" ht="127.5">
      <c r="A375" t="s">
        <v>59</v>
      </c>
      <c r="E375" s="39" t="s">
        <v>429</v>
      </c>
    </row>
    <row r="376" spans="1:16" ht="12.75">
      <c r="A376" t="s">
        <v>49</v>
      </c>
      <c s="34" t="s">
        <v>430</v>
      </c>
      <c s="34" t="s">
        <v>431</v>
      </c>
      <c s="35" t="s">
        <v>5</v>
      </c>
      <c s="6" t="s">
        <v>432</v>
      </c>
      <c s="36" t="s">
        <v>90</v>
      </c>
      <c s="37">
        <v>2</v>
      </c>
      <c s="36">
        <v>0</v>
      </c>
      <c s="36">
        <f>ROUND(G376*H376,6)</f>
      </c>
      <c r="L376" s="38">
        <v>0</v>
      </c>
      <c s="32">
        <f>ROUND(ROUND(L376,2)*ROUND(G376,3),2)</f>
      </c>
      <c s="36" t="s">
        <v>55</v>
      </c>
      <c>
        <f>(M376*21)/100</f>
      </c>
      <c t="s">
        <v>27</v>
      </c>
    </row>
    <row r="377" spans="1:5" ht="12.75">
      <c r="A377" s="35" t="s">
        <v>56</v>
      </c>
      <c r="E377" s="39" t="s">
        <v>5</v>
      </c>
    </row>
    <row r="378" spans="1:5" ht="12.75">
      <c r="A378" s="35" t="s">
        <v>57</v>
      </c>
      <c r="E378" s="40" t="s">
        <v>5</v>
      </c>
    </row>
    <row r="379" spans="1:5" ht="127.5">
      <c r="A379" t="s">
        <v>59</v>
      </c>
      <c r="E379" s="39" t="s">
        <v>433</v>
      </c>
    </row>
    <row r="380" spans="1:16" ht="12.75">
      <c r="A380" t="s">
        <v>49</v>
      </c>
      <c s="34" t="s">
        <v>434</v>
      </c>
      <c s="34" t="s">
        <v>435</v>
      </c>
      <c s="35" t="s">
        <v>5</v>
      </c>
      <c s="6" t="s">
        <v>436</v>
      </c>
      <c s="36" t="s">
        <v>90</v>
      </c>
      <c s="37">
        <v>1</v>
      </c>
      <c s="36">
        <v>0</v>
      </c>
      <c s="36">
        <f>ROUND(G380*H380,6)</f>
      </c>
      <c r="L380" s="38">
        <v>0</v>
      </c>
      <c s="32">
        <f>ROUND(ROUND(L380,2)*ROUND(G380,3),2)</f>
      </c>
      <c s="36" t="s">
        <v>55</v>
      </c>
      <c>
        <f>(M380*21)/100</f>
      </c>
      <c t="s">
        <v>27</v>
      </c>
    </row>
    <row r="381" spans="1:5" ht="12.75">
      <c r="A381" s="35" t="s">
        <v>56</v>
      </c>
      <c r="E381" s="39" t="s">
        <v>5</v>
      </c>
    </row>
    <row r="382" spans="1:5" ht="12.75">
      <c r="A382" s="35" t="s">
        <v>57</v>
      </c>
      <c r="E382" s="40" t="s">
        <v>5</v>
      </c>
    </row>
    <row r="383" spans="1:5" ht="140.25">
      <c r="A383" t="s">
        <v>59</v>
      </c>
      <c r="E383" s="39" t="s">
        <v>437</v>
      </c>
    </row>
    <row r="384" spans="1:13" ht="12.75">
      <c r="A384" t="s">
        <v>46</v>
      </c>
      <c r="C384" s="31" t="s">
        <v>87</v>
      </c>
      <c r="E384" s="33" t="s">
        <v>438</v>
      </c>
      <c r="J384" s="32">
        <f>0</f>
      </c>
      <c s="32">
        <f>0</f>
      </c>
      <c s="32">
        <f>0+L385+L389+L393+L397+L401+L405+L409+L413+L417+L421+L425+L429+L433+L437+L441+L445</f>
      </c>
      <c s="32">
        <f>0+M385+M389+M393+M397+M401+M405+M409+M413+M417+M421+M425+M429+M433+M437+M441+M445</f>
      </c>
    </row>
    <row r="385" spans="1:16" ht="12.75">
      <c r="A385" t="s">
        <v>49</v>
      </c>
      <c s="34" t="s">
        <v>439</v>
      </c>
      <c s="34" t="s">
        <v>440</v>
      </c>
      <c s="35" t="s">
        <v>5</v>
      </c>
      <c s="6" t="s">
        <v>441</v>
      </c>
      <c s="36" t="s">
        <v>90</v>
      </c>
      <c s="37">
        <v>1</v>
      </c>
      <c s="36">
        <v>0</v>
      </c>
      <c s="36">
        <f>ROUND(G385*H385,6)</f>
      </c>
      <c r="L385" s="38">
        <v>0</v>
      </c>
      <c s="32">
        <f>ROUND(ROUND(L385,2)*ROUND(G385,3),2)</f>
      </c>
      <c s="36" t="s">
        <v>55</v>
      </c>
      <c>
        <f>(M385*21)/100</f>
      </c>
      <c t="s">
        <v>27</v>
      </c>
    </row>
    <row r="386" spans="1:5" ht="12.75">
      <c r="A386" s="35" t="s">
        <v>56</v>
      </c>
      <c r="E386" s="39" t="s">
        <v>5</v>
      </c>
    </row>
    <row r="387" spans="1:5" ht="12.75">
      <c r="A387" s="35" t="s">
        <v>57</v>
      </c>
      <c r="E387" s="40" t="s">
        <v>5</v>
      </c>
    </row>
    <row r="388" spans="1:5" ht="114.75">
      <c r="A388" t="s">
        <v>59</v>
      </c>
      <c r="E388" s="39" t="s">
        <v>442</v>
      </c>
    </row>
    <row r="389" spans="1:16" ht="12.75">
      <c r="A389" t="s">
        <v>49</v>
      </c>
      <c s="34" t="s">
        <v>443</v>
      </c>
      <c s="34" t="s">
        <v>444</v>
      </c>
      <c s="35" t="s">
        <v>5</v>
      </c>
      <c s="6" t="s">
        <v>445</v>
      </c>
      <c s="36" t="s">
        <v>90</v>
      </c>
      <c s="37">
        <v>1</v>
      </c>
      <c s="36">
        <v>0</v>
      </c>
      <c s="36">
        <f>ROUND(G389*H389,6)</f>
      </c>
      <c r="L389" s="38">
        <v>0</v>
      </c>
      <c s="32">
        <f>ROUND(ROUND(L389,2)*ROUND(G389,3),2)</f>
      </c>
      <c s="36" t="s">
        <v>55</v>
      </c>
      <c>
        <f>(M389*21)/100</f>
      </c>
      <c t="s">
        <v>27</v>
      </c>
    </row>
    <row r="390" spans="1:5" ht="12.75">
      <c r="A390" s="35" t="s">
        <v>56</v>
      </c>
      <c r="E390" s="39" t="s">
        <v>5</v>
      </c>
    </row>
    <row r="391" spans="1:5" ht="12.75">
      <c r="A391" s="35" t="s">
        <v>57</v>
      </c>
      <c r="E391" s="40" t="s">
        <v>5</v>
      </c>
    </row>
    <row r="392" spans="1:5" ht="114.75">
      <c r="A392" t="s">
        <v>59</v>
      </c>
      <c r="E392" s="39" t="s">
        <v>446</v>
      </c>
    </row>
    <row r="393" spans="1:16" ht="12.75">
      <c r="A393" t="s">
        <v>49</v>
      </c>
      <c s="34" t="s">
        <v>447</v>
      </c>
      <c s="34" t="s">
        <v>448</v>
      </c>
      <c s="35" t="s">
        <v>5</v>
      </c>
      <c s="6" t="s">
        <v>449</v>
      </c>
      <c s="36" t="s">
        <v>90</v>
      </c>
      <c s="37">
        <v>1</v>
      </c>
      <c s="36">
        <v>0</v>
      </c>
      <c s="36">
        <f>ROUND(G393*H393,6)</f>
      </c>
      <c r="L393" s="38">
        <v>0</v>
      </c>
      <c s="32">
        <f>ROUND(ROUND(L393,2)*ROUND(G393,3),2)</f>
      </c>
      <c s="36" t="s">
        <v>55</v>
      </c>
      <c>
        <f>(M393*21)/100</f>
      </c>
      <c t="s">
        <v>27</v>
      </c>
    </row>
    <row r="394" spans="1:5" ht="12.75">
      <c r="A394" s="35" t="s">
        <v>56</v>
      </c>
      <c r="E394" s="39" t="s">
        <v>5</v>
      </c>
    </row>
    <row r="395" spans="1:5" ht="12.75">
      <c r="A395" s="35" t="s">
        <v>57</v>
      </c>
      <c r="E395" s="40" t="s">
        <v>5</v>
      </c>
    </row>
    <row r="396" spans="1:5" ht="127.5">
      <c r="A396" t="s">
        <v>59</v>
      </c>
      <c r="E396" s="39" t="s">
        <v>429</v>
      </c>
    </row>
    <row r="397" spans="1:16" ht="12.75">
      <c r="A397" t="s">
        <v>49</v>
      </c>
      <c s="34" t="s">
        <v>450</v>
      </c>
      <c s="34" t="s">
        <v>431</v>
      </c>
      <c s="35" t="s">
        <v>4</v>
      </c>
      <c s="6" t="s">
        <v>432</v>
      </c>
      <c s="36" t="s">
        <v>90</v>
      </c>
      <c s="37">
        <v>1</v>
      </c>
      <c s="36">
        <v>0</v>
      </c>
      <c s="36">
        <f>ROUND(G397*H397,6)</f>
      </c>
      <c r="L397" s="38">
        <v>0</v>
      </c>
      <c s="32">
        <f>ROUND(ROUND(L397,2)*ROUND(G397,3),2)</f>
      </c>
      <c s="36" t="s">
        <v>55</v>
      </c>
      <c>
        <f>(M397*21)/100</f>
      </c>
      <c t="s">
        <v>27</v>
      </c>
    </row>
    <row r="398" spans="1:5" ht="12.75">
      <c r="A398" s="35" t="s">
        <v>56</v>
      </c>
      <c r="E398" s="39" t="s">
        <v>5</v>
      </c>
    </row>
    <row r="399" spans="1:5" ht="12.75">
      <c r="A399" s="35" t="s">
        <v>57</v>
      </c>
      <c r="E399" s="40" t="s">
        <v>5</v>
      </c>
    </row>
    <row r="400" spans="1:5" ht="127.5">
      <c r="A400" t="s">
        <v>59</v>
      </c>
      <c r="E400" s="39" t="s">
        <v>433</v>
      </c>
    </row>
    <row r="401" spans="1:16" ht="12.75">
      <c r="A401" t="s">
        <v>49</v>
      </c>
      <c s="34" t="s">
        <v>451</v>
      </c>
      <c s="34" t="s">
        <v>452</v>
      </c>
      <c s="35" t="s">
        <v>5</v>
      </c>
      <c s="6" t="s">
        <v>453</v>
      </c>
      <c s="36" t="s">
        <v>90</v>
      </c>
      <c s="37">
        <v>1</v>
      </c>
      <c s="36">
        <v>0</v>
      </c>
      <c s="36">
        <f>ROUND(G401*H401,6)</f>
      </c>
      <c r="L401" s="38">
        <v>0</v>
      </c>
      <c s="32">
        <f>ROUND(ROUND(L401,2)*ROUND(G401,3),2)</f>
      </c>
      <c s="36" t="s">
        <v>55</v>
      </c>
      <c>
        <f>(M401*21)/100</f>
      </c>
      <c t="s">
        <v>27</v>
      </c>
    </row>
    <row r="402" spans="1:5" ht="12.75">
      <c r="A402" s="35" t="s">
        <v>56</v>
      </c>
      <c r="E402" s="39" t="s">
        <v>5</v>
      </c>
    </row>
    <row r="403" spans="1:5" ht="12.75">
      <c r="A403" s="35" t="s">
        <v>57</v>
      </c>
      <c r="E403" s="40" t="s">
        <v>5</v>
      </c>
    </row>
    <row r="404" spans="1:5" ht="127.5">
      <c r="A404" t="s">
        <v>59</v>
      </c>
      <c r="E404" s="39" t="s">
        <v>454</v>
      </c>
    </row>
    <row r="405" spans="1:16" ht="12.75">
      <c r="A405" t="s">
        <v>49</v>
      </c>
      <c s="34" t="s">
        <v>455</v>
      </c>
      <c s="34" t="s">
        <v>456</v>
      </c>
      <c s="35" t="s">
        <v>5</v>
      </c>
      <c s="6" t="s">
        <v>457</v>
      </c>
      <c s="36" t="s">
        <v>90</v>
      </c>
      <c s="37">
        <v>1</v>
      </c>
      <c s="36">
        <v>0</v>
      </c>
      <c s="36">
        <f>ROUND(G405*H405,6)</f>
      </c>
      <c r="L405" s="38">
        <v>0</v>
      </c>
      <c s="32">
        <f>ROUND(ROUND(L405,2)*ROUND(G405,3),2)</f>
      </c>
      <c s="36" t="s">
        <v>55</v>
      </c>
      <c>
        <f>(M405*21)/100</f>
      </c>
      <c t="s">
        <v>27</v>
      </c>
    </row>
    <row r="406" spans="1:5" ht="12.75">
      <c r="A406" s="35" t="s">
        <v>56</v>
      </c>
      <c r="E406" s="39" t="s">
        <v>5</v>
      </c>
    </row>
    <row r="407" spans="1:5" ht="12.75">
      <c r="A407" s="35" t="s">
        <v>57</v>
      </c>
      <c r="E407" s="40" t="s">
        <v>5</v>
      </c>
    </row>
    <row r="408" spans="1:5" ht="114.75">
      <c r="A408" t="s">
        <v>59</v>
      </c>
      <c r="E408" s="39" t="s">
        <v>458</v>
      </c>
    </row>
    <row r="409" spans="1:16" ht="12.75">
      <c r="A409" t="s">
        <v>49</v>
      </c>
      <c s="34" t="s">
        <v>459</v>
      </c>
      <c s="34" t="s">
        <v>460</v>
      </c>
      <c s="35" t="s">
        <v>5</v>
      </c>
      <c s="6" t="s">
        <v>461</v>
      </c>
      <c s="36" t="s">
        <v>75</v>
      </c>
      <c s="37">
        <v>140</v>
      </c>
      <c s="36">
        <v>0</v>
      </c>
      <c s="36">
        <f>ROUND(G409*H409,6)</f>
      </c>
      <c r="L409" s="38">
        <v>0</v>
      </c>
      <c s="32">
        <f>ROUND(ROUND(L409,2)*ROUND(G409,3),2)</f>
      </c>
      <c s="36" t="s">
        <v>55</v>
      </c>
      <c>
        <f>(M409*21)/100</f>
      </c>
      <c t="s">
        <v>27</v>
      </c>
    </row>
    <row r="410" spans="1:5" ht="12.75">
      <c r="A410" s="35" t="s">
        <v>56</v>
      </c>
      <c r="E410" s="39" t="s">
        <v>5</v>
      </c>
    </row>
    <row r="411" spans="1:5" ht="25.5">
      <c r="A411" s="35" t="s">
        <v>57</v>
      </c>
      <c r="E411" s="40" t="s">
        <v>215</v>
      </c>
    </row>
    <row r="412" spans="1:5" ht="51">
      <c r="A412" t="s">
        <v>59</v>
      </c>
      <c r="E412" s="39" t="s">
        <v>462</v>
      </c>
    </row>
    <row r="413" spans="1:16" ht="12.75">
      <c r="A413" t="s">
        <v>49</v>
      </c>
      <c s="34" t="s">
        <v>463</v>
      </c>
      <c s="34" t="s">
        <v>464</v>
      </c>
      <c s="35" t="s">
        <v>5</v>
      </c>
      <c s="6" t="s">
        <v>465</v>
      </c>
      <c s="36" t="s">
        <v>75</v>
      </c>
      <c s="37">
        <v>140</v>
      </c>
      <c s="36">
        <v>0</v>
      </c>
      <c s="36">
        <f>ROUND(G413*H413,6)</f>
      </c>
      <c r="L413" s="38">
        <v>0</v>
      </c>
      <c s="32">
        <f>ROUND(ROUND(L413,2)*ROUND(G413,3),2)</f>
      </c>
      <c s="36" t="s">
        <v>55</v>
      </c>
      <c>
        <f>(M413*21)/100</f>
      </c>
      <c t="s">
        <v>27</v>
      </c>
    </row>
    <row r="414" spans="1:5" ht="12.75">
      <c r="A414" s="35" t="s">
        <v>56</v>
      </c>
      <c r="E414" s="39" t="s">
        <v>5</v>
      </c>
    </row>
    <row r="415" spans="1:5" ht="25.5">
      <c r="A415" s="35" t="s">
        <v>57</v>
      </c>
      <c r="E415" s="40" t="s">
        <v>215</v>
      </c>
    </row>
    <row r="416" spans="1:5" ht="89.25">
      <c r="A416" t="s">
        <v>59</v>
      </c>
      <c r="E416" s="39" t="s">
        <v>466</v>
      </c>
    </row>
    <row r="417" spans="1:16" ht="12.75">
      <c r="A417" t="s">
        <v>49</v>
      </c>
      <c s="34" t="s">
        <v>467</v>
      </c>
      <c s="34" t="s">
        <v>468</v>
      </c>
      <c s="35" t="s">
        <v>5</v>
      </c>
      <c s="6" t="s">
        <v>469</v>
      </c>
      <c s="36" t="s">
        <v>171</v>
      </c>
      <c s="37">
        <v>45.462</v>
      </c>
      <c s="36">
        <v>0</v>
      </c>
      <c s="36">
        <f>ROUND(G417*H417,6)</f>
      </c>
      <c r="L417" s="38">
        <v>0</v>
      </c>
      <c s="32">
        <f>ROUND(ROUND(L417,2)*ROUND(G417,3),2)</f>
      </c>
      <c s="36" t="s">
        <v>55</v>
      </c>
      <c>
        <f>(M417*21)/100</f>
      </c>
      <c t="s">
        <v>27</v>
      </c>
    </row>
    <row r="418" spans="1:5" ht="12.75">
      <c r="A418" s="35" t="s">
        <v>56</v>
      </c>
      <c r="E418" s="39" t="s">
        <v>5</v>
      </c>
    </row>
    <row r="419" spans="1:5" ht="25.5">
      <c r="A419" s="35" t="s">
        <v>57</v>
      </c>
      <c r="E419" s="40" t="s">
        <v>470</v>
      </c>
    </row>
    <row r="420" spans="1:5" ht="76.5">
      <c r="A420" t="s">
        <v>59</v>
      </c>
      <c r="E420" s="39" t="s">
        <v>471</v>
      </c>
    </row>
    <row r="421" spans="1:16" ht="12.75">
      <c r="A421" t="s">
        <v>49</v>
      </c>
      <c s="34" t="s">
        <v>472</v>
      </c>
      <c s="34" t="s">
        <v>473</v>
      </c>
      <c s="35" t="s">
        <v>5</v>
      </c>
      <c s="6" t="s">
        <v>474</v>
      </c>
      <c s="36" t="s">
        <v>171</v>
      </c>
      <c s="37">
        <v>25.952</v>
      </c>
      <c s="36">
        <v>0</v>
      </c>
      <c s="36">
        <f>ROUND(G421*H421,6)</f>
      </c>
      <c r="L421" s="38">
        <v>0</v>
      </c>
      <c s="32">
        <f>ROUND(ROUND(L421,2)*ROUND(G421,3),2)</f>
      </c>
      <c s="36" t="s">
        <v>55</v>
      </c>
      <c>
        <f>(M421*21)/100</f>
      </c>
      <c t="s">
        <v>27</v>
      </c>
    </row>
    <row r="422" spans="1:5" ht="12.75">
      <c r="A422" s="35" t="s">
        <v>56</v>
      </c>
      <c r="E422" s="39" t="s">
        <v>5</v>
      </c>
    </row>
    <row r="423" spans="1:5" ht="25.5">
      <c r="A423" s="35" t="s">
        <v>57</v>
      </c>
      <c r="E423" s="40" t="s">
        <v>475</v>
      </c>
    </row>
    <row r="424" spans="1:5" ht="76.5">
      <c r="A424" t="s">
        <v>59</v>
      </c>
      <c r="E424" s="39" t="s">
        <v>471</v>
      </c>
    </row>
    <row r="425" spans="1:16" ht="12.75">
      <c r="A425" t="s">
        <v>49</v>
      </c>
      <c s="34" t="s">
        <v>476</v>
      </c>
      <c s="34" t="s">
        <v>477</v>
      </c>
      <c s="35" t="s">
        <v>5</v>
      </c>
      <c s="6" t="s">
        <v>478</v>
      </c>
      <c s="36" t="s">
        <v>171</v>
      </c>
      <c s="37">
        <v>45.462</v>
      </c>
      <c s="36">
        <v>0</v>
      </c>
      <c s="36">
        <f>ROUND(G425*H425,6)</f>
      </c>
      <c r="L425" s="38">
        <v>0</v>
      </c>
      <c s="32">
        <f>ROUND(ROUND(L425,2)*ROUND(G425,3),2)</f>
      </c>
      <c s="36" t="s">
        <v>55</v>
      </c>
      <c>
        <f>(M425*21)/100</f>
      </c>
      <c t="s">
        <v>27</v>
      </c>
    </row>
    <row r="426" spans="1:5" ht="12.75">
      <c r="A426" s="35" t="s">
        <v>56</v>
      </c>
      <c r="E426" s="39" t="s">
        <v>5</v>
      </c>
    </row>
    <row r="427" spans="1:5" ht="25.5">
      <c r="A427" s="35" t="s">
        <v>57</v>
      </c>
      <c r="E427" s="40" t="s">
        <v>470</v>
      </c>
    </row>
    <row r="428" spans="1:5" ht="204">
      <c r="A428" t="s">
        <v>59</v>
      </c>
      <c r="E428" s="39" t="s">
        <v>479</v>
      </c>
    </row>
    <row r="429" spans="1:16" ht="12.75">
      <c r="A429" t="s">
        <v>49</v>
      </c>
      <c s="34" t="s">
        <v>480</v>
      </c>
      <c s="34" t="s">
        <v>481</v>
      </c>
      <c s="35" t="s">
        <v>5</v>
      </c>
      <c s="6" t="s">
        <v>482</v>
      </c>
      <c s="36" t="s">
        <v>171</v>
      </c>
      <c s="37">
        <v>25.952</v>
      </c>
      <c s="36">
        <v>0</v>
      </c>
      <c s="36">
        <f>ROUND(G429*H429,6)</f>
      </c>
      <c r="L429" s="38">
        <v>0</v>
      </c>
      <c s="32">
        <f>ROUND(ROUND(L429,2)*ROUND(G429,3),2)</f>
      </c>
      <c s="36" t="s">
        <v>55</v>
      </c>
      <c>
        <f>(M429*21)/100</f>
      </c>
      <c t="s">
        <v>27</v>
      </c>
    </row>
    <row r="430" spans="1:5" ht="12.75">
      <c r="A430" s="35" t="s">
        <v>56</v>
      </c>
      <c r="E430" s="39" t="s">
        <v>5</v>
      </c>
    </row>
    <row r="431" spans="1:5" ht="25.5">
      <c r="A431" s="35" t="s">
        <v>57</v>
      </c>
      <c r="E431" s="40" t="s">
        <v>475</v>
      </c>
    </row>
    <row r="432" spans="1:5" ht="204">
      <c r="A432" t="s">
        <v>59</v>
      </c>
      <c r="E432" s="39" t="s">
        <v>479</v>
      </c>
    </row>
    <row r="433" spans="1:16" ht="25.5">
      <c r="A433" t="s">
        <v>49</v>
      </c>
      <c s="34" t="s">
        <v>483</v>
      </c>
      <c s="34" t="s">
        <v>484</v>
      </c>
      <c s="35" t="s">
        <v>5</v>
      </c>
      <c s="6" t="s">
        <v>485</v>
      </c>
      <c s="36" t="s">
        <v>90</v>
      </c>
      <c s="37">
        <v>5</v>
      </c>
      <c s="36">
        <v>0</v>
      </c>
      <c s="36">
        <f>ROUND(G433*H433,6)</f>
      </c>
      <c r="L433" s="38">
        <v>0</v>
      </c>
      <c s="32">
        <f>ROUND(ROUND(L433,2)*ROUND(G433,3),2)</f>
      </c>
      <c s="36" t="s">
        <v>55</v>
      </c>
      <c>
        <f>(M433*21)/100</f>
      </c>
      <c t="s">
        <v>27</v>
      </c>
    </row>
    <row r="434" spans="1:5" ht="12.75">
      <c r="A434" s="35" t="s">
        <v>56</v>
      </c>
      <c r="E434" s="39" t="s">
        <v>5</v>
      </c>
    </row>
    <row r="435" spans="1:5" ht="25.5">
      <c r="A435" s="35" t="s">
        <v>57</v>
      </c>
      <c r="E435" s="40" t="s">
        <v>486</v>
      </c>
    </row>
    <row r="436" spans="1:5" ht="140.25">
      <c r="A436" t="s">
        <v>59</v>
      </c>
      <c r="E436" s="39" t="s">
        <v>487</v>
      </c>
    </row>
    <row r="437" spans="1:16" ht="25.5">
      <c r="A437" t="s">
        <v>49</v>
      </c>
      <c s="34" t="s">
        <v>488</v>
      </c>
      <c s="34" t="s">
        <v>489</v>
      </c>
      <c s="35" t="s">
        <v>5</v>
      </c>
      <c s="6" t="s">
        <v>490</v>
      </c>
      <c s="36" t="s">
        <v>90</v>
      </c>
      <c s="37">
        <v>5</v>
      </c>
      <c s="36">
        <v>0</v>
      </c>
      <c s="36">
        <f>ROUND(G437*H437,6)</f>
      </c>
      <c r="L437" s="38">
        <v>0</v>
      </c>
      <c s="32">
        <f>ROUND(ROUND(L437,2)*ROUND(G437,3),2)</f>
      </c>
      <c s="36" t="s">
        <v>55</v>
      </c>
      <c>
        <f>(M437*21)/100</f>
      </c>
      <c t="s">
        <v>27</v>
      </c>
    </row>
    <row r="438" spans="1:5" ht="12.75">
      <c r="A438" s="35" t="s">
        <v>56</v>
      </c>
      <c r="E438" s="39" t="s">
        <v>5</v>
      </c>
    </row>
    <row r="439" spans="1:5" ht="25.5">
      <c r="A439" s="35" t="s">
        <v>57</v>
      </c>
      <c r="E439" s="40" t="s">
        <v>486</v>
      </c>
    </row>
    <row r="440" spans="1:5" ht="140.25">
      <c r="A440" t="s">
        <v>59</v>
      </c>
      <c r="E440" s="39" t="s">
        <v>487</v>
      </c>
    </row>
    <row r="441" spans="1:16" ht="25.5">
      <c r="A441" t="s">
        <v>49</v>
      </c>
      <c s="34" t="s">
        <v>491</v>
      </c>
      <c s="34" t="s">
        <v>492</v>
      </c>
      <c s="35" t="s">
        <v>5</v>
      </c>
      <c s="6" t="s">
        <v>493</v>
      </c>
      <c s="36" t="s">
        <v>90</v>
      </c>
      <c s="37">
        <v>1</v>
      </c>
      <c s="36">
        <v>0</v>
      </c>
      <c s="36">
        <f>ROUND(G441*H441,6)</f>
      </c>
      <c r="L441" s="38">
        <v>0</v>
      </c>
      <c s="32">
        <f>ROUND(ROUND(L441,2)*ROUND(G441,3),2)</f>
      </c>
      <c s="36" t="s">
        <v>55</v>
      </c>
      <c>
        <f>(M441*21)/100</f>
      </c>
      <c t="s">
        <v>27</v>
      </c>
    </row>
    <row r="442" spans="1:5" ht="12.75">
      <c r="A442" s="35" t="s">
        <v>56</v>
      </c>
      <c r="E442" s="39" t="s">
        <v>5</v>
      </c>
    </row>
    <row r="443" spans="1:5" ht="25.5">
      <c r="A443" s="35" t="s">
        <v>57</v>
      </c>
      <c r="E443" s="40" t="s">
        <v>58</v>
      </c>
    </row>
    <row r="444" spans="1:5" ht="114.75">
      <c r="A444" t="s">
        <v>59</v>
      </c>
      <c r="E444" s="39" t="s">
        <v>494</v>
      </c>
    </row>
    <row r="445" spans="1:16" ht="25.5">
      <c r="A445" t="s">
        <v>49</v>
      </c>
      <c s="34" t="s">
        <v>495</v>
      </c>
      <c s="34" t="s">
        <v>496</v>
      </c>
      <c s="35" t="s">
        <v>5</v>
      </c>
      <c s="6" t="s">
        <v>497</v>
      </c>
      <c s="36" t="s">
        <v>90</v>
      </c>
      <c s="37">
        <v>1</v>
      </c>
      <c s="36">
        <v>0</v>
      </c>
      <c s="36">
        <f>ROUND(G445*H445,6)</f>
      </c>
      <c r="L445" s="38">
        <v>0</v>
      </c>
      <c s="32">
        <f>ROUND(ROUND(L445,2)*ROUND(G445,3),2)</f>
      </c>
      <c s="36" t="s">
        <v>55</v>
      </c>
      <c>
        <f>(M445*21)/100</f>
      </c>
      <c t="s">
        <v>27</v>
      </c>
    </row>
    <row r="446" spans="1:5" ht="12.75">
      <c r="A446" s="35" t="s">
        <v>56</v>
      </c>
      <c r="E446" s="39" t="s">
        <v>5</v>
      </c>
    </row>
    <row r="447" spans="1:5" ht="25.5">
      <c r="A447" s="35" t="s">
        <v>57</v>
      </c>
      <c r="E447" s="40" t="s">
        <v>58</v>
      </c>
    </row>
    <row r="448" spans="1:5" ht="140.25">
      <c r="A448" t="s">
        <v>59</v>
      </c>
      <c r="E448" s="39" t="s">
        <v>498</v>
      </c>
    </row>
    <row r="449" spans="1:13" ht="12.75">
      <c r="A449" t="s">
        <v>46</v>
      </c>
      <c r="C449" s="31" t="s">
        <v>108</v>
      </c>
      <c r="E449" s="33" t="s">
        <v>499</v>
      </c>
      <c r="J449" s="32">
        <f>0</f>
      </c>
      <c s="32">
        <f>0</f>
      </c>
      <c s="32">
        <f>0+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f>
      </c>
      <c s="32">
        <f>0+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f>
      </c>
    </row>
    <row r="450" spans="1:16" ht="12.75">
      <c r="A450" t="s">
        <v>49</v>
      </c>
      <c s="34" t="s">
        <v>500</v>
      </c>
      <c s="34" t="s">
        <v>501</v>
      </c>
      <c s="35" t="s">
        <v>5</v>
      </c>
      <c s="6" t="s">
        <v>502</v>
      </c>
      <c s="36" t="s">
        <v>90</v>
      </c>
      <c s="37">
        <v>47</v>
      </c>
      <c s="36">
        <v>0</v>
      </c>
      <c s="36">
        <f>ROUND(G450*H450,6)</f>
      </c>
      <c r="L450" s="38">
        <v>0</v>
      </c>
      <c s="32">
        <f>ROUND(ROUND(L450,2)*ROUND(G450,3),2)</f>
      </c>
      <c s="36" t="s">
        <v>55</v>
      </c>
      <c>
        <f>(M450*21)/100</f>
      </c>
      <c t="s">
        <v>27</v>
      </c>
    </row>
    <row r="451" spans="1:5" ht="12.75">
      <c r="A451" s="35" t="s">
        <v>56</v>
      </c>
      <c r="E451" s="39" t="s">
        <v>5</v>
      </c>
    </row>
    <row r="452" spans="1:5" ht="12.75">
      <c r="A452" s="35" t="s">
        <v>57</v>
      </c>
      <c r="E452" s="40" t="s">
        <v>5</v>
      </c>
    </row>
    <row r="453" spans="1:5" ht="102">
      <c r="A453" t="s">
        <v>59</v>
      </c>
      <c r="E453" s="39" t="s">
        <v>503</v>
      </c>
    </row>
    <row r="454" spans="1:16" ht="12.75">
      <c r="A454" t="s">
        <v>49</v>
      </c>
      <c s="34" t="s">
        <v>504</v>
      </c>
      <c s="34" t="s">
        <v>505</v>
      </c>
      <c s="35" t="s">
        <v>5</v>
      </c>
      <c s="6" t="s">
        <v>506</v>
      </c>
      <c s="36" t="s">
        <v>90</v>
      </c>
      <c s="37">
        <v>47</v>
      </c>
      <c s="36">
        <v>0</v>
      </c>
      <c s="36">
        <f>ROUND(G454*H454,6)</f>
      </c>
      <c r="L454" s="38">
        <v>0</v>
      </c>
      <c s="32">
        <f>ROUND(ROUND(L454,2)*ROUND(G454,3),2)</f>
      </c>
      <c s="36" t="s">
        <v>55</v>
      </c>
      <c>
        <f>(M454*21)/100</f>
      </c>
      <c t="s">
        <v>27</v>
      </c>
    </row>
    <row r="455" spans="1:5" ht="12.75">
      <c r="A455" s="35" t="s">
        <v>56</v>
      </c>
      <c r="E455" s="39" t="s">
        <v>5</v>
      </c>
    </row>
    <row r="456" spans="1:5" ht="12.75">
      <c r="A456" s="35" t="s">
        <v>57</v>
      </c>
      <c r="E456" s="40" t="s">
        <v>5</v>
      </c>
    </row>
    <row r="457" spans="1:5" ht="114.75">
      <c r="A457" t="s">
        <v>59</v>
      </c>
      <c r="E457" s="39" t="s">
        <v>507</v>
      </c>
    </row>
    <row r="458" spans="1:16" ht="25.5">
      <c r="A458" t="s">
        <v>49</v>
      </c>
      <c s="34" t="s">
        <v>508</v>
      </c>
      <c s="34" t="s">
        <v>509</v>
      </c>
      <c s="35" t="s">
        <v>5</v>
      </c>
      <c s="6" t="s">
        <v>510</v>
      </c>
      <c s="36" t="s">
        <v>511</v>
      </c>
      <c s="37">
        <v>1.049</v>
      </c>
      <c s="36">
        <v>0</v>
      </c>
      <c s="36">
        <f>ROUND(G458*H458,6)</f>
      </c>
      <c r="L458" s="38">
        <v>0</v>
      </c>
      <c s="32">
        <f>ROUND(ROUND(L458,2)*ROUND(G458,3),2)</f>
      </c>
      <c s="36" t="s">
        <v>55</v>
      </c>
      <c>
        <f>(M458*21)/100</f>
      </c>
      <c t="s">
        <v>27</v>
      </c>
    </row>
    <row r="459" spans="1:5" ht="12.75">
      <c r="A459" s="35" t="s">
        <v>56</v>
      </c>
      <c r="E459" s="39" t="s">
        <v>5</v>
      </c>
    </row>
    <row r="460" spans="1:5" ht="12.75">
      <c r="A460" s="35" t="s">
        <v>57</v>
      </c>
      <c r="E460" s="40" t="s">
        <v>5</v>
      </c>
    </row>
    <row r="461" spans="1:5" ht="178.5">
      <c r="A461" t="s">
        <v>59</v>
      </c>
      <c r="E461" s="39" t="s">
        <v>512</v>
      </c>
    </row>
    <row r="462" spans="1:16" ht="12.75">
      <c r="A462" t="s">
        <v>49</v>
      </c>
      <c s="34" t="s">
        <v>513</v>
      </c>
      <c s="34" t="s">
        <v>514</v>
      </c>
      <c s="35" t="s">
        <v>5</v>
      </c>
      <c s="6" t="s">
        <v>515</v>
      </c>
      <c s="36" t="s">
        <v>90</v>
      </c>
      <c s="37">
        <v>6</v>
      </c>
      <c s="36">
        <v>0</v>
      </c>
      <c s="36">
        <f>ROUND(G462*H462,6)</f>
      </c>
      <c r="L462" s="38">
        <v>0</v>
      </c>
      <c s="32">
        <f>ROUND(ROUND(L462,2)*ROUND(G462,3),2)</f>
      </c>
      <c s="36" t="s">
        <v>55</v>
      </c>
      <c>
        <f>(M462*21)/100</f>
      </c>
      <c t="s">
        <v>27</v>
      </c>
    </row>
    <row r="463" spans="1:5" ht="12.75">
      <c r="A463" s="35" t="s">
        <v>56</v>
      </c>
      <c r="E463" s="39" t="s">
        <v>5</v>
      </c>
    </row>
    <row r="464" spans="1:5" ht="12.75">
      <c r="A464" s="35" t="s">
        <v>57</v>
      </c>
      <c r="E464" s="40" t="s">
        <v>5</v>
      </c>
    </row>
    <row r="465" spans="1:5" ht="140.25">
      <c r="A465" t="s">
        <v>59</v>
      </c>
      <c r="E465" s="39" t="s">
        <v>516</v>
      </c>
    </row>
    <row r="466" spans="1:16" ht="12.75">
      <c r="A466" t="s">
        <v>49</v>
      </c>
      <c s="34" t="s">
        <v>517</v>
      </c>
      <c s="34" t="s">
        <v>518</v>
      </c>
      <c s="35" t="s">
        <v>5</v>
      </c>
      <c s="6" t="s">
        <v>519</v>
      </c>
      <c s="36" t="s">
        <v>90</v>
      </c>
      <c s="37">
        <v>6</v>
      </c>
      <c s="36">
        <v>0</v>
      </c>
      <c s="36">
        <f>ROUND(G466*H466,6)</f>
      </c>
      <c r="L466" s="38">
        <v>0</v>
      </c>
      <c s="32">
        <f>ROUND(ROUND(L466,2)*ROUND(G466,3),2)</f>
      </c>
      <c s="36" t="s">
        <v>55</v>
      </c>
      <c>
        <f>(M466*21)/100</f>
      </c>
      <c t="s">
        <v>27</v>
      </c>
    </row>
    <row r="467" spans="1:5" ht="12.75">
      <c r="A467" s="35" t="s">
        <v>56</v>
      </c>
      <c r="E467" s="39" t="s">
        <v>5</v>
      </c>
    </row>
    <row r="468" spans="1:5" ht="12.75">
      <c r="A468" s="35" t="s">
        <v>57</v>
      </c>
      <c r="E468" s="40" t="s">
        <v>5</v>
      </c>
    </row>
    <row r="469" spans="1:5" ht="165.75">
      <c r="A469" t="s">
        <v>59</v>
      </c>
      <c r="E469" s="39" t="s">
        <v>520</v>
      </c>
    </row>
    <row r="470" spans="1:16" ht="12.75">
      <c r="A470" t="s">
        <v>49</v>
      </c>
      <c s="34" t="s">
        <v>521</v>
      </c>
      <c s="34" t="s">
        <v>522</v>
      </c>
      <c s="35" t="s">
        <v>5</v>
      </c>
      <c s="6" t="s">
        <v>523</v>
      </c>
      <c s="36" t="s">
        <v>90</v>
      </c>
      <c s="37">
        <v>11</v>
      </c>
      <c s="36">
        <v>0</v>
      </c>
      <c s="36">
        <f>ROUND(G470*H470,6)</f>
      </c>
      <c r="L470" s="38">
        <v>0</v>
      </c>
      <c s="32">
        <f>ROUND(ROUND(L470,2)*ROUND(G470,3),2)</f>
      </c>
      <c s="36" t="s">
        <v>55</v>
      </c>
      <c>
        <f>(M470*21)/100</f>
      </c>
      <c t="s">
        <v>27</v>
      </c>
    </row>
    <row r="471" spans="1:5" ht="12.75">
      <c r="A471" s="35" t="s">
        <v>56</v>
      </c>
      <c r="E471" s="39" t="s">
        <v>5</v>
      </c>
    </row>
    <row r="472" spans="1:5" ht="12.75">
      <c r="A472" s="35" t="s">
        <v>57</v>
      </c>
      <c r="E472" s="40" t="s">
        <v>5</v>
      </c>
    </row>
    <row r="473" spans="1:5" ht="153">
      <c r="A473" t="s">
        <v>59</v>
      </c>
      <c r="E473" s="39" t="s">
        <v>524</v>
      </c>
    </row>
    <row r="474" spans="1:16" ht="12.75">
      <c r="A474" t="s">
        <v>49</v>
      </c>
      <c s="34" t="s">
        <v>525</v>
      </c>
      <c s="34" t="s">
        <v>526</v>
      </c>
      <c s="35" t="s">
        <v>5</v>
      </c>
      <c s="6" t="s">
        <v>527</v>
      </c>
      <c s="36" t="s">
        <v>90</v>
      </c>
      <c s="37">
        <v>5</v>
      </c>
      <c s="36">
        <v>0</v>
      </c>
      <c s="36">
        <f>ROUND(G474*H474,6)</f>
      </c>
      <c r="L474" s="38">
        <v>0</v>
      </c>
      <c s="32">
        <f>ROUND(ROUND(L474,2)*ROUND(G474,3),2)</f>
      </c>
      <c s="36" t="s">
        <v>55</v>
      </c>
      <c>
        <f>(M474*21)/100</f>
      </c>
      <c t="s">
        <v>27</v>
      </c>
    </row>
    <row r="475" spans="1:5" ht="12.75">
      <c r="A475" s="35" t="s">
        <v>56</v>
      </c>
      <c r="E475" s="39" t="s">
        <v>5</v>
      </c>
    </row>
    <row r="476" spans="1:5" ht="12.75">
      <c r="A476" s="35" t="s">
        <v>57</v>
      </c>
      <c r="E476" s="40" t="s">
        <v>5</v>
      </c>
    </row>
    <row r="477" spans="1:5" ht="153">
      <c r="A477" t="s">
        <v>59</v>
      </c>
      <c r="E477" s="39" t="s">
        <v>528</v>
      </c>
    </row>
    <row r="478" spans="1:16" ht="12.75">
      <c r="A478" t="s">
        <v>49</v>
      </c>
      <c s="34" t="s">
        <v>529</v>
      </c>
      <c s="34" t="s">
        <v>530</v>
      </c>
      <c s="35" t="s">
        <v>5</v>
      </c>
      <c s="6" t="s">
        <v>531</v>
      </c>
      <c s="36" t="s">
        <v>90</v>
      </c>
      <c s="37">
        <v>2</v>
      </c>
      <c s="36">
        <v>0</v>
      </c>
      <c s="36">
        <f>ROUND(G478*H478,6)</f>
      </c>
      <c r="L478" s="38">
        <v>0</v>
      </c>
      <c s="32">
        <f>ROUND(ROUND(L478,2)*ROUND(G478,3),2)</f>
      </c>
      <c s="36" t="s">
        <v>55</v>
      </c>
      <c>
        <f>(M478*21)/100</f>
      </c>
      <c t="s">
        <v>27</v>
      </c>
    </row>
    <row r="479" spans="1:5" ht="12.75">
      <c r="A479" s="35" t="s">
        <v>56</v>
      </c>
      <c r="E479" s="39" t="s">
        <v>5</v>
      </c>
    </row>
    <row r="480" spans="1:5" ht="12.75">
      <c r="A480" s="35" t="s">
        <v>57</v>
      </c>
      <c r="E480" s="40" t="s">
        <v>5</v>
      </c>
    </row>
    <row r="481" spans="1:5" ht="140.25">
      <c r="A481" t="s">
        <v>59</v>
      </c>
      <c r="E481" s="39" t="s">
        <v>532</v>
      </c>
    </row>
    <row r="482" spans="1:16" ht="12.75">
      <c r="A482" t="s">
        <v>49</v>
      </c>
      <c s="34" t="s">
        <v>533</v>
      </c>
      <c s="34" t="s">
        <v>534</v>
      </c>
      <c s="35" t="s">
        <v>5</v>
      </c>
      <c s="6" t="s">
        <v>535</v>
      </c>
      <c s="36" t="s">
        <v>90</v>
      </c>
      <c s="37">
        <v>2</v>
      </c>
      <c s="36">
        <v>0</v>
      </c>
      <c s="36">
        <f>ROUND(G482*H482,6)</f>
      </c>
      <c r="L482" s="38">
        <v>0</v>
      </c>
      <c s="32">
        <f>ROUND(ROUND(L482,2)*ROUND(G482,3),2)</f>
      </c>
      <c s="36" t="s">
        <v>55</v>
      </c>
      <c>
        <f>(M482*21)/100</f>
      </c>
      <c t="s">
        <v>27</v>
      </c>
    </row>
    <row r="483" spans="1:5" ht="12.75">
      <c r="A483" s="35" t="s">
        <v>56</v>
      </c>
      <c r="E483" s="39" t="s">
        <v>5</v>
      </c>
    </row>
    <row r="484" spans="1:5" ht="12.75">
      <c r="A484" s="35" t="s">
        <v>57</v>
      </c>
      <c r="E484" s="40" t="s">
        <v>5</v>
      </c>
    </row>
    <row r="485" spans="1:5" ht="178.5">
      <c r="A485" t="s">
        <v>59</v>
      </c>
      <c r="E485" s="39" t="s">
        <v>536</v>
      </c>
    </row>
    <row r="486" spans="1:16" ht="12.75">
      <c r="A486" t="s">
        <v>49</v>
      </c>
      <c s="34" t="s">
        <v>537</v>
      </c>
      <c s="34" t="s">
        <v>538</v>
      </c>
      <c s="35" t="s">
        <v>5</v>
      </c>
      <c s="6" t="s">
        <v>539</v>
      </c>
      <c s="36" t="s">
        <v>90</v>
      </c>
      <c s="37">
        <v>3</v>
      </c>
      <c s="36">
        <v>0</v>
      </c>
      <c s="36">
        <f>ROUND(G486*H486,6)</f>
      </c>
      <c r="L486" s="38">
        <v>0</v>
      </c>
      <c s="32">
        <f>ROUND(ROUND(L486,2)*ROUND(G486,3),2)</f>
      </c>
      <c s="36" t="s">
        <v>55</v>
      </c>
      <c>
        <f>(M486*21)/100</f>
      </c>
      <c t="s">
        <v>27</v>
      </c>
    </row>
    <row r="487" spans="1:5" ht="12.75">
      <c r="A487" s="35" t="s">
        <v>56</v>
      </c>
      <c r="E487" s="39" t="s">
        <v>5</v>
      </c>
    </row>
    <row r="488" spans="1:5" ht="12.75">
      <c r="A488" s="35" t="s">
        <v>57</v>
      </c>
      <c r="E488" s="40" t="s">
        <v>5</v>
      </c>
    </row>
    <row r="489" spans="1:5" ht="178.5">
      <c r="A489" t="s">
        <v>59</v>
      </c>
      <c r="E489" s="39" t="s">
        <v>540</v>
      </c>
    </row>
    <row r="490" spans="1:16" ht="12.75">
      <c r="A490" t="s">
        <v>49</v>
      </c>
      <c s="34" t="s">
        <v>52</v>
      </c>
      <c s="34" t="s">
        <v>541</v>
      </c>
      <c s="35" t="s">
        <v>5</v>
      </c>
      <c s="6" t="s">
        <v>542</v>
      </c>
      <c s="36" t="s">
        <v>90</v>
      </c>
      <c s="37">
        <v>2</v>
      </c>
      <c s="36">
        <v>0</v>
      </c>
      <c s="36">
        <f>ROUND(G490*H490,6)</f>
      </c>
      <c r="L490" s="38">
        <v>0</v>
      </c>
      <c s="32">
        <f>ROUND(ROUND(L490,2)*ROUND(G490,3),2)</f>
      </c>
      <c s="36" t="s">
        <v>55</v>
      </c>
      <c>
        <f>(M490*21)/100</f>
      </c>
      <c t="s">
        <v>27</v>
      </c>
    </row>
    <row r="491" spans="1:5" ht="12.75">
      <c r="A491" s="35" t="s">
        <v>56</v>
      </c>
      <c r="E491" s="39" t="s">
        <v>5</v>
      </c>
    </row>
    <row r="492" spans="1:5" ht="12.75">
      <c r="A492" s="35" t="s">
        <v>57</v>
      </c>
      <c r="E492" s="40" t="s">
        <v>5</v>
      </c>
    </row>
    <row r="493" spans="1:5" ht="140.25">
      <c r="A493" t="s">
        <v>59</v>
      </c>
      <c r="E493" s="39" t="s">
        <v>543</v>
      </c>
    </row>
    <row r="494" spans="1:16" ht="12.75">
      <c r="A494" t="s">
        <v>49</v>
      </c>
      <c s="34" t="s">
        <v>544</v>
      </c>
      <c s="34" t="s">
        <v>545</v>
      </c>
      <c s="35" t="s">
        <v>5</v>
      </c>
      <c s="6" t="s">
        <v>546</v>
      </c>
      <c s="36" t="s">
        <v>90</v>
      </c>
      <c s="37">
        <v>2</v>
      </c>
      <c s="36">
        <v>0</v>
      </c>
      <c s="36">
        <f>ROUND(G494*H494,6)</f>
      </c>
      <c r="L494" s="38">
        <v>0</v>
      </c>
      <c s="32">
        <f>ROUND(ROUND(L494,2)*ROUND(G494,3),2)</f>
      </c>
      <c s="36" t="s">
        <v>55</v>
      </c>
      <c>
        <f>(M494*21)/100</f>
      </c>
      <c t="s">
        <v>27</v>
      </c>
    </row>
    <row r="495" spans="1:5" ht="12.75">
      <c r="A495" s="35" t="s">
        <v>56</v>
      </c>
      <c r="E495" s="39" t="s">
        <v>5</v>
      </c>
    </row>
    <row r="496" spans="1:5" ht="12.75">
      <c r="A496" s="35" t="s">
        <v>57</v>
      </c>
      <c r="E496" s="40" t="s">
        <v>5</v>
      </c>
    </row>
    <row r="497" spans="1:5" ht="165.75">
      <c r="A497" t="s">
        <v>59</v>
      </c>
      <c r="E497" s="39" t="s">
        <v>547</v>
      </c>
    </row>
    <row r="498" spans="1:16" ht="25.5">
      <c r="A498" t="s">
        <v>49</v>
      </c>
      <c s="34" t="s">
        <v>548</v>
      </c>
      <c s="34" t="s">
        <v>549</v>
      </c>
      <c s="35" t="s">
        <v>5</v>
      </c>
      <c s="6" t="s">
        <v>550</v>
      </c>
      <c s="36" t="s">
        <v>90</v>
      </c>
      <c s="37">
        <v>4</v>
      </c>
      <c s="36">
        <v>0</v>
      </c>
      <c s="36">
        <f>ROUND(G498*H498,6)</f>
      </c>
      <c r="L498" s="38">
        <v>0</v>
      </c>
      <c s="32">
        <f>ROUND(ROUND(L498,2)*ROUND(G498,3),2)</f>
      </c>
      <c s="36" t="s">
        <v>55</v>
      </c>
      <c>
        <f>(M498*21)/100</f>
      </c>
      <c t="s">
        <v>27</v>
      </c>
    </row>
    <row r="499" spans="1:5" ht="12.75">
      <c r="A499" s="35" t="s">
        <v>56</v>
      </c>
      <c r="E499" s="39" t="s">
        <v>5</v>
      </c>
    </row>
    <row r="500" spans="1:5" ht="12.75">
      <c r="A500" s="35" t="s">
        <v>57</v>
      </c>
      <c r="E500" s="40" t="s">
        <v>5</v>
      </c>
    </row>
    <row r="501" spans="1:5" ht="140.25">
      <c r="A501" t="s">
        <v>59</v>
      </c>
      <c r="E501" s="39" t="s">
        <v>551</v>
      </c>
    </row>
    <row r="502" spans="1:16" ht="12.75">
      <c r="A502" t="s">
        <v>49</v>
      </c>
      <c s="34" t="s">
        <v>552</v>
      </c>
      <c s="34" t="s">
        <v>553</v>
      </c>
      <c s="35" t="s">
        <v>5</v>
      </c>
      <c s="6" t="s">
        <v>554</v>
      </c>
      <c s="36" t="s">
        <v>90</v>
      </c>
      <c s="37">
        <v>8</v>
      </c>
      <c s="36">
        <v>0</v>
      </c>
      <c s="36">
        <f>ROUND(G502*H502,6)</f>
      </c>
      <c r="L502" s="38">
        <v>0</v>
      </c>
      <c s="32">
        <f>ROUND(ROUND(L502,2)*ROUND(G502,3),2)</f>
      </c>
      <c s="36" t="s">
        <v>55</v>
      </c>
      <c>
        <f>(M502*21)/100</f>
      </c>
      <c t="s">
        <v>27</v>
      </c>
    </row>
    <row r="503" spans="1:5" ht="12.75">
      <c r="A503" s="35" t="s">
        <v>56</v>
      </c>
      <c r="E503" s="39" t="s">
        <v>5</v>
      </c>
    </row>
    <row r="504" spans="1:5" ht="12.75">
      <c r="A504" s="35" t="s">
        <v>57</v>
      </c>
      <c r="E504" s="40" t="s">
        <v>5</v>
      </c>
    </row>
    <row r="505" spans="1:5" ht="140.25">
      <c r="A505" t="s">
        <v>59</v>
      </c>
      <c r="E505" s="39" t="s">
        <v>555</v>
      </c>
    </row>
    <row r="506" spans="1:16" ht="25.5">
      <c r="A506" t="s">
        <v>49</v>
      </c>
      <c s="34" t="s">
        <v>556</v>
      </c>
      <c s="34" t="s">
        <v>557</v>
      </c>
      <c s="35" t="s">
        <v>5</v>
      </c>
      <c s="6" t="s">
        <v>558</v>
      </c>
      <c s="36" t="s">
        <v>90</v>
      </c>
      <c s="37">
        <v>10</v>
      </c>
      <c s="36">
        <v>0</v>
      </c>
      <c s="36">
        <f>ROUND(G506*H506,6)</f>
      </c>
      <c r="L506" s="38">
        <v>0</v>
      </c>
      <c s="32">
        <f>ROUND(ROUND(L506,2)*ROUND(G506,3),2)</f>
      </c>
      <c s="36" t="s">
        <v>55</v>
      </c>
      <c>
        <f>(M506*21)/100</f>
      </c>
      <c t="s">
        <v>27</v>
      </c>
    </row>
    <row r="507" spans="1:5" ht="12.75">
      <c r="A507" s="35" t="s">
        <v>56</v>
      </c>
      <c r="E507" s="39" t="s">
        <v>5</v>
      </c>
    </row>
    <row r="508" spans="1:5" ht="12.75">
      <c r="A508" s="35" t="s">
        <v>57</v>
      </c>
      <c r="E508" s="40" t="s">
        <v>5</v>
      </c>
    </row>
    <row r="509" spans="1:5" ht="165.75">
      <c r="A509" t="s">
        <v>59</v>
      </c>
      <c r="E509" s="39" t="s">
        <v>559</v>
      </c>
    </row>
    <row r="510" spans="1:16" ht="12.75">
      <c r="A510" t="s">
        <v>49</v>
      </c>
      <c s="34" t="s">
        <v>560</v>
      </c>
      <c s="34" t="s">
        <v>561</v>
      </c>
      <c s="35" t="s">
        <v>5</v>
      </c>
      <c s="6" t="s">
        <v>562</v>
      </c>
      <c s="36" t="s">
        <v>90</v>
      </c>
      <c s="37">
        <v>6</v>
      </c>
      <c s="36">
        <v>0</v>
      </c>
      <c s="36">
        <f>ROUND(G510*H510,6)</f>
      </c>
      <c r="L510" s="38">
        <v>0</v>
      </c>
      <c s="32">
        <f>ROUND(ROUND(L510,2)*ROUND(G510,3),2)</f>
      </c>
      <c s="36" t="s">
        <v>55</v>
      </c>
      <c>
        <f>(M510*21)/100</f>
      </c>
      <c t="s">
        <v>27</v>
      </c>
    </row>
    <row r="511" spans="1:5" ht="12.75">
      <c r="A511" s="35" t="s">
        <v>56</v>
      </c>
      <c r="E511" s="39" t="s">
        <v>5</v>
      </c>
    </row>
    <row r="512" spans="1:5" ht="25.5">
      <c r="A512" s="35" t="s">
        <v>57</v>
      </c>
      <c r="E512" s="40" t="s">
        <v>563</v>
      </c>
    </row>
    <row r="513" spans="1:5" ht="191.25">
      <c r="A513" t="s">
        <v>59</v>
      </c>
      <c r="E513" s="39" t="s">
        <v>564</v>
      </c>
    </row>
    <row r="514" spans="1:16" ht="12.75">
      <c r="A514" t="s">
        <v>49</v>
      </c>
      <c s="34" t="s">
        <v>565</v>
      </c>
      <c s="34" t="s">
        <v>566</v>
      </c>
      <c s="35" t="s">
        <v>5</v>
      </c>
      <c s="6" t="s">
        <v>567</v>
      </c>
      <c s="36" t="s">
        <v>90</v>
      </c>
      <c s="37">
        <v>6</v>
      </c>
      <c s="36">
        <v>0</v>
      </c>
      <c s="36">
        <f>ROUND(G514*H514,6)</f>
      </c>
      <c r="L514" s="38">
        <v>0</v>
      </c>
      <c s="32">
        <f>ROUND(ROUND(L514,2)*ROUND(G514,3),2)</f>
      </c>
      <c s="36" t="s">
        <v>55</v>
      </c>
      <c>
        <f>(M514*21)/100</f>
      </c>
      <c t="s">
        <v>27</v>
      </c>
    </row>
    <row r="515" spans="1:5" ht="12.75">
      <c r="A515" s="35" t="s">
        <v>56</v>
      </c>
      <c r="E515" s="39" t="s">
        <v>5</v>
      </c>
    </row>
    <row r="516" spans="1:5" ht="25.5">
      <c r="A516" s="35" t="s">
        <v>57</v>
      </c>
      <c r="E516" s="40" t="s">
        <v>563</v>
      </c>
    </row>
    <row r="517" spans="1:5" ht="140.25">
      <c r="A517" t="s">
        <v>59</v>
      </c>
      <c r="E517" s="39" t="s">
        <v>568</v>
      </c>
    </row>
    <row r="518" spans="1:16" ht="12.75">
      <c r="A518" t="s">
        <v>49</v>
      </c>
      <c s="34" t="s">
        <v>569</v>
      </c>
      <c s="34" t="s">
        <v>566</v>
      </c>
      <c s="35" t="s">
        <v>4</v>
      </c>
      <c s="6" t="s">
        <v>570</v>
      </c>
      <c s="36" t="s">
        <v>90</v>
      </c>
      <c s="37">
        <v>2</v>
      </c>
      <c s="36">
        <v>0</v>
      </c>
      <c s="36">
        <f>ROUND(G518*H518,6)</f>
      </c>
      <c r="L518" s="38">
        <v>0</v>
      </c>
      <c s="32">
        <f>ROUND(ROUND(L518,2)*ROUND(G518,3),2)</f>
      </c>
      <c s="36" t="s">
        <v>55</v>
      </c>
      <c>
        <f>(M518*21)/100</f>
      </c>
      <c t="s">
        <v>27</v>
      </c>
    </row>
    <row r="519" spans="1:5" ht="12.75">
      <c r="A519" s="35" t="s">
        <v>56</v>
      </c>
      <c r="E519" s="39" t="s">
        <v>5</v>
      </c>
    </row>
    <row r="520" spans="1:5" ht="12.75">
      <c r="A520" s="35" t="s">
        <v>57</v>
      </c>
      <c r="E520" s="40" t="s">
        <v>5</v>
      </c>
    </row>
    <row r="521" spans="1:5" ht="191.25">
      <c r="A521" t="s">
        <v>59</v>
      </c>
      <c r="E521" s="39" t="s">
        <v>571</v>
      </c>
    </row>
    <row r="522" spans="1:16" ht="12.75">
      <c r="A522" t="s">
        <v>49</v>
      </c>
      <c s="34" t="s">
        <v>572</v>
      </c>
      <c s="34" t="s">
        <v>573</v>
      </c>
      <c s="35" t="s">
        <v>5</v>
      </c>
      <c s="6" t="s">
        <v>574</v>
      </c>
      <c s="36" t="s">
        <v>90</v>
      </c>
      <c s="37">
        <v>3</v>
      </c>
      <c s="36">
        <v>0</v>
      </c>
      <c s="36">
        <f>ROUND(G522*H522,6)</f>
      </c>
      <c r="L522" s="38">
        <v>0</v>
      </c>
      <c s="32">
        <f>ROUND(ROUND(L522,2)*ROUND(G522,3),2)</f>
      </c>
      <c s="36" t="s">
        <v>55</v>
      </c>
      <c>
        <f>(M522*21)/100</f>
      </c>
      <c t="s">
        <v>27</v>
      </c>
    </row>
    <row r="523" spans="1:5" ht="12.75">
      <c r="A523" s="35" t="s">
        <v>56</v>
      </c>
      <c r="E523" s="39" t="s">
        <v>5</v>
      </c>
    </row>
    <row r="524" spans="1:5" ht="12.75">
      <c r="A524" s="35" t="s">
        <v>57</v>
      </c>
      <c r="E524" s="40" t="s">
        <v>5</v>
      </c>
    </row>
    <row r="525" spans="1:5" ht="140.25">
      <c r="A525" t="s">
        <v>59</v>
      </c>
      <c r="E525" s="39" t="s">
        <v>575</v>
      </c>
    </row>
    <row r="526" spans="1:16" ht="12.75">
      <c r="A526" t="s">
        <v>49</v>
      </c>
      <c s="34" t="s">
        <v>576</v>
      </c>
      <c s="34" t="s">
        <v>577</v>
      </c>
      <c s="35" t="s">
        <v>5</v>
      </c>
      <c s="6" t="s">
        <v>578</v>
      </c>
      <c s="36" t="s">
        <v>90</v>
      </c>
      <c s="37">
        <v>3</v>
      </c>
      <c s="36">
        <v>0</v>
      </c>
      <c s="36">
        <f>ROUND(G526*H526,6)</f>
      </c>
      <c r="L526" s="38">
        <v>0</v>
      </c>
      <c s="32">
        <f>ROUND(ROUND(L526,2)*ROUND(G526,3),2)</f>
      </c>
      <c s="36" t="s">
        <v>55</v>
      </c>
      <c>
        <f>(M526*21)/100</f>
      </c>
      <c t="s">
        <v>27</v>
      </c>
    </row>
    <row r="527" spans="1:5" ht="12.75">
      <c r="A527" s="35" t="s">
        <v>56</v>
      </c>
      <c r="E527" s="39" t="s">
        <v>5</v>
      </c>
    </row>
    <row r="528" spans="1:5" ht="12.75">
      <c r="A528" s="35" t="s">
        <v>57</v>
      </c>
      <c r="E528" s="40" t="s">
        <v>5</v>
      </c>
    </row>
    <row r="529" spans="1:5" ht="204">
      <c r="A529" t="s">
        <v>59</v>
      </c>
      <c r="E529" s="39" t="s">
        <v>579</v>
      </c>
    </row>
    <row r="530" spans="1:16" ht="12.75">
      <c r="A530" t="s">
        <v>49</v>
      </c>
      <c s="34" t="s">
        <v>580</v>
      </c>
      <c s="34" t="s">
        <v>581</v>
      </c>
      <c s="35" t="s">
        <v>5</v>
      </c>
      <c s="6" t="s">
        <v>582</v>
      </c>
      <c s="36" t="s">
        <v>90</v>
      </c>
      <c s="37">
        <v>4</v>
      </c>
      <c s="36">
        <v>0</v>
      </c>
      <c s="36">
        <f>ROUND(G530*H530,6)</f>
      </c>
      <c r="L530" s="38">
        <v>0</v>
      </c>
      <c s="32">
        <f>ROUND(ROUND(L530,2)*ROUND(G530,3),2)</f>
      </c>
      <c s="36" t="s">
        <v>55</v>
      </c>
      <c>
        <f>(M530*21)/100</f>
      </c>
      <c t="s">
        <v>27</v>
      </c>
    </row>
    <row r="531" spans="1:5" ht="12.75">
      <c r="A531" s="35" t="s">
        <v>56</v>
      </c>
      <c r="E531" s="39" t="s">
        <v>5</v>
      </c>
    </row>
    <row r="532" spans="1:5" ht="12.75">
      <c r="A532" s="35" t="s">
        <v>57</v>
      </c>
      <c r="E532" s="40" t="s">
        <v>5</v>
      </c>
    </row>
    <row r="533" spans="1:5" ht="191.25">
      <c r="A533" t="s">
        <v>59</v>
      </c>
      <c r="E533" s="39" t="s">
        <v>583</v>
      </c>
    </row>
    <row r="534" spans="1:16" ht="12.75">
      <c r="A534" t="s">
        <v>49</v>
      </c>
      <c s="34" t="s">
        <v>584</v>
      </c>
      <c s="34" t="s">
        <v>585</v>
      </c>
      <c s="35" t="s">
        <v>5</v>
      </c>
      <c s="6" t="s">
        <v>586</v>
      </c>
      <c s="36" t="s">
        <v>90</v>
      </c>
      <c s="37">
        <v>7</v>
      </c>
      <c s="36">
        <v>0</v>
      </c>
      <c s="36">
        <f>ROUND(G534*H534,6)</f>
      </c>
      <c r="L534" s="38">
        <v>0</v>
      </c>
      <c s="32">
        <f>ROUND(ROUND(L534,2)*ROUND(G534,3),2)</f>
      </c>
      <c s="36" t="s">
        <v>55</v>
      </c>
      <c>
        <f>(M534*21)/100</f>
      </c>
      <c t="s">
        <v>27</v>
      </c>
    </row>
    <row r="535" spans="1:5" ht="12.75">
      <c r="A535" s="35" t="s">
        <v>56</v>
      </c>
      <c r="E535" s="39" t="s">
        <v>5</v>
      </c>
    </row>
    <row r="536" spans="1:5" ht="12.75">
      <c r="A536" s="35" t="s">
        <v>57</v>
      </c>
      <c r="E536" s="40" t="s">
        <v>5</v>
      </c>
    </row>
    <row r="537" spans="1:5" ht="140.25">
      <c r="A537" t="s">
        <v>59</v>
      </c>
      <c r="E537" s="39" t="s">
        <v>587</v>
      </c>
    </row>
    <row r="538" spans="1:16" ht="12.75">
      <c r="A538" t="s">
        <v>49</v>
      </c>
      <c s="34" t="s">
        <v>588</v>
      </c>
      <c s="34" t="s">
        <v>589</v>
      </c>
      <c s="35" t="s">
        <v>5</v>
      </c>
      <c s="6" t="s">
        <v>590</v>
      </c>
      <c s="36" t="s">
        <v>90</v>
      </c>
      <c s="37">
        <v>7</v>
      </c>
      <c s="36">
        <v>0</v>
      </c>
      <c s="36">
        <f>ROUND(G538*H538,6)</f>
      </c>
      <c r="L538" s="38">
        <v>0</v>
      </c>
      <c s="32">
        <f>ROUND(ROUND(L538,2)*ROUND(G538,3),2)</f>
      </c>
      <c s="36" t="s">
        <v>55</v>
      </c>
      <c>
        <f>(M538*21)/100</f>
      </c>
      <c t="s">
        <v>27</v>
      </c>
    </row>
    <row r="539" spans="1:5" ht="12.75">
      <c r="A539" s="35" t="s">
        <v>56</v>
      </c>
      <c r="E539" s="39" t="s">
        <v>5</v>
      </c>
    </row>
    <row r="540" spans="1:5" ht="12.75">
      <c r="A540" s="35" t="s">
        <v>57</v>
      </c>
      <c r="E540" s="40" t="s">
        <v>5</v>
      </c>
    </row>
    <row r="541" spans="1:5" ht="216.75">
      <c r="A541" t="s">
        <v>59</v>
      </c>
      <c r="E541" s="39" t="s">
        <v>591</v>
      </c>
    </row>
    <row r="542" spans="1:16" ht="12.75">
      <c r="A542" t="s">
        <v>49</v>
      </c>
      <c s="34" t="s">
        <v>592</v>
      </c>
      <c s="34" t="s">
        <v>593</v>
      </c>
      <c s="35" t="s">
        <v>5</v>
      </c>
      <c s="6" t="s">
        <v>594</v>
      </c>
      <c s="36" t="s">
        <v>90</v>
      </c>
      <c s="37">
        <v>6</v>
      </c>
      <c s="36">
        <v>0</v>
      </c>
      <c s="36">
        <f>ROUND(G542*H542,6)</f>
      </c>
      <c r="L542" s="38">
        <v>0</v>
      </c>
      <c s="32">
        <f>ROUND(ROUND(L542,2)*ROUND(G542,3),2)</f>
      </c>
      <c s="36" t="s">
        <v>55</v>
      </c>
      <c>
        <f>(M542*21)/100</f>
      </c>
      <c t="s">
        <v>27</v>
      </c>
    </row>
    <row r="543" spans="1:5" ht="12.75">
      <c r="A543" s="35" t="s">
        <v>56</v>
      </c>
      <c r="E543" s="39" t="s">
        <v>5</v>
      </c>
    </row>
    <row r="544" spans="1:5" ht="12.75">
      <c r="A544" s="35" t="s">
        <v>57</v>
      </c>
      <c r="E544" s="40" t="s">
        <v>5</v>
      </c>
    </row>
    <row r="545" spans="1:5" ht="178.5">
      <c r="A545" t="s">
        <v>59</v>
      </c>
      <c r="E545" s="39" t="s">
        <v>595</v>
      </c>
    </row>
    <row r="546" spans="1:16" ht="12.75">
      <c r="A546" t="s">
        <v>49</v>
      </c>
      <c s="34" t="s">
        <v>596</v>
      </c>
      <c s="34" t="s">
        <v>597</v>
      </c>
      <c s="35" t="s">
        <v>5</v>
      </c>
      <c s="6" t="s">
        <v>598</v>
      </c>
      <c s="36" t="s">
        <v>90</v>
      </c>
      <c s="37">
        <v>6</v>
      </c>
      <c s="36">
        <v>0</v>
      </c>
      <c s="36">
        <f>ROUND(G546*H546,6)</f>
      </c>
      <c r="L546" s="38">
        <v>0</v>
      </c>
      <c s="32">
        <f>ROUND(ROUND(L546,2)*ROUND(G546,3),2)</f>
      </c>
      <c s="36" t="s">
        <v>55</v>
      </c>
      <c>
        <f>(M546*21)/100</f>
      </c>
      <c t="s">
        <v>27</v>
      </c>
    </row>
    <row r="547" spans="1:5" ht="12.75">
      <c r="A547" s="35" t="s">
        <v>56</v>
      </c>
      <c r="E547" s="39" t="s">
        <v>5</v>
      </c>
    </row>
    <row r="548" spans="1:5" ht="12.75">
      <c r="A548" s="35" t="s">
        <v>57</v>
      </c>
      <c r="E548" s="40" t="s">
        <v>5</v>
      </c>
    </row>
    <row r="549" spans="1:5" ht="140.25">
      <c r="A549" t="s">
        <v>59</v>
      </c>
      <c r="E549" s="39" t="s">
        <v>599</v>
      </c>
    </row>
    <row r="550" spans="1:16" ht="12.75">
      <c r="A550" t="s">
        <v>49</v>
      </c>
      <c s="34" t="s">
        <v>600</v>
      </c>
      <c s="34" t="s">
        <v>601</v>
      </c>
      <c s="35" t="s">
        <v>5</v>
      </c>
      <c s="6" t="s">
        <v>602</v>
      </c>
      <c s="36" t="s">
        <v>90</v>
      </c>
      <c s="37">
        <v>6</v>
      </c>
      <c s="36">
        <v>0</v>
      </c>
      <c s="36">
        <f>ROUND(G550*H550,6)</f>
      </c>
      <c r="L550" s="38">
        <v>0</v>
      </c>
      <c s="32">
        <f>ROUND(ROUND(L550,2)*ROUND(G550,3),2)</f>
      </c>
      <c s="36" t="s">
        <v>55</v>
      </c>
      <c>
        <f>(M550*21)/100</f>
      </c>
      <c t="s">
        <v>27</v>
      </c>
    </row>
    <row r="551" spans="1:5" ht="12.75">
      <c r="A551" s="35" t="s">
        <v>56</v>
      </c>
      <c r="E551" s="39" t="s">
        <v>5</v>
      </c>
    </row>
    <row r="552" spans="1:5" ht="12.75">
      <c r="A552" s="35" t="s">
        <v>57</v>
      </c>
      <c r="E552" s="40" t="s">
        <v>5</v>
      </c>
    </row>
    <row r="553" spans="1:5" ht="114.75">
      <c r="A553" t="s">
        <v>59</v>
      </c>
      <c r="E553" s="39" t="s">
        <v>603</v>
      </c>
    </row>
    <row r="554" spans="1:16" ht="12.75">
      <c r="A554" t="s">
        <v>49</v>
      </c>
      <c s="34" t="s">
        <v>604</v>
      </c>
      <c s="34" t="s">
        <v>605</v>
      </c>
      <c s="35" t="s">
        <v>5</v>
      </c>
      <c s="6" t="s">
        <v>606</v>
      </c>
      <c s="36" t="s">
        <v>90</v>
      </c>
      <c s="37">
        <v>2</v>
      </c>
      <c s="36">
        <v>0</v>
      </c>
      <c s="36">
        <f>ROUND(G554*H554,6)</f>
      </c>
      <c r="L554" s="38">
        <v>0</v>
      </c>
      <c s="32">
        <f>ROUND(ROUND(L554,2)*ROUND(G554,3),2)</f>
      </c>
      <c s="36" t="s">
        <v>55</v>
      </c>
      <c>
        <f>(M554*21)/100</f>
      </c>
      <c t="s">
        <v>27</v>
      </c>
    </row>
    <row r="555" spans="1:5" ht="12.75">
      <c r="A555" s="35" t="s">
        <v>56</v>
      </c>
      <c r="E555" s="39" t="s">
        <v>5</v>
      </c>
    </row>
    <row r="556" spans="1:5" ht="12.75">
      <c r="A556" s="35" t="s">
        <v>57</v>
      </c>
      <c r="E556" s="40" t="s">
        <v>5</v>
      </c>
    </row>
    <row r="557" spans="1:5" ht="153">
      <c r="A557" t="s">
        <v>59</v>
      </c>
      <c r="E557" s="39" t="s">
        <v>607</v>
      </c>
    </row>
    <row r="558" spans="1:16" ht="12.75">
      <c r="A558" t="s">
        <v>49</v>
      </c>
      <c s="34" t="s">
        <v>608</v>
      </c>
      <c s="34" t="s">
        <v>609</v>
      </c>
      <c s="35" t="s">
        <v>5</v>
      </c>
      <c s="6" t="s">
        <v>610</v>
      </c>
      <c s="36" t="s">
        <v>90</v>
      </c>
      <c s="37">
        <v>2</v>
      </c>
      <c s="36">
        <v>0</v>
      </c>
      <c s="36">
        <f>ROUND(G558*H558,6)</f>
      </c>
      <c r="L558" s="38">
        <v>0</v>
      </c>
      <c s="32">
        <f>ROUND(ROUND(L558,2)*ROUND(G558,3),2)</f>
      </c>
      <c s="36" t="s">
        <v>55</v>
      </c>
      <c>
        <f>(M558*21)/100</f>
      </c>
      <c t="s">
        <v>27</v>
      </c>
    </row>
    <row r="559" spans="1:5" ht="12.75">
      <c r="A559" s="35" t="s">
        <v>56</v>
      </c>
      <c r="E559" s="39" t="s">
        <v>5</v>
      </c>
    </row>
    <row r="560" spans="1:5" ht="12.75">
      <c r="A560" s="35" t="s">
        <v>57</v>
      </c>
      <c r="E560" s="40" t="s">
        <v>5</v>
      </c>
    </row>
    <row r="561" spans="1:5" ht="140.25">
      <c r="A561" t="s">
        <v>59</v>
      </c>
      <c r="E561" s="39" t="s">
        <v>611</v>
      </c>
    </row>
    <row r="562" spans="1:16" ht="12.75">
      <c r="A562" t="s">
        <v>49</v>
      </c>
      <c s="34" t="s">
        <v>612</v>
      </c>
      <c s="34" t="s">
        <v>609</v>
      </c>
      <c s="35" t="s">
        <v>4</v>
      </c>
      <c s="6" t="s">
        <v>613</v>
      </c>
      <c s="36" t="s">
        <v>90</v>
      </c>
      <c s="37">
        <v>2</v>
      </c>
      <c s="36">
        <v>0</v>
      </c>
      <c s="36">
        <f>ROUND(G562*H562,6)</f>
      </c>
      <c r="L562" s="38">
        <v>0</v>
      </c>
      <c s="32">
        <f>ROUND(ROUND(L562,2)*ROUND(G562,3),2)</f>
      </c>
      <c s="36" t="s">
        <v>55</v>
      </c>
      <c>
        <f>(M562*21)/100</f>
      </c>
      <c t="s">
        <v>27</v>
      </c>
    </row>
    <row r="563" spans="1:5" ht="12.75">
      <c r="A563" s="35" t="s">
        <v>56</v>
      </c>
      <c r="E563" s="39" t="s">
        <v>5</v>
      </c>
    </row>
    <row r="564" spans="1:5" ht="12.75">
      <c r="A564" s="35" t="s">
        <v>57</v>
      </c>
      <c r="E564" s="40" t="s">
        <v>5</v>
      </c>
    </row>
    <row r="565" spans="1:5" ht="191.25">
      <c r="A565" t="s">
        <v>59</v>
      </c>
      <c r="E565" s="39" t="s">
        <v>614</v>
      </c>
    </row>
    <row r="566" spans="1:16" ht="12.75">
      <c r="A566" t="s">
        <v>49</v>
      </c>
      <c s="34" t="s">
        <v>615</v>
      </c>
      <c s="34" t="s">
        <v>616</v>
      </c>
      <c s="35" t="s">
        <v>5</v>
      </c>
      <c s="6" t="s">
        <v>617</v>
      </c>
      <c s="36" t="s">
        <v>90</v>
      </c>
      <c s="37">
        <v>1</v>
      </c>
      <c s="36">
        <v>0</v>
      </c>
      <c s="36">
        <f>ROUND(G566*H566,6)</f>
      </c>
      <c r="L566" s="38">
        <v>0</v>
      </c>
      <c s="32">
        <f>ROUND(ROUND(L566,2)*ROUND(G566,3),2)</f>
      </c>
      <c s="36" t="s">
        <v>55</v>
      </c>
      <c>
        <f>(M566*21)/100</f>
      </c>
      <c t="s">
        <v>27</v>
      </c>
    </row>
    <row r="567" spans="1:5" ht="12.75">
      <c r="A567" s="35" t="s">
        <v>56</v>
      </c>
      <c r="E567" s="39" t="s">
        <v>5</v>
      </c>
    </row>
    <row r="568" spans="1:5" ht="12.75">
      <c r="A568" s="35" t="s">
        <v>57</v>
      </c>
      <c r="E568" s="40" t="s">
        <v>5</v>
      </c>
    </row>
    <row r="569" spans="1:5" ht="178.5">
      <c r="A569" t="s">
        <v>59</v>
      </c>
      <c r="E569" s="39" t="s">
        <v>618</v>
      </c>
    </row>
    <row r="570" spans="1:16" ht="12.75">
      <c r="A570" t="s">
        <v>49</v>
      </c>
      <c s="34" t="s">
        <v>619</v>
      </c>
      <c s="34" t="s">
        <v>620</v>
      </c>
      <c s="35" t="s">
        <v>5</v>
      </c>
      <c s="6" t="s">
        <v>621</v>
      </c>
      <c s="36" t="s">
        <v>90</v>
      </c>
      <c s="37">
        <v>21</v>
      </c>
      <c s="36">
        <v>0</v>
      </c>
      <c s="36">
        <f>ROUND(G570*H570,6)</f>
      </c>
      <c r="L570" s="38">
        <v>0</v>
      </c>
      <c s="32">
        <f>ROUND(ROUND(L570,2)*ROUND(G570,3),2)</f>
      </c>
      <c s="36" t="s">
        <v>55</v>
      </c>
      <c>
        <f>(M570*21)/100</f>
      </c>
      <c t="s">
        <v>27</v>
      </c>
    </row>
    <row r="571" spans="1:5" ht="12.75">
      <c r="A571" s="35" t="s">
        <v>56</v>
      </c>
      <c r="E571" s="39" t="s">
        <v>5</v>
      </c>
    </row>
    <row r="572" spans="1:5" ht="12.75">
      <c r="A572" s="35" t="s">
        <v>57</v>
      </c>
      <c r="E572" s="40" t="s">
        <v>5</v>
      </c>
    </row>
    <row r="573" spans="1:5" ht="140.25">
      <c r="A573" t="s">
        <v>59</v>
      </c>
      <c r="E573" s="39" t="s">
        <v>622</v>
      </c>
    </row>
    <row r="574" spans="1:16" ht="12.75">
      <c r="A574" t="s">
        <v>49</v>
      </c>
      <c s="34" t="s">
        <v>623</v>
      </c>
      <c s="34" t="s">
        <v>624</v>
      </c>
      <c s="35" t="s">
        <v>5</v>
      </c>
      <c s="6" t="s">
        <v>625</v>
      </c>
      <c s="36" t="s">
        <v>90</v>
      </c>
      <c s="37">
        <v>2</v>
      </c>
      <c s="36">
        <v>0</v>
      </c>
      <c s="36">
        <f>ROUND(G574*H574,6)</f>
      </c>
      <c r="L574" s="38">
        <v>0</v>
      </c>
      <c s="32">
        <f>ROUND(ROUND(L574,2)*ROUND(G574,3),2)</f>
      </c>
      <c s="36" t="s">
        <v>91</v>
      </c>
      <c>
        <f>(M574*21)/100</f>
      </c>
      <c t="s">
        <v>27</v>
      </c>
    </row>
    <row r="575" spans="1:5" ht="12.75">
      <c r="A575" s="35" t="s">
        <v>56</v>
      </c>
      <c r="E575" s="39" t="s">
        <v>5</v>
      </c>
    </row>
    <row r="576" spans="1:5" ht="12.75">
      <c r="A576" s="35" t="s">
        <v>57</v>
      </c>
      <c r="E576" s="40" t="s">
        <v>5</v>
      </c>
    </row>
    <row r="577" spans="1:5" ht="114.75">
      <c r="A577" t="s">
        <v>59</v>
      </c>
      <c r="E577" s="39" t="s">
        <v>626</v>
      </c>
    </row>
    <row r="578" spans="1:16" ht="12.75">
      <c r="A578" t="s">
        <v>49</v>
      </c>
      <c s="34" t="s">
        <v>627</v>
      </c>
      <c s="34" t="s">
        <v>624</v>
      </c>
      <c s="35" t="s">
        <v>4</v>
      </c>
      <c s="6" t="s">
        <v>628</v>
      </c>
      <c s="36" t="s">
        <v>90</v>
      </c>
      <c s="37">
        <v>2</v>
      </c>
      <c s="36">
        <v>0</v>
      </c>
      <c s="36">
        <f>ROUND(G578*H578,6)</f>
      </c>
      <c r="L578" s="38">
        <v>0</v>
      </c>
      <c s="32">
        <f>ROUND(ROUND(L578,2)*ROUND(G578,3),2)</f>
      </c>
      <c s="36" t="s">
        <v>91</v>
      </c>
      <c>
        <f>(M578*21)/100</f>
      </c>
      <c t="s">
        <v>27</v>
      </c>
    </row>
    <row r="579" spans="1:5" ht="12.75">
      <c r="A579" s="35" t="s">
        <v>56</v>
      </c>
      <c r="E579" s="39" t="s">
        <v>5</v>
      </c>
    </row>
    <row r="580" spans="1:5" ht="12.75">
      <c r="A580" s="35" t="s">
        <v>57</v>
      </c>
      <c r="E580" s="40" t="s">
        <v>5</v>
      </c>
    </row>
    <row r="581" spans="1:5" ht="102">
      <c r="A581" t="s">
        <v>59</v>
      </c>
      <c r="E581" s="39" t="s">
        <v>629</v>
      </c>
    </row>
    <row r="582" spans="1:16" ht="12.75">
      <c r="A582" t="s">
        <v>49</v>
      </c>
      <c s="34" t="s">
        <v>630</v>
      </c>
      <c s="34" t="s">
        <v>631</v>
      </c>
      <c s="35" t="s">
        <v>5</v>
      </c>
      <c s="6" t="s">
        <v>632</v>
      </c>
      <c s="36" t="s">
        <v>90</v>
      </c>
      <c s="37">
        <v>42</v>
      </c>
      <c s="36">
        <v>0</v>
      </c>
      <c s="36">
        <f>ROUND(G582*H582,6)</f>
      </c>
      <c r="L582" s="38">
        <v>0</v>
      </c>
      <c s="32">
        <f>ROUND(ROUND(L582,2)*ROUND(G582,3),2)</f>
      </c>
      <c s="36" t="s">
        <v>55</v>
      </c>
      <c>
        <f>(M582*21)/100</f>
      </c>
      <c t="s">
        <v>27</v>
      </c>
    </row>
    <row r="583" spans="1:5" ht="12.75">
      <c r="A583" s="35" t="s">
        <v>56</v>
      </c>
      <c r="E583" s="39" t="s">
        <v>5</v>
      </c>
    </row>
    <row r="584" spans="1:5" ht="12.75">
      <c r="A584" s="35" t="s">
        <v>57</v>
      </c>
      <c r="E584" s="40" t="s">
        <v>5</v>
      </c>
    </row>
    <row r="585" spans="1:5" ht="127.5">
      <c r="A585" t="s">
        <v>59</v>
      </c>
      <c r="E585" s="39" t="s">
        <v>633</v>
      </c>
    </row>
    <row r="586" spans="1:16" ht="25.5">
      <c r="A586" t="s">
        <v>49</v>
      </c>
      <c s="34" t="s">
        <v>634</v>
      </c>
      <c s="34" t="s">
        <v>635</v>
      </c>
      <c s="35" t="s">
        <v>5</v>
      </c>
      <c s="6" t="s">
        <v>636</v>
      </c>
      <c s="36" t="s">
        <v>90</v>
      </c>
      <c s="37">
        <v>14</v>
      </c>
      <c s="36">
        <v>0</v>
      </c>
      <c s="36">
        <f>ROUND(G586*H586,6)</f>
      </c>
      <c r="L586" s="38">
        <v>0</v>
      </c>
      <c s="32">
        <f>ROUND(ROUND(L586,2)*ROUND(G586,3),2)</f>
      </c>
      <c s="36" t="s">
        <v>55</v>
      </c>
      <c>
        <f>(M586*21)/100</f>
      </c>
      <c t="s">
        <v>27</v>
      </c>
    </row>
    <row r="587" spans="1:5" ht="12.75">
      <c r="A587" s="35" t="s">
        <v>56</v>
      </c>
      <c r="E587" s="39" t="s">
        <v>5</v>
      </c>
    </row>
    <row r="588" spans="1:5" ht="12.75">
      <c r="A588" s="35" t="s">
        <v>57</v>
      </c>
      <c r="E588" s="40" t="s">
        <v>5</v>
      </c>
    </row>
    <row r="589" spans="1:5" ht="127.5">
      <c r="A589" t="s">
        <v>59</v>
      </c>
      <c r="E589" s="39" t="s">
        <v>637</v>
      </c>
    </row>
    <row r="590" spans="1:16" ht="25.5">
      <c r="A590" t="s">
        <v>49</v>
      </c>
      <c s="34" t="s">
        <v>638</v>
      </c>
      <c s="34" t="s">
        <v>639</v>
      </c>
      <c s="35" t="s">
        <v>5</v>
      </c>
      <c s="6" t="s">
        <v>640</v>
      </c>
      <c s="36" t="s">
        <v>90</v>
      </c>
      <c s="37">
        <v>14</v>
      </c>
      <c s="36">
        <v>0</v>
      </c>
      <c s="36">
        <f>ROUND(G590*H590,6)</f>
      </c>
      <c r="L590" s="38">
        <v>0</v>
      </c>
      <c s="32">
        <f>ROUND(ROUND(L590,2)*ROUND(G590,3),2)</f>
      </c>
      <c s="36" t="s">
        <v>55</v>
      </c>
      <c>
        <f>(M590*21)/100</f>
      </c>
      <c t="s">
        <v>27</v>
      </c>
    </row>
    <row r="591" spans="1:5" ht="12.75">
      <c r="A591" s="35" t="s">
        <v>56</v>
      </c>
      <c r="E591" s="39" t="s">
        <v>5</v>
      </c>
    </row>
    <row r="592" spans="1:5" ht="12.75">
      <c r="A592" s="35" t="s">
        <v>57</v>
      </c>
      <c r="E592" s="40" t="s">
        <v>5</v>
      </c>
    </row>
    <row r="593" spans="1:5" ht="153">
      <c r="A593" t="s">
        <v>59</v>
      </c>
      <c r="E593" s="39" t="s">
        <v>641</v>
      </c>
    </row>
    <row r="594" spans="1:16" ht="25.5">
      <c r="A594" t="s">
        <v>49</v>
      </c>
      <c s="34" t="s">
        <v>642</v>
      </c>
      <c s="34" t="s">
        <v>643</v>
      </c>
      <c s="35" t="s">
        <v>5</v>
      </c>
      <c s="6" t="s">
        <v>644</v>
      </c>
      <c s="36" t="s">
        <v>90</v>
      </c>
      <c s="37">
        <v>14</v>
      </c>
      <c s="36">
        <v>0</v>
      </c>
      <c s="36">
        <f>ROUND(G594*H594,6)</f>
      </c>
      <c r="L594" s="38">
        <v>0</v>
      </c>
      <c s="32">
        <f>ROUND(ROUND(L594,2)*ROUND(G594,3),2)</f>
      </c>
      <c s="36" t="s">
        <v>55</v>
      </c>
      <c>
        <f>(M594*21)/100</f>
      </c>
      <c t="s">
        <v>27</v>
      </c>
    </row>
    <row r="595" spans="1:5" ht="12.75">
      <c r="A595" s="35" t="s">
        <v>56</v>
      </c>
      <c r="E595" s="39" t="s">
        <v>5</v>
      </c>
    </row>
    <row r="596" spans="1:5" ht="12.75">
      <c r="A596" s="35" t="s">
        <v>57</v>
      </c>
      <c r="E596" s="40" t="s">
        <v>5</v>
      </c>
    </row>
    <row r="597" spans="1:5" ht="153">
      <c r="A597" t="s">
        <v>59</v>
      </c>
      <c r="E597" s="39" t="s">
        <v>645</v>
      </c>
    </row>
    <row r="598" spans="1:16" ht="12.75">
      <c r="A598" t="s">
        <v>49</v>
      </c>
      <c s="34" t="s">
        <v>646</v>
      </c>
      <c s="34" t="s">
        <v>647</v>
      </c>
      <c s="35" t="s">
        <v>5</v>
      </c>
      <c s="6" t="s">
        <v>648</v>
      </c>
      <c s="36" t="s">
        <v>90</v>
      </c>
      <c s="37">
        <v>2</v>
      </c>
      <c s="36">
        <v>0</v>
      </c>
      <c s="36">
        <f>ROUND(G598*H598,6)</f>
      </c>
      <c r="L598" s="38">
        <v>0</v>
      </c>
      <c s="32">
        <f>ROUND(ROUND(L598,2)*ROUND(G598,3),2)</f>
      </c>
      <c s="36" t="s">
        <v>91</v>
      </c>
      <c>
        <f>(M598*21)/100</f>
      </c>
      <c t="s">
        <v>27</v>
      </c>
    </row>
    <row r="599" spans="1:5" ht="12.75">
      <c r="A599" s="35" t="s">
        <v>56</v>
      </c>
      <c r="E599" s="39" t="s">
        <v>5</v>
      </c>
    </row>
    <row r="600" spans="1:5" ht="12.75">
      <c r="A600" s="35" t="s">
        <v>57</v>
      </c>
      <c r="E600" s="40" t="s">
        <v>5</v>
      </c>
    </row>
    <row r="601" spans="1:5" ht="165.75">
      <c r="A601" t="s">
        <v>59</v>
      </c>
      <c r="E601" s="39" t="s">
        <v>649</v>
      </c>
    </row>
    <row r="602" spans="1:16" ht="25.5">
      <c r="A602" t="s">
        <v>49</v>
      </c>
      <c s="34" t="s">
        <v>650</v>
      </c>
      <c s="34" t="s">
        <v>651</v>
      </c>
      <c s="35" t="s">
        <v>5</v>
      </c>
      <c s="6" t="s">
        <v>652</v>
      </c>
      <c s="36" t="s">
        <v>90</v>
      </c>
      <c s="37">
        <v>2</v>
      </c>
      <c s="36">
        <v>0</v>
      </c>
      <c s="36">
        <f>ROUND(G602*H602,6)</f>
      </c>
      <c r="L602" s="38">
        <v>0</v>
      </c>
      <c s="32">
        <f>ROUND(ROUND(L602,2)*ROUND(G602,3),2)</f>
      </c>
      <c s="36" t="s">
        <v>55</v>
      </c>
      <c>
        <f>(M602*21)/100</f>
      </c>
      <c t="s">
        <v>27</v>
      </c>
    </row>
    <row r="603" spans="1:5" ht="12.75">
      <c r="A603" s="35" t="s">
        <v>56</v>
      </c>
      <c r="E603" s="39" t="s">
        <v>5</v>
      </c>
    </row>
    <row r="604" spans="1:5" ht="12.75">
      <c r="A604" s="35" t="s">
        <v>57</v>
      </c>
      <c r="E604" s="40" t="s">
        <v>5</v>
      </c>
    </row>
    <row r="605" spans="1:5" ht="153">
      <c r="A605" t="s">
        <v>59</v>
      </c>
      <c r="E605" s="39" t="s">
        <v>653</v>
      </c>
    </row>
    <row r="606" spans="1:16" ht="12.75">
      <c r="A606" t="s">
        <v>49</v>
      </c>
      <c s="34" t="s">
        <v>654</v>
      </c>
      <c s="34" t="s">
        <v>655</v>
      </c>
      <c s="35" t="s">
        <v>5</v>
      </c>
      <c s="6" t="s">
        <v>656</v>
      </c>
      <c s="36" t="s">
        <v>90</v>
      </c>
      <c s="37">
        <v>2</v>
      </c>
      <c s="36">
        <v>0</v>
      </c>
      <c s="36">
        <f>ROUND(G606*H606,6)</f>
      </c>
      <c r="L606" s="38">
        <v>0</v>
      </c>
      <c s="32">
        <f>ROUND(ROUND(L606,2)*ROUND(G606,3),2)</f>
      </c>
      <c s="36" t="s">
        <v>91</v>
      </c>
      <c>
        <f>(M606*21)/100</f>
      </c>
      <c t="s">
        <v>27</v>
      </c>
    </row>
    <row r="607" spans="1:5" ht="12.75">
      <c r="A607" s="35" t="s">
        <v>56</v>
      </c>
      <c r="E607" s="39" t="s">
        <v>5</v>
      </c>
    </row>
    <row r="608" spans="1:5" ht="12.75">
      <c r="A608" s="35" t="s">
        <v>57</v>
      </c>
      <c r="E608" s="40" t="s">
        <v>5</v>
      </c>
    </row>
    <row r="609" spans="1:5" ht="127.5">
      <c r="A609" t="s">
        <v>59</v>
      </c>
      <c r="E609" s="39" t="s">
        <v>657</v>
      </c>
    </row>
    <row r="610" spans="1:16" ht="25.5">
      <c r="A610" t="s">
        <v>49</v>
      </c>
      <c s="34" t="s">
        <v>658</v>
      </c>
      <c s="34" t="s">
        <v>659</v>
      </c>
      <c s="35" t="s">
        <v>5</v>
      </c>
      <c s="6" t="s">
        <v>660</v>
      </c>
      <c s="36" t="s">
        <v>90</v>
      </c>
      <c s="37">
        <v>2</v>
      </c>
      <c s="36">
        <v>0</v>
      </c>
      <c s="36">
        <f>ROUND(G610*H610,6)</f>
      </c>
      <c r="L610" s="38">
        <v>0</v>
      </c>
      <c s="32">
        <f>ROUND(ROUND(L610,2)*ROUND(G610,3),2)</f>
      </c>
      <c s="36" t="s">
        <v>55</v>
      </c>
      <c>
        <f>(M610*21)/100</f>
      </c>
      <c t="s">
        <v>27</v>
      </c>
    </row>
    <row r="611" spans="1:5" ht="12.75">
      <c r="A611" s="35" t="s">
        <v>56</v>
      </c>
      <c r="E611" s="39" t="s">
        <v>5</v>
      </c>
    </row>
    <row r="612" spans="1:5" ht="12.75">
      <c r="A612" s="35" t="s">
        <v>57</v>
      </c>
      <c r="E612" s="40" t="s">
        <v>5</v>
      </c>
    </row>
    <row r="613" spans="1:5" ht="165.75">
      <c r="A613" t="s">
        <v>59</v>
      </c>
      <c r="E613" s="39" t="s">
        <v>661</v>
      </c>
    </row>
    <row r="614" spans="1:16" ht="12.75">
      <c r="A614" t="s">
        <v>49</v>
      </c>
      <c s="34" t="s">
        <v>662</v>
      </c>
      <c s="34" t="s">
        <v>663</v>
      </c>
      <c s="35" t="s">
        <v>5</v>
      </c>
      <c s="6" t="s">
        <v>664</v>
      </c>
      <c s="36" t="s">
        <v>90</v>
      </c>
      <c s="37">
        <v>2</v>
      </c>
      <c s="36">
        <v>0</v>
      </c>
      <c s="36">
        <f>ROUND(G614*H614,6)</f>
      </c>
      <c r="L614" s="38">
        <v>0</v>
      </c>
      <c s="32">
        <f>ROUND(ROUND(L614,2)*ROUND(G614,3),2)</f>
      </c>
      <c s="36" t="s">
        <v>91</v>
      </c>
      <c>
        <f>(M614*21)/100</f>
      </c>
      <c t="s">
        <v>27</v>
      </c>
    </row>
    <row r="615" spans="1:5" ht="12.75">
      <c r="A615" s="35" t="s">
        <v>56</v>
      </c>
      <c r="E615" s="39" t="s">
        <v>5</v>
      </c>
    </row>
    <row r="616" spans="1:5" ht="12.75">
      <c r="A616" s="35" t="s">
        <v>57</v>
      </c>
      <c r="E616" s="40" t="s">
        <v>5</v>
      </c>
    </row>
    <row r="617" spans="1:5" ht="140.25">
      <c r="A617" t="s">
        <v>59</v>
      </c>
      <c r="E617" s="39" t="s">
        <v>665</v>
      </c>
    </row>
    <row r="618" spans="1:16" ht="12.75">
      <c r="A618" t="s">
        <v>49</v>
      </c>
      <c s="34" t="s">
        <v>666</v>
      </c>
      <c s="34" t="s">
        <v>667</v>
      </c>
      <c s="35" t="s">
        <v>5</v>
      </c>
      <c s="6" t="s">
        <v>668</v>
      </c>
      <c s="36" t="s">
        <v>90</v>
      </c>
      <c s="37">
        <v>10</v>
      </c>
      <c s="36">
        <v>0</v>
      </c>
      <c s="36">
        <f>ROUND(G618*H618,6)</f>
      </c>
      <c r="L618" s="38">
        <v>0</v>
      </c>
      <c s="32">
        <f>ROUND(ROUND(L618,2)*ROUND(G618,3),2)</f>
      </c>
      <c s="36" t="s">
        <v>55</v>
      </c>
      <c>
        <f>(M618*21)/100</f>
      </c>
      <c t="s">
        <v>27</v>
      </c>
    </row>
    <row r="619" spans="1:5" ht="12.75">
      <c r="A619" s="35" t="s">
        <v>56</v>
      </c>
      <c r="E619" s="39" t="s">
        <v>5</v>
      </c>
    </row>
    <row r="620" spans="1:5" ht="12.75">
      <c r="A620" s="35" t="s">
        <v>57</v>
      </c>
      <c r="E620" s="40" t="s">
        <v>5</v>
      </c>
    </row>
    <row r="621" spans="1:5" ht="191.25">
      <c r="A621" t="s">
        <v>59</v>
      </c>
      <c r="E621" s="39" t="s">
        <v>669</v>
      </c>
    </row>
    <row r="622" spans="1:16" ht="12.75">
      <c r="A622" t="s">
        <v>49</v>
      </c>
      <c s="34" t="s">
        <v>670</v>
      </c>
      <c s="34" t="s">
        <v>671</v>
      </c>
      <c s="35" t="s">
        <v>5</v>
      </c>
      <c s="6" t="s">
        <v>672</v>
      </c>
      <c s="36" t="s">
        <v>90</v>
      </c>
      <c s="37">
        <v>19</v>
      </c>
      <c s="36">
        <v>0</v>
      </c>
      <c s="36">
        <f>ROUND(G622*H622,6)</f>
      </c>
      <c r="L622" s="38">
        <v>0</v>
      </c>
      <c s="32">
        <f>ROUND(ROUND(L622,2)*ROUND(G622,3),2)</f>
      </c>
      <c s="36" t="s">
        <v>55</v>
      </c>
      <c>
        <f>(M622*21)/100</f>
      </c>
      <c t="s">
        <v>27</v>
      </c>
    </row>
    <row r="623" spans="1:5" ht="12.75">
      <c r="A623" s="35" t="s">
        <v>56</v>
      </c>
      <c r="E623" s="39" t="s">
        <v>5</v>
      </c>
    </row>
    <row r="624" spans="1:5" ht="25.5">
      <c r="A624" s="35" t="s">
        <v>57</v>
      </c>
      <c r="E624" s="40" t="s">
        <v>673</v>
      </c>
    </row>
    <row r="625" spans="1:5" ht="140.25">
      <c r="A625" t="s">
        <v>59</v>
      </c>
      <c r="E625" s="39" t="s">
        <v>674</v>
      </c>
    </row>
    <row r="626" spans="1:16" ht="12.75">
      <c r="A626" t="s">
        <v>49</v>
      </c>
      <c s="34" t="s">
        <v>675</v>
      </c>
      <c s="34" t="s">
        <v>676</v>
      </c>
      <c s="35" t="s">
        <v>5</v>
      </c>
      <c s="6" t="s">
        <v>677</v>
      </c>
      <c s="36" t="s">
        <v>90</v>
      </c>
      <c s="37">
        <v>19</v>
      </c>
      <c s="36">
        <v>0</v>
      </c>
      <c s="36">
        <f>ROUND(G626*H626,6)</f>
      </c>
      <c r="L626" s="38">
        <v>0</v>
      </c>
      <c s="32">
        <f>ROUND(ROUND(L626,2)*ROUND(G626,3),2)</f>
      </c>
      <c s="36" t="s">
        <v>55</v>
      </c>
      <c>
        <f>(M626*21)/100</f>
      </c>
      <c t="s">
        <v>27</v>
      </c>
    </row>
    <row r="627" spans="1:5" ht="12.75">
      <c r="A627" s="35" t="s">
        <v>56</v>
      </c>
      <c r="E627" s="39" t="s">
        <v>5</v>
      </c>
    </row>
    <row r="628" spans="1:5" ht="25.5">
      <c r="A628" s="35" t="s">
        <v>57</v>
      </c>
      <c r="E628" s="40" t="s">
        <v>673</v>
      </c>
    </row>
    <row r="629" spans="1:5" ht="140.25">
      <c r="A629" t="s">
        <v>59</v>
      </c>
      <c r="E629" s="39" t="s">
        <v>678</v>
      </c>
    </row>
    <row r="630" spans="1:16" ht="12.75">
      <c r="A630" t="s">
        <v>49</v>
      </c>
      <c s="34" t="s">
        <v>679</v>
      </c>
      <c s="34" t="s">
        <v>680</v>
      </c>
      <c s="35" t="s">
        <v>5</v>
      </c>
      <c s="6" t="s">
        <v>681</v>
      </c>
      <c s="36" t="s">
        <v>90</v>
      </c>
      <c s="37">
        <v>3</v>
      </c>
      <c s="36">
        <v>0</v>
      </c>
      <c s="36">
        <f>ROUND(G630*H630,6)</f>
      </c>
      <c r="L630" s="38">
        <v>0</v>
      </c>
      <c s="32">
        <f>ROUND(ROUND(L630,2)*ROUND(G630,3),2)</f>
      </c>
      <c s="36" t="s">
        <v>55</v>
      </c>
      <c>
        <f>(M630*21)/100</f>
      </c>
      <c t="s">
        <v>27</v>
      </c>
    </row>
    <row r="631" spans="1:5" ht="12.75">
      <c r="A631" s="35" t="s">
        <v>56</v>
      </c>
      <c r="E631" s="39" t="s">
        <v>5</v>
      </c>
    </row>
    <row r="632" spans="1:5" ht="12.75">
      <c r="A632" s="35" t="s">
        <v>57</v>
      </c>
      <c r="E632" s="40" t="s">
        <v>5</v>
      </c>
    </row>
    <row r="633" spans="1:5" ht="153">
      <c r="A633" t="s">
        <v>59</v>
      </c>
      <c r="E633" s="39" t="s">
        <v>682</v>
      </c>
    </row>
    <row r="634" spans="1:16" ht="12.75">
      <c r="A634" t="s">
        <v>49</v>
      </c>
      <c s="34" t="s">
        <v>683</v>
      </c>
      <c s="34" t="s">
        <v>684</v>
      </c>
      <c s="35" t="s">
        <v>5</v>
      </c>
      <c s="6" t="s">
        <v>685</v>
      </c>
      <c s="36" t="s">
        <v>90</v>
      </c>
      <c s="37">
        <v>1</v>
      </c>
      <c s="36">
        <v>0</v>
      </c>
      <c s="36">
        <f>ROUND(G634*H634,6)</f>
      </c>
      <c r="L634" s="38">
        <v>0</v>
      </c>
      <c s="32">
        <f>ROUND(ROUND(L634,2)*ROUND(G634,3),2)</f>
      </c>
      <c s="36" t="s">
        <v>91</v>
      </c>
      <c>
        <f>(M634*21)/100</f>
      </c>
      <c t="s">
        <v>27</v>
      </c>
    </row>
    <row r="635" spans="1:5" ht="12.75">
      <c r="A635" s="35" t="s">
        <v>56</v>
      </c>
      <c r="E635" s="39" t="s">
        <v>5</v>
      </c>
    </row>
    <row r="636" spans="1:5" ht="12.75">
      <c r="A636" s="35" t="s">
        <v>57</v>
      </c>
      <c r="E636" s="40" t="s">
        <v>5</v>
      </c>
    </row>
    <row r="637" spans="1:5" ht="140.25">
      <c r="A637" t="s">
        <v>59</v>
      </c>
      <c r="E637" s="39" t="s">
        <v>686</v>
      </c>
    </row>
    <row r="638" spans="1:16" ht="12.75">
      <c r="A638" t="s">
        <v>49</v>
      </c>
      <c s="34" t="s">
        <v>687</v>
      </c>
      <c s="34" t="s">
        <v>688</v>
      </c>
      <c s="35" t="s">
        <v>5</v>
      </c>
      <c s="6" t="s">
        <v>689</v>
      </c>
      <c s="36" t="s">
        <v>90</v>
      </c>
      <c s="37">
        <v>4</v>
      </c>
      <c s="36">
        <v>0</v>
      </c>
      <c s="36">
        <f>ROUND(G638*H638,6)</f>
      </c>
      <c r="L638" s="38">
        <v>0</v>
      </c>
      <c s="32">
        <f>ROUND(ROUND(L638,2)*ROUND(G638,3),2)</f>
      </c>
      <c s="36" t="s">
        <v>55</v>
      </c>
      <c>
        <f>(M638*21)/100</f>
      </c>
      <c t="s">
        <v>27</v>
      </c>
    </row>
    <row r="639" spans="1:5" ht="12.75">
      <c r="A639" s="35" t="s">
        <v>56</v>
      </c>
      <c r="E639" s="39" t="s">
        <v>5</v>
      </c>
    </row>
    <row r="640" spans="1:5" ht="12.75">
      <c r="A640" s="35" t="s">
        <v>57</v>
      </c>
      <c r="E640" s="40" t="s">
        <v>5</v>
      </c>
    </row>
    <row r="641" spans="1:5" ht="140.25">
      <c r="A641" t="s">
        <v>59</v>
      </c>
      <c r="E641" s="39" t="s">
        <v>690</v>
      </c>
    </row>
    <row r="642" spans="1:16" ht="12.75">
      <c r="A642" t="s">
        <v>49</v>
      </c>
      <c s="34" t="s">
        <v>691</v>
      </c>
      <c s="34" t="s">
        <v>692</v>
      </c>
      <c s="35" t="s">
        <v>5</v>
      </c>
      <c s="6" t="s">
        <v>693</v>
      </c>
      <c s="36" t="s">
        <v>90</v>
      </c>
      <c s="37">
        <v>4</v>
      </c>
      <c s="36">
        <v>0</v>
      </c>
      <c s="36">
        <f>ROUND(G642*H642,6)</f>
      </c>
      <c r="L642" s="38">
        <v>0</v>
      </c>
      <c s="32">
        <f>ROUND(ROUND(L642,2)*ROUND(G642,3),2)</f>
      </c>
      <c s="36" t="s">
        <v>55</v>
      </c>
      <c>
        <f>(M642*21)/100</f>
      </c>
      <c t="s">
        <v>27</v>
      </c>
    </row>
    <row r="643" spans="1:5" ht="12.75">
      <c r="A643" s="35" t="s">
        <v>56</v>
      </c>
      <c r="E643" s="39" t="s">
        <v>5</v>
      </c>
    </row>
    <row r="644" spans="1:5" ht="12.75">
      <c r="A644" s="35" t="s">
        <v>57</v>
      </c>
      <c r="E644" s="40" t="s">
        <v>5</v>
      </c>
    </row>
    <row r="645" spans="1:5" ht="140.25">
      <c r="A645" t="s">
        <v>59</v>
      </c>
      <c r="E645" s="39" t="s">
        <v>694</v>
      </c>
    </row>
    <row r="646" spans="1:16" ht="25.5">
      <c r="A646" t="s">
        <v>49</v>
      </c>
      <c s="34" t="s">
        <v>695</v>
      </c>
      <c s="34" t="s">
        <v>696</v>
      </c>
      <c s="35" t="s">
        <v>5</v>
      </c>
      <c s="6" t="s">
        <v>697</v>
      </c>
      <c s="36" t="s">
        <v>90</v>
      </c>
      <c s="37">
        <v>1</v>
      </c>
      <c s="36">
        <v>0</v>
      </c>
      <c s="36">
        <f>ROUND(G646*H646,6)</f>
      </c>
      <c r="L646" s="38">
        <v>0</v>
      </c>
      <c s="32">
        <f>ROUND(ROUND(L646,2)*ROUND(G646,3),2)</f>
      </c>
      <c s="36" t="s">
        <v>55</v>
      </c>
      <c>
        <f>(M646*21)/100</f>
      </c>
      <c t="s">
        <v>27</v>
      </c>
    </row>
    <row r="647" spans="1:5" ht="12.75">
      <c r="A647" s="35" t="s">
        <v>56</v>
      </c>
      <c r="E647" s="39" t="s">
        <v>5</v>
      </c>
    </row>
    <row r="648" spans="1:5" ht="12.75">
      <c r="A648" s="35" t="s">
        <v>57</v>
      </c>
      <c r="E648" s="40" t="s">
        <v>5</v>
      </c>
    </row>
    <row r="649" spans="1:5" ht="127.5">
      <c r="A649" t="s">
        <v>59</v>
      </c>
      <c r="E649" s="39" t="s">
        <v>698</v>
      </c>
    </row>
    <row r="650" spans="1:16" ht="12.75">
      <c r="A650" t="s">
        <v>49</v>
      </c>
      <c s="34" t="s">
        <v>699</v>
      </c>
      <c s="34" t="s">
        <v>700</v>
      </c>
      <c s="35" t="s">
        <v>5</v>
      </c>
      <c s="6" t="s">
        <v>701</v>
      </c>
      <c s="36" t="s">
        <v>90</v>
      </c>
      <c s="37">
        <v>1</v>
      </c>
      <c s="36">
        <v>0</v>
      </c>
      <c s="36">
        <f>ROUND(G650*H650,6)</f>
      </c>
      <c r="L650" s="38">
        <v>0</v>
      </c>
      <c s="32">
        <f>ROUND(ROUND(L650,2)*ROUND(G650,3),2)</f>
      </c>
      <c s="36" t="s">
        <v>55</v>
      </c>
      <c>
        <f>(M650*21)/100</f>
      </c>
      <c t="s">
        <v>27</v>
      </c>
    </row>
    <row r="651" spans="1:5" ht="12.75">
      <c r="A651" s="35" t="s">
        <v>56</v>
      </c>
      <c r="E651" s="39" t="s">
        <v>5</v>
      </c>
    </row>
    <row r="652" spans="1:5" ht="12.75">
      <c r="A652" s="35" t="s">
        <v>57</v>
      </c>
      <c r="E652" s="40" t="s">
        <v>5</v>
      </c>
    </row>
    <row r="653" spans="1:5" ht="216.75">
      <c r="A653" t="s">
        <v>59</v>
      </c>
      <c r="E653" s="39" t="s">
        <v>702</v>
      </c>
    </row>
    <row r="654" spans="1:16" ht="12.75">
      <c r="A654" t="s">
        <v>49</v>
      </c>
      <c s="34" t="s">
        <v>703</v>
      </c>
      <c s="34" t="s">
        <v>704</v>
      </c>
      <c s="35" t="s">
        <v>5</v>
      </c>
      <c s="6" t="s">
        <v>705</v>
      </c>
      <c s="36" t="s">
        <v>90</v>
      </c>
      <c s="37">
        <v>2</v>
      </c>
      <c s="36">
        <v>0</v>
      </c>
      <c s="36">
        <f>ROUND(G654*H654,6)</f>
      </c>
      <c r="L654" s="38">
        <v>0</v>
      </c>
      <c s="32">
        <f>ROUND(ROUND(L654,2)*ROUND(G654,3),2)</f>
      </c>
      <c s="36" t="s">
        <v>55</v>
      </c>
      <c>
        <f>(M654*21)/100</f>
      </c>
      <c t="s">
        <v>27</v>
      </c>
    </row>
    <row r="655" spans="1:5" ht="12.75">
      <c r="A655" s="35" t="s">
        <v>56</v>
      </c>
      <c r="E655" s="39" t="s">
        <v>5</v>
      </c>
    </row>
    <row r="656" spans="1:5" ht="12.75">
      <c r="A656" s="35" t="s">
        <v>57</v>
      </c>
      <c r="E656" s="40" t="s">
        <v>5</v>
      </c>
    </row>
    <row r="657" spans="1:5" ht="127.5">
      <c r="A657" t="s">
        <v>59</v>
      </c>
      <c r="E657" s="39" t="s">
        <v>706</v>
      </c>
    </row>
    <row r="658" spans="1:16" ht="12.75">
      <c r="A658" t="s">
        <v>49</v>
      </c>
      <c s="34" t="s">
        <v>707</v>
      </c>
      <c s="34" t="s">
        <v>708</v>
      </c>
      <c s="35" t="s">
        <v>5</v>
      </c>
      <c s="6" t="s">
        <v>709</v>
      </c>
      <c s="36" t="s">
        <v>90</v>
      </c>
      <c s="37">
        <v>2</v>
      </c>
      <c s="36">
        <v>0</v>
      </c>
      <c s="36">
        <f>ROUND(G658*H658,6)</f>
      </c>
      <c r="L658" s="38">
        <v>0</v>
      </c>
      <c s="32">
        <f>ROUND(ROUND(L658,2)*ROUND(G658,3),2)</f>
      </c>
      <c s="36" t="s">
        <v>55</v>
      </c>
      <c>
        <f>(M658*21)/100</f>
      </c>
      <c t="s">
        <v>27</v>
      </c>
    </row>
    <row r="659" spans="1:5" ht="12.75">
      <c r="A659" s="35" t="s">
        <v>56</v>
      </c>
      <c r="E659" s="39" t="s">
        <v>5</v>
      </c>
    </row>
    <row r="660" spans="1:5" ht="12.75">
      <c r="A660" s="35" t="s">
        <v>57</v>
      </c>
      <c r="E660" s="40" t="s">
        <v>5</v>
      </c>
    </row>
    <row r="661" spans="1:5" ht="165.75">
      <c r="A661" t="s">
        <v>59</v>
      </c>
      <c r="E661" s="39" t="s">
        <v>710</v>
      </c>
    </row>
    <row r="662" spans="1:16" ht="12.75">
      <c r="A662" t="s">
        <v>49</v>
      </c>
      <c s="34" t="s">
        <v>711</v>
      </c>
      <c s="34" t="s">
        <v>712</v>
      </c>
      <c s="35" t="s">
        <v>5</v>
      </c>
      <c s="6" t="s">
        <v>713</v>
      </c>
      <c s="36" t="s">
        <v>90</v>
      </c>
      <c s="37">
        <v>2</v>
      </c>
      <c s="36">
        <v>0</v>
      </c>
      <c s="36">
        <f>ROUND(G662*H662,6)</f>
      </c>
      <c r="L662" s="38">
        <v>0</v>
      </c>
      <c s="32">
        <f>ROUND(ROUND(L662,2)*ROUND(G662,3),2)</f>
      </c>
      <c s="36" t="s">
        <v>55</v>
      </c>
      <c>
        <f>(M662*21)/100</f>
      </c>
      <c t="s">
        <v>27</v>
      </c>
    </row>
    <row r="663" spans="1:5" ht="12.75">
      <c r="A663" s="35" t="s">
        <v>56</v>
      </c>
      <c r="E663" s="39" t="s">
        <v>5</v>
      </c>
    </row>
    <row r="664" spans="1:5" ht="12.75">
      <c r="A664" s="35" t="s">
        <v>57</v>
      </c>
      <c r="E664" s="40" t="s">
        <v>5</v>
      </c>
    </row>
    <row r="665" spans="1:5" ht="178.5">
      <c r="A665" t="s">
        <v>59</v>
      </c>
      <c r="E665" s="39" t="s">
        <v>714</v>
      </c>
    </row>
    <row r="666" spans="1:16" ht="12.75">
      <c r="A666" t="s">
        <v>49</v>
      </c>
      <c s="34" t="s">
        <v>715</v>
      </c>
      <c s="34" t="s">
        <v>716</v>
      </c>
      <c s="35" t="s">
        <v>5</v>
      </c>
      <c s="6" t="s">
        <v>717</v>
      </c>
      <c s="36" t="s">
        <v>90</v>
      </c>
      <c s="37">
        <v>2</v>
      </c>
      <c s="36">
        <v>0</v>
      </c>
      <c s="36">
        <f>ROUND(G666*H666,6)</f>
      </c>
      <c r="L666" s="38">
        <v>0</v>
      </c>
      <c s="32">
        <f>ROUND(ROUND(L666,2)*ROUND(G666,3),2)</f>
      </c>
      <c s="36" t="s">
        <v>55</v>
      </c>
      <c>
        <f>(M666*21)/100</f>
      </c>
      <c t="s">
        <v>27</v>
      </c>
    </row>
    <row r="667" spans="1:5" ht="12.75">
      <c r="A667" s="35" t="s">
        <v>56</v>
      </c>
      <c r="E667" s="39" t="s">
        <v>5</v>
      </c>
    </row>
    <row r="668" spans="1:5" ht="12.75">
      <c r="A668" s="35" t="s">
        <v>57</v>
      </c>
      <c r="E668" s="40" t="s">
        <v>5</v>
      </c>
    </row>
    <row r="669" spans="1:5" ht="140.25">
      <c r="A669" t="s">
        <v>59</v>
      </c>
      <c r="E669" s="39" t="s">
        <v>718</v>
      </c>
    </row>
    <row r="670" spans="1:16" ht="12.75">
      <c r="A670" t="s">
        <v>49</v>
      </c>
      <c s="34" t="s">
        <v>719</v>
      </c>
      <c s="34" t="s">
        <v>720</v>
      </c>
      <c s="35" t="s">
        <v>5</v>
      </c>
      <c s="6" t="s">
        <v>721</v>
      </c>
      <c s="36" t="s">
        <v>90</v>
      </c>
      <c s="37">
        <v>2</v>
      </c>
      <c s="36">
        <v>0</v>
      </c>
      <c s="36">
        <f>ROUND(G670*H670,6)</f>
      </c>
      <c r="L670" s="38">
        <v>0</v>
      </c>
      <c s="32">
        <f>ROUND(ROUND(L670,2)*ROUND(G670,3),2)</f>
      </c>
      <c s="36" t="s">
        <v>55</v>
      </c>
      <c>
        <f>(M670*21)/100</f>
      </c>
      <c t="s">
        <v>27</v>
      </c>
    </row>
    <row r="671" spans="1:5" ht="12.75">
      <c r="A671" s="35" t="s">
        <v>56</v>
      </c>
      <c r="E671" s="39" t="s">
        <v>5</v>
      </c>
    </row>
    <row r="672" spans="1:5" ht="12.75">
      <c r="A672" s="35" t="s">
        <v>57</v>
      </c>
      <c r="E672" s="40" t="s">
        <v>5</v>
      </c>
    </row>
    <row r="673" spans="1:5" ht="153">
      <c r="A673" t="s">
        <v>59</v>
      </c>
      <c r="E673" s="39" t="s">
        <v>722</v>
      </c>
    </row>
    <row r="674" spans="1:16" ht="12.75">
      <c r="A674" t="s">
        <v>49</v>
      </c>
      <c s="34" t="s">
        <v>723</v>
      </c>
      <c s="34" t="s">
        <v>724</v>
      </c>
      <c s="35" t="s">
        <v>5</v>
      </c>
      <c s="6" t="s">
        <v>725</v>
      </c>
      <c s="36" t="s">
        <v>90</v>
      </c>
      <c s="37">
        <v>4</v>
      </c>
      <c s="36">
        <v>0</v>
      </c>
      <c s="36">
        <f>ROUND(G674*H674,6)</f>
      </c>
      <c r="L674" s="38">
        <v>0</v>
      </c>
      <c s="32">
        <f>ROUND(ROUND(L674,2)*ROUND(G674,3),2)</f>
      </c>
      <c s="36" t="s">
        <v>55</v>
      </c>
      <c>
        <f>(M674*21)/100</f>
      </c>
      <c t="s">
        <v>27</v>
      </c>
    </row>
    <row r="675" spans="1:5" ht="12.75">
      <c r="A675" s="35" t="s">
        <v>56</v>
      </c>
      <c r="E675" s="39" t="s">
        <v>5</v>
      </c>
    </row>
    <row r="676" spans="1:5" ht="12.75">
      <c r="A676" s="35" t="s">
        <v>57</v>
      </c>
      <c r="E676" s="40" t="s">
        <v>5</v>
      </c>
    </row>
    <row r="677" spans="1:5" ht="153">
      <c r="A677" t="s">
        <v>59</v>
      </c>
      <c r="E677" s="39" t="s">
        <v>726</v>
      </c>
    </row>
    <row r="678" spans="1:16" ht="12.75">
      <c r="A678" t="s">
        <v>49</v>
      </c>
      <c s="34" t="s">
        <v>727</v>
      </c>
      <c s="34" t="s">
        <v>728</v>
      </c>
      <c s="35" t="s">
        <v>5</v>
      </c>
      <c s="6" t="s">
        <v>729</v>
      </c>
      <c s="36" t="s">
        <v>90</v>
      </c>
      <c s="37">
        <v>1</v>
      </c>
      <c s="36">
        <v>0</v>
      </c>
      <c s="36">
        <f>ROUND(G678*H678,6)</f>
      </c>
      <c r="L678" s="38">
        <v>0</v>
      </c>
      <c s="32">
        <f>ROUND(ROUND(L678,2)*ROUND(G678,3),2)</f>
      </c>
      <c s="36" t="s">
        <v>55</v>
      </c>
      <c>
        <f>(M678*21)/100</f>
      </c>
      <c t="s">
        <v>27</v>
      </c>
    </row>
    <row r="679" spans="1:5" ht="12.75">
      <c r="A679" s="35" t="s">
        <v>56</v>
      </c>
      <c r="E679" s="39" t="s">
        <v>5</v>
      </c>
    </row>
    <row r="680" spans="1:5" ht="12.75">
      <c r="A680" s="35" t="s">
        <v>57</v>
      </c>
      <c r="E680" s="40" t="s">
        <v>5</v>
      </c>
    </row>
    <row r="681" spans="1:5" ht="140.25">
      <c r="A681" t="s">
        <v>59</v>
      </c>
      <c r="E681" s="39" t="s">
        <v>730</v>
      </c>
    </row>
    <row r="682" spans="1:16" ht="12.75">
      <c r="A682" t="s">
        <v>49</v>
      </c>
      <c s="34" t="s">
        <v>731</v>
      </c>
      <c s="34" t="s">
        <v>732</v>
      </c>
      <c s="35" t="s">
        <v>5</v>
      </c>
      <c s="6" t="s">
        <v>733</v>
      </c>
      <c s="36" t="s">
        <v>90</v>
      </c>
      <c s="37">
        <v>1</v>
      </c>
      <c s="36">
        <v>0</v>
      </c>
      <c s="36">
        <f>ROUND(G682*H682,6)</f>
      </c>
      <c r="L682" s="38">
        <v>0</v>
      </c>
      <c s="32">
        <f>ROUND(ROUND(L682,2)*ROUND(G682,3),2)</f>
      </c>
      <c s="36" t="s">
        <v>55</v>
      </c>
      <c>
        <f>(M682*21)/100</f>
      </c>
      <c t="s">
        <v>27</v>
      </c>
    </row>
    <row r="683" spans="1:5" ht="12.75">
      <c r="A683" s="35" t="s">
        <v>56</v>
      </c>
      <c r="E683" s="39" t="s">
        <v>5</v>
      </c>
    </row>
    <row r="684" spans="1:5" ht="12.75">
      <c r="A684" s="35" t="s">
        <v>57</v>
      </c>
      <c r="E684" s="40" t="s">
        <v>5</v>
      </c>
    </row>
    <row r="685" spans="1:5" ht="127.5">
      <c r="A685" t="s">
        <v>59</v>
      </c>
      <c r="E685" s="39" t="s">
        <v>734</v>
      </c>
    </row>
    <row r="686" spans="1:16" ht="12.75">
      <c r="A686" t="s">
        <v>49</v>
      </c>
      <c s="34" t="s">
        <v>735</v>
      </c>
      <c s="34" t="s">
        <v>736</v>
      </c>
      <c s="35" t="s">
        <v>5</v>
      </c>
      <c s="6" t="s">
        <v>737</v>
      </c>
      <c s="36" t="s">
        <v>738</v>
      </c>
      <c s="37">
        <v>450</v>
      </c>
      <c s="36">
        <v>0</v>
      </c>
      <c s="36">
        <f>ROUND(G686*H686,6)</f>
      </c>
      <c r="L686" s="38">
        <v>0</v>
      </c>
      <c s="32">
        <f>ROUND(ROUND(L686,2)*ROUND(G686,3),2)</f>
      </c>
      <c s="36" t="s">
        <v>55</v>
      </c>
      <c>
        <f>(M686*21)/100</f>
      </c>
      <c t="s">
        <v>27</v>
      </c>
    </row>
    <row r="687" spans="1:5" ht="12.75">
      <c r="A687" s="35" t="s">
        <v>56</v>
      </c>
      <c r="E687" s="39" t="s">
        <v>5</v>
      </c>
    </row>
    <row r="688" spans="1:5" ht="12.75">
      <c r="A688" s="35" t="s">
        <v>57</v>
      </c>
      <c r="E688" s="40" t="s">
        <v>5</v>
      </c>
    </row>
    <row r="689" spans="1:5" ht="127.5">
      <c r="A689" t="s">
        <v>59</v>
      </c>
      <c r="E689" s="39" t="s">
        <v>739</v>
      </c>
    </row>
    <row r="690" spans="1:16" ht="12.75">
      <c r="A690" t="s">
        <v>49</v>
      </c>
      <c s="34" t="s">
        <v>740</v>
      </c>
      <c s="34" t="s">
        <v>741</v>
      </c>
      <c s="35" t="s">
        <v>5</v>
      </c>
      <c s="6" t="s">
        <v>742</v>
      </c>
      <c s="36" t="s">
        <v>738</v>
      </c>
      <c s="37">
        <v>25</v>
      </c>
      <c s="36">
        <v>0</v>
      </c>
      <c s="36">
        <f>ROUND(G690*H690,6)</f>
      </c>
      <c r="L690" s="38">
        <v>0</v>
      </c>
      <c s="32">
        <f>ROUND(ROUND(L690,2)*ROUND(G690,3),2)</f>
      </c>
      <c s="36" t="s">
        <v>55</v>
      </c>
      <c>
        <f>(M690*21)/100</f>
      </c>
      <c t="s">
        <v>27</v>
      </c>
    </row>
    <row r="691" spans="1:5" ht="12.75">
      <c r="A691" s="35" t="s">
        <v>56</v>
      </c>
      <c r="E691" s="39" t="s">
        <v>5</v>
      </c>
    </row>
    <row r="692" spans="1:5" ht="12.75">
      <c r="A692" s="35" t="s">
        <v>57</v>
      </c>
      <c r="E692" s="40" t="s">
        <v>5</v>
      </c>
    </row>
    <row r="693" spans="1:5" ht="114.75">
      <c r="A693" t="s">
        <v>59</v>
      </c>
      <c r="E693" s="39" t="s">
        <v>743</v>
      </c>
    </row>
    <row r="694" spans="1:16" ht="12.75">
      <c r="A694" t="s">
        <v>49</v>
      </c>
      <c s="34" t="s">
        <v>744</v>
      </c>
      <c s="34" t="s">
        <v>745</v>
      </c>
      <c s="35" t="s">
        <v>5</v>
      </c>
      <c s="6" t="s">
        <v>746</v>
      </c>
      <c s="36" t="s">
        <v>90</v>
      </c>
      <c s="37">
        <v>25</v>
      </c>
      <c s="36">
        <v>0</v>
      </c>
      <c s="36">
        <f>ROUND(G694*H694,6)</f>
      </c>
      <c r="L694" s="38">
        <v>0</v>
      </c>
      <c s="32">
        <f>ROUND(ROUND(L694,2)*ROUND(G694,3),2)</f>
      </c>
      <c s="36" t="s">
        <v>55</v>
      </c>
      <c>
        <f>(M694*21)/100</f>
      </c>
      <c t="s">
        <v>27</v>
      </c>
    </row>
    <row r="695" spans="1:5" ht="12.75">
      <c r="A695" s="35" t="s">
        <v>56</v>
      </c>
      <c r="E695" s="39" t="s">
        <v>5</v>
      </c>
    </row>
    <row r="696" spans="1:5" ht="12.75">
      <c r="A696" s="35" t="s">
        <v>57</v>
      </c>
      <c r="E696" s="40" t="s">
        <v>5</v>
      </c>
    </row>
    <row r="697" spans="1:5" ht="153">
      <c r="A697" t="s">
        <v>59</v>
      </c>
      <c r="E697" s="39" t="s">
        <v>747</v>
      </c>
    </row>
    <row r="698" spans="1:16" ht="12.75">
      <c r="A698" t="s">
        <v>49</v>
      </c>
      <c s="34" t="s">
        <v>748</v>
      </c>
      <c s="34" t="s">
        <v>749</v>
      </c>
      <c s="35" t="s">
        <v>5</v>
      </c>
      <c s="6" t="s">
        <v>750</v>
      </c>
      <c s="36" t="s">
        <v>90</v>
      </c>
      <c s="37">
        <v>15</v>
      </c>
      <c s="36">
        <v>0</v>
      </c>
      <c s="36">
        <f>ROUND(G698*H698,6)</f>
      </c>
      <c r="L698" s="38">
        <v>0</v>
      </c>
      <c s="32">
        <f>ROUND(ROUND(L698,2)*ROUND(G698,3),2)</f>
      </c>
      <c s="36" t="s">
        <v>55</v>
      </c>
      <c>
        <f>(M698*21)/100</f>
      </c>
      <c t="s">
        <v>27</v>
      </c>
    </row>
    <row r="699" spans="1:5" ht="12.75">
      <c r="A699" s="35" t="s">
        <v>56</v>
      </c>
      <c r="E699" s="39" t="s">
        <v>5</v>
      </c>
    </row>
    <row r="700" spans="1:5" ht="12.75">
      <c r="A700" s="35" t="s">
        <v>57</v>
      </c>
      <c r="E700" s="40" t="s">
        <v>5</v>
      </c>
    </row>
    <row r="701" spans="1:5" ht="114.75">
      <c r="A701" t="s">
        <v>59</v>
      </c>
      <c r="E701" s="39" t="s">
        <v>751</v>
      </c>
    </row>
    <row r="702" spans="1:16" ht="25.5">
      <c r="A702" t="s">
        <v>49</v>
      </c>
      <c s="34" t="s">
        <v>752</v>
      </c>
      <c s="34" t="s">
        <v>753</v>
      </c>
      <c s="35" t="s">
        <v>5</v>
      </c>
      <c s="6" t="s">
        <v>754</v>
      </c>
      <c s="36" t="s">
        <v>90</v>
      </c>
      <c s="37">
        <v>12</v>
      </c>
      <c s="36">
        <v>0</v>
      </c>
      <c s="36">
        <f>ROUND(G702*H702,6)</f>
      </c>
      <c r="L702" s="38">
        <v>0</v>
      </c>
      <c s="32">
        <f>ROUND(ROUND(L702,2)*ROUND(G702,3),2)</f>
      </c>
      <c s="36" t="s">
        <v>55</v>
      </c>
      <c>
        <f>(M702*21)/100</f>
      </c>
      <c t="s">
        <v>27</v>
      </c>
    </row>
    <row r="703" spans="1:5" ht="12.75">
      <c r="A703" s="35" t="s">
        <v>56</v>
      </c>
      <c r="E703" s="39" t="s">
        <v>5</v>
      </c>
    </row>
    <row r="704" spans="1:5" ht="12.75">
      <c r="A704" s="35" t="s">
        <v>57</v>
      </c>
      <c r="E704" s="40" t="s">
        <v>5</v>
      </c>
    </row>
    <row r="705" spans="1:5" ht="89.25">
      <c r="A705" t="s">
        <v>59</v>
      </c>
      <c r="E705" s="39" t="s">
        <v>755</v>
      </c>
    </row>
    <row r="706" spans="1:16" ht="25.5">
      <c r="A706" t="s">
        <v>49</v>
      </c>
      <c s="34" t="s">
        <v>756</v>
      </c>
      <c s="34" t="s">
        <v>757</v>
      </c>
      <c s="35" t="s">
        <v>5</v>
      </c>
      <c s="6" t="s">
        <v>758</v>
      </c>
      <c s="36" t="s">
        <v>90</v>
      </c>
      <c s="37">
        <v>25</v>
      </c>
      <c s="36">
        <v>0</v>
      </c>
      <c s="36">
        <f>ROUND(G706*H706,6)</f>
      </c>
      <c r="L706" s="38">
        <v>0</v>
      </c>
      <c s="32">
        <f>ROUND(ROUND(L706,2)*ROUND(G706,3),2)</f>
      </c>
      <c s="36" t="s">
        <v>55</v>
      </c>
      <c>
        <f>(M706*21)/100</f>
      </c>
      <c t="s">
        <v>27</v>
      </c>
    </row>
    <row r="707" spans="1:5" ht="12.75">
      <c r="A707" s="35" t="s">
        <v>56</v>
      </c>
      <c r="E707" s="39" t="s">
        <v>5</v>
      </c>
    </row>
    <row r="708" spans="1:5" ht="12.75">
      <c r="A708" s="35" t="s">
        <v>57</v>
      </c>
      <c r="E708" s="40" t="s">
        <v>5</v>
      </c>
    </row>
    <row r="709" spans="1:5" ht="89.25">
      <c r="A709" t="s">
        <v>59</v>
      </c>
      <c r="E709" s="39" t="s">
        <v>759</v>
      </c>
    </row>
    <row r="710" spans="1:16" ht="25.5">
      <c r="A710" t="s">
        <v>49</v>
      </c>
      <c s="34" t="s">
        <v>760</v>
      </c>
      <c s="34" t="s">
        <v>761</v>
      </c>
      <c s="35" t="s">
        <v>5</v>
      </c>
      <c s="6" t="s">
        <v>762</v>
      </c>
      <c s="36" t="s">
        <v>90</v>
      </c>
      <c s="37">
        <v>1</v>
      </c>
      <c s="36">
        <v>0</v>
      </c>
      <c s="36">
        <f>ROUND(G710*H710,6)</f>
      </c>
      <c r="L710" s="38">
        <v>0</v>
      </c>
      <c s="32">
        <f>ROUND(ROUND(L710,2)*ROUND(G710,3),2)</f>
      </c>
      <c s="36" t="s">
        <v>55</v>
      </c>
      <c>
        <f>(M710*21)/100</f>
      </c>
      <c t="s">
        <v>27</v>
      </c>
    </row>
    <row r="711" spans="1:5" ht="12.75">
      <c r="A711" s="35" t="s">
        <v>56</v>
      </c>
      <c r="E711" s="39" t="s">
        <v>5</v>
      </c>
    </row>
    <row r="712" spans="1:5" ht="12.75">
      <c r="A712" s="35" t="s">
        <v>57</v>
      </c>
      <c r="E712" s="40" t="s">
        <v>5</v>
      </c>
    </row>
    <row r="713" spans="1:5" ht="102">
      <c r="A713" t="s">
        <v>59</v>
      </c>
      <c r="E713" s="39" t="s">
        <v>763</v>
      </c>
    </row>
    <row r="714" spans="1:16" ht="12.75">
      <c r="A714" t="s">
        <v>49</v>
      </c>
      <c s="34" t="s">
        <v>764</v>
      </c>
      <c s="34" t="s">
        <v>765</v>
      </c>
      <c s="35" t="s">
        <v>5</v>
      </c>
      <c s="6" t="s">
        <v>766</v>
      </c>
      <c s="36" t="s">
        <v>90</v>
      </c>
      <c s="37">
        <v>3</v>
      </c>
      <c s="36">
        <v>0</v>
      </c>
      <c s="36">
        <f>ROUND(G714*H714,6)</f>
      </c>
      <c r="L714" s="38">
        <v>0</v>
      </c>
      <c s="32">
        <f>ROUND(ROUND(L714,2)*ROUND(G714,3),2)</f>
      </c>
      <c s="36" t="s">
        <v>55</v>
      </c>
      <c>
        <f>(M714*21)/100</f>
      </c>
      <c t="s">
        <v>27</v>
      </c>
    </row>
    <row r="715" spans="1:5" ht="12.75">
      <c r="A715" s="35" t="s">
        <v>56</v>
      </c>
      <c r="E715" s="39" t="s">
        <v>5</v>
      </c>
    </row>
    <row r="716" spans="1:5" ht="12.75">
      <c r="A716" s="35" t="s">
        <v>57</v>
      </c>
      <c r="E716" s="40" t="s">
        <v>5</v>
      </c>
    </row>
    <row r="717" spans="1:5" ht="102">
      <c r="A717" t="s">
        <v>59</v>
      </c>
      <c r="E717" s="39" t="s">
        <v>767</v>
      </c>
    </row>
    <row r="718" spans="1:16" ht="12.75">
      <c r="A718" t="s">
        <v>49</v>
      </c>
      <c s="34" t="s">
        <v>768</v>
      </c>
      <c s="34" t="s">
        <v>769</v>
      </c>
      <c s="35" t="s">
        <v>5</v>
      </c>
      <c s="6" t="s">
        <v>770</v>
      </c>
      <c s="36" t="s">
        <v>738</v>
      </c>
      <c s="37">
        <v>350</v>
      </c>
      <c s="36">
        <v>0</v>
      </c>
      <c s="36">
        <f>ROUND(G718*H718,6)</f>
      </c>
      <c r="L718" s="38">
        <v>0</v>
      </c>
      <c s="32">
        <f>ROUND(ROUND(L718,2)*ROUND(G718,3),2)</f>
      </c>
      <c s="36" t="s">
        <v>55</v>
      </c>
      <c>
        <f>(M718*21)/100</f>
      </c>
      <c t="s">
        <v>27</v>
      </c>
    </row>
    <row r="719" spans="1:5" ht="12.75">
      <c r="A719" s="35" t="s">
        <v>56</v>
      </c>
      <c r="E719" s="39" t="s">
        <v>5</v>
      </c>
    </row>
    <row r="720" spans="1:5" ht="12.75">
      <c r="A720" s="35" t="s">
        <v>57</v>
      </c>
      <c r="E720" s="40" t="s">
        <v>5</v>
      </c>
    </row>
    <row r="721" spans="1:5" ht="140.25">
      <c r="A721" t="s">
        <v>59</v>
      </c>
      <c r="E721" s="39" t="s">
        <v>771</v>
      </c>
    </row>
    <row r="722" spans="1:16" ht="12.75">
      <c r="A722" t="s">
        <v>49</v>
      </c>
      <c s="34" t="s">
        <v>772</v>
      </c>
      <c s="34" t="s">
        <v>773</v>
      </c>
      <c s="35" t="s">
        <v>5</v>
      </c>
      <c s="6" t="s">
        <v>774</v>
      </c>
      <c s="36" t="s">
        <v>90</v>
      </c>
      <c s="37">
        <v>3</v>
      </c>
      <c s="36">
        <v>0</v>
      </c>
      <c s="36">
        <f>ROUND(G722*H722,6)</f>
      </c>
      <c r="L722" s="38">
        <v>0</v>
      </c>
      <c s="32">
        <f>ROUND(ROUND(L722,2)*ROUND(G722,3),2)</f>
      </c>
      <c s="36" t="s">
        <v>55</v>
      </c>
      <c>
        <f>(M722*21)/100</f>
      </c>
      <c t="s">
        <v>27</v>
      </c>
    </row>
    <row r="723" spans="1:5" ht="12.75">
      <c r="A723" s="35" t="s">
        <v>56</v>
      </c>
      <c r="E723" s="39" t="s">
        <v>5</v>
      </c>
    </row>
    <row r="724" spans="1:5" ht="12.75">
      <c r="A724" s="35" t="s">
        <v>57</v>
      </c>
      <c r="E724" s="40" t="s">
        <v>5</v>
      </c>
    </row>
    <row r="725" spans="1:5" ht="76.5">
      <c r="A725" t="s">
        <v>59</v>
      </c>
      <c r="E725" s="39" t="s">
        <v>775</v>
      </c>
    </row>
    <row r="726" spans="1:16" ht="25.5">
      <c r="A726" t="s">
        <v>49</v>
      </c>
      <c s="34" t="s">
        <v>776</v>
      </c>
      <c s="34" t="s">
        <v>777</v>
      </c>
      <c s="35" t="s">
        <v>5</v>
      </c>
      <c s="6" t="s">
        <v>778</v>
      </c>
      <c s="36" t="s">
        <v>90</v>
      </c>
      <c s="37">
        <v>1</v>
      </c>
      <c s="36">
        <v>0</v>
      </c>
      <c s="36">
        <f>ROUND(G726*H726,6)</f>
      </c>
      <c r="L726" s="38">
        <v>0</v>
      </c>
      <c s="32">
        <f>ROUND(ROUND(L726,2)*ROUND(G726,3),2)</f>
      </c>
      <c s="36" t="s">
        <v>55</v>
      </c>
      <c>
        <f>(M726*21)/100</f>
      </c>
      <c t="s">
        <v>27</v>
      </c>
    </row>
    <row r="727" spans="1:5" ht="12.75">
      <c r="A727" s="35" t="s">
        <v>56</v>
      </c>
      <c r="E727" s="39" t="s">
        <v>5</v>
      </c>
    </row>
    <row r="728" spans="1:5" ht="12.75">
      <c r="A728" s="35" t="s">
        <v>57</v>
      </c>
      <c r="E728" s="40" t="s">
        <v>5</v>
      </c>
    </row>
    <row r="729" spans="1:5" ht="140.25">
      <c r="A729" t="s">
        <v>59</v>
      </c>
      <c r="E729" s="39" t="s">
        <v>779</v>
      </c>
    </row>
    <row r="730" spans="1:16" ht="12.75">
      <c r="A730" t="s">
        <v>49</v>
      </c>
      <c s="34" t="s">
        <v>780</v>
      </c>
      <c s="34" t="s">
        <v>781</v>
      </c>
      <c s="35" t="s">
        <v>5</v>
      </c>
      <c s="6" t="s">
        <v>782</v>
      </c>
      <c s="36" t="s">
        <v>90</v>
      </c>
      <c s="37">
        <v>1</v>
      </c>
      <c s="36">
        <v>0</v>
      </c>
      <c s="36">
        <f>ROUND(G730*H730,6)</f>
      </c>
      <c r="L730" s="38">
        <v>0</v>
      </c>
      <c s="32">
        <f>ROUND(ROUND(L730,2)*ROUND(G730,3),2)</f>
      </c>
      <c s="36" t="s">
        <v>55</v>
      </c>
      <c>
        <f>(M730*21)/100</f>
      </c>
      <c t="s">
        <v>27</v>
      </c>
    </row>
    <row r="731" spans="1:5" ht="12.75">
      <c r="A731" s="35" t="s">
        <v>56</v>
      </c>
      <c r="E731" s="39" t="s">
        <v>5</v>
      </c>
    </row>
    <row r="732" spans="1:5" ht="12.75">
      <c r="A732" s="35" t="s">
        <v>57</v>
      </c>
      <c r="E732" s="40" t="s">
        <v>5</v>
      </c>
    </row>
    <row r="733" spans="1:5" ht="89.25">
      <c r="A733" t="s">
        <v>59</v>
      </c>
      <c r="E733" s="39" t="s">
        <v>783</v>
      </c>
    </row>
    <row r="734" spans="1:16" ht="12.75">
      <c r="A734" t="s">
        <v>49</v>
      </c>
      <c s="34" t="s">
        <v>784</v>
      </c>
      <c s="34" t="s">
        <v>785</v>
      </c>
      <c s="35" t="s">
        <v>5</v>
      </c>
      <c s="6" t="s">
        <v>786</v>
      </c>
      <c s="36" t="s">
        <v>90</v>
      </c>
      <c s="37">
        <v>1</v>
      </c>
      <c s="36">
        <v>0</v>
      </c>
      <c s="36">
        <f>ROUND(G734*H734,6)</f>
      </c>
      <c r="L734" s="38">
        <v>0</v>
      </c>
      <c s="32">
        <f>ROUND(ROUND(L734,2)*ROUND(G734,3),2)</f>
      </c>
      <c s="36" t="s">
        <v>91</v>
      </c>
      <c>
        <f>(M734*21)/100</f>
      </c>
      <c t="s">
        <v>27</v>
      </c>
    </row>
    <row r="735" spans="1:5" ht="12.75">
      <c r="A735" s="35" t="s">
        <v>56</v>
      </c>
      <c r="E735" s="39" t="s">
        <v>5</v>
      </c>
    </row>
    <row r="736" spans="1:5" ht="12.75">
      <c r="A736" s="35" t="s">
        <v>57</v>
      </c>
      <c r="E736" s="40" t="s">
        <v>5</v>
      </c>
    </row>
    <row r="737" spans="1:5" ht="191.25">
      <c r="A737" t="s">
        <v>59</v>
      </c>
      <c r="E737" s="39" t="s">
        <v>787</v>
      </c>
    </row>
    <row r="738" spans="1:13" ht="12.75">
      <c r="A738" t="s">
        <v>46</v>
      </c>
      <c r="C738" s="31" t="s">
        <v>112</v>
      </c>
      <c r="E738" s="33" t="s">
        <v>788</v>
      </c>
      <c r="J738" s="32">
        <f>0</f>
      </c>
      <c s="32">
        <f>0</f>
      </c>
      <c s="32">
        <f>0+L739+L743+L747+L751+L755</f>
      </c>
      <c s="32">
        <f>0+M739+M743+M747+M751+M755</f>
      </c>
    </row>
    <row r="739" spans="1:16" ht="25.5">
      <c r="A739" t="s">
        <v>49</v>
      </c>
      <c s="34" t="s">
        <v>789</v>
      </c>
      <c s="34" t="s">
        <v>790</v>
      </c>
      <c s="35" t="s">
        <v>791</v>
      </c>
      <c s="6" t="s">
        <v>792</v>
      </c>
      <c s="36" t="s">
        <v>793</v>
      </c>
      <c s="37">
        <v>8.01</v>
      </c>
      <c s="36">
        <v>0</v>
      </c>
      <c s="36">
        <f>ROUND(G739*H739,6)</f>
      </c>
      <c r="L739" s="38">
        <v>0</v>
      </c>
      <c s="32">
        <f>ROUND(ROUND(L739,2)*ROUND(G739,3),2)</f>
      </c>
      <c s="36" t="s">
        <v>55</v>
      </c>
      <c>
        <f>(M739*21)/100</f>
      </c>
      <c t="s">
        <v>27</v>
      </c>
    </row>
    <row r="740" spans="1:5" ht="12.75">
      <c r="A740" s="35" t="s">
        <v>56</v>
      </c>
      <c r="E740" s="39" t="s">
        <v>794</v>
      </c>
    </row>
    <row r="741" spans="1:5" ht="12.75">
      <c r="A741" s="35" t="s">
        <v>57</v>
      </c>
      <c r="E741" s="40" t="s">
        <v>5</v>
      </c>
    </row>
    <row r="742" spans="1:5" ht="12.75">
      <c r="A742" t="s">
        <v>59</v>
      </c>
      <c r="E742" s="39" t="s">
        <v>5</v>
      </c>
    </row>
    <row r="743" spans="1:16" ht="25.5">
      <c r="A743" t="s">
        <v>49</v>
      </c>
      <c s="34" t="s">
        <v>795</v>
      </c>
      <c s="34" t="s">
        <v>796</v>
      </c>
      <c s="35" t="s">
        <v>797</v>
      </c>
      <c s="6" t="s">
        <v>798</v>
      </c>
      <c s="36" t="s">
        <v>793</v>
      </c>
      <c s="37">
        <v>20.2</v>
      </c>
      <c s="36">
        <v>0</v>
      </c>
      <c s="36">
        <f>ROUND(G743*H743,6)</f>
      </c>
      <c r="L743" s="38">
        <v>0</v>
      </c>
      <c s="32">
        <f>ROUND(ROUND(L743,2)*ROUND(G743,3),2)</f>
      </c>
      <c s="36" t="s">
        <v>55</v>
      </c>
      <c>
        <f>(M743*21)/100</f>
      </c>
      <c t="s">
        <v>27</v>
      </c>
    </row>
    <row r="744" spans="1:5" ht="12.75">
      <c r="A744" s="35" t="s">
        <v>56</v>
      </c>
      <c r="E744" s="39" t="s">
        <v>794</v>
      </c>
    </row>
    <row r="745" spans="1:5" ht="25.5">
      <c r="A745" s="35" t="s">
        <v>57</v>
      </c>
      <c r="E745" s="40" t="s">
        <v>799</v>
      </c>
    </row>
    <row r="746" spans="1:5" ht="12.75">
      <c r="A746" t="s">
        <v>59</v>
      </c>
      <c r="E746" s="39" t="s">
        <v>5</v>
      </c>
    </row>
    <row r="747" spans="1:16" ht="38.25">
      <c r="A747" t="s">
        <v>49</v>
      </c>
      <c s="34" t="s">
        <v>800</v>
      </c>
      <c s="34" t="s">
        <v>801</v>
      </c>
      <c s="35" t="s">
        <v>802</v>
      </c>
      <c s="6" t="s">
        <v>803</v>
      </c>
      <c s="36" t="s">
        <v>793</v>
      </c>
      <c s="37">
        <v>1.2</v>
      </c>
      <c s="36">
        <v>0</v>
      </c>
      <c s="36">
        <f>ROUND(G747*H747,6)</f>
      </c>
      <c r="L747" s="38">
        <v>0</v>
      </c>
      <c s="32">
        <f>ROUND(ROUND(L747,2)*ROUND(G747,3),2)</f>
      </c>
      <c s="36" t="s">
        <v>55</v>
      </c>
      <c>
        <f>(M747*21)/100</f>
      </c>
      <c t="s">
        <v>27</v>
      </c>
    </row>
    <row r="748" spans="1:5" ht="12.75">
      <c r="A748" s="35" t="s">
        <v>56</v>
      </c>
      <c r="E748" s="39" t="s">
        <v>794</v>
      </c>
    </row>
    <row r="749" spans="1:5" ht="12.75">
      <c r="A749" s="35" t="s">
        <v>57</v>
      </c>
      <c r="E749" s="40" t="s">
        <v>5</v>
      </c>
    </row>
    <row r="750" spans="1:5" ht="12.75">
      <c r="A750" t="s">
        <v>59</v>
      </c>
      <c r="E750" s="39" t="s">
        <v>5</v>
      </c>
    </row>
    <row r="751" spans="1:16" ht="25.5">
      <c r="A751" t="s">
        <v>49</v>
      </c>
      <c s="34" t="s">
        <v>804</v>
      </c>
      <c s="34" t="s">
        <v>805</v>
      </c>
      <c s="35" t="s">
        <v>806</v>
      </c>
      <c s="6" t="s">
        <v>807</v>
      </c>
      <c s="36" t="s">
        <v>793</v>
      </c>
      <c s="37">
        <v>249.3</v>
      </c>
      <c s="36">
        <v>0</v>
      </c>
      <c s="36">
        <f>ROUND(G751*H751,6)</f>
      </c>
      <c r="L751" s="38">
        <v>0</v>
      </c>
      <c s="32">
        <f>ROUND(ROUND(L751,2)*ROUND(G751,3),2)</f>
      </c>
      <c s="36" t="s">
        <v>808</v>
      </c>
      <c>
        <f>(M751*21)/100</f>
      </c>
      <c t="s">
        <v>27</v>
      </c>
    </row>
    <row r="752" spans="1:5" ht="12.75">
      <c r="A752" s="35" t="s">
        <v>56</v>
      </c>
      <c r="E752" s="39" t="s">
        <v>794</v>
      </c>
    </row>
    <row r="753" spans="1:5" ht="25.5">
      <c r="A753" s="35" t="s">
        <v>57</v>
      </c>
      <c r="E753" s="40" t="s">
        <v>809</v>
      </c>
    </row>
    <row r="754" spans="1:5" ht="12.75">
      <c r="A754" t="s">
        <v>59</v>
      </c>
      <c r="E754" s="39" t="s">
        <v>5</v>
      </c>
    </row>
    <row r="755" spans="1:16" ht="25.5">
      <c r="A755" t="s">
        <v>49</v>
      </c>
      <c s="34" t="s">
        <v>810</v>
      </c>
      <c s="34" t="s">
        <v>811</v>
      </c>
      <c s="35" t="s">
        <v>812</v>
      </c>
      <c s="6" t="s">
        <v>813</v>
      </c>
      <c s="36" t="s">
        <v>793</v>
      </c>
      <c s="37">
        <v>9.4</v>
      </c>
      <c s="36">
        <v>0</v>
      </c>
      <c s="36">
        <f>ROUND(G755*H755,6)</f>
      </c>
      <c r="L755" s="38">
        <v>0</v>
      </c>
      <c s="32">
        <f>ROUND(ROUND(L755,2)*ROUND(G755,3),2)</f>
      </c>
      <c s="36" t="s">
        <v>808</v>
      </c>
      <c>
        <f>(M755*21)/100</f>
      </c>
      <c t="s">
        <v>27</v>
      </c>
    </row>
    <row r="756" spans="1:5" ht="12.75">
      <c r="A756" s="35" t="s">
        <v>56</v>
      </c>
      <c r="E756" s="39" t="s">
        <v>794</v>
      </c>
    </row>
    <row r="757" spans="1:5" ht="25.5">
      <c r="A757" s="35" t="s">
        <v>57</v>
      </c>
      <c r="E757" s="40" t="s">
        <v>814</v>
      </c>
    </row>
    <row r="758" spans="1:5" ht="12.75">
      <c r="A758" t="s">
        <v>59</v>
      </c>
      <c r="E7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2358</v>
      </c>
      <c r="E8" s="30" t="s">
        <v>2357</v>
      </c>
      <c r="J8" s="29">
        <f>0+J9+J14+J31+J44+J57+J70+J75+J80+J145+J162</f>
      </c>
      <c s="29">
        <f>0+K9+K14+K31+K44+K57+K70+K75+K80+K145+K162</f>
      </c>
      <c s="29">
        <f>0+L9+L14+L31+L44+L57+L70+L75+L80+L145+L162</f>
      </c>
      <c s="29">
        <f>0+M9+M14+M31+M44+M57+M70+M75+M80+M145+M162</f>
      </c>
    </row>
    <row r="9" spans="1:13" ht="12.75">
      <c r="A9" t="s">
        <v>46</v>
      </c>
      <c r="C9" s="31" t="s">
        <v>47</v>
      </c>
      <c r="E9" s="33" t="s">
        <v>48</v>
      </c>
      <c r="J9" s="32">
        <f>0</f>
      </c>
      <c s="32">
        <f>0</f>
      </c>
      <c s="32">
        <f>0+L10</f>
      </c>
      <c s="32">
        <f>0+M10</f>
      </c>
    </row>
    <row r="10" spans="1:16" ht="25.5">
      <c r="A10" t="s">
        <v>49</v>
      </c>
      <c s="34" t="s">
        <v>4</v>
      </c>
      <c s="34" t="s">
        <v>805</v>
      </c>
      <c s="35" t="s">
        <v>806</v>
      </c>
      <c s="6" t="s">
        <v>2359</v>
      </c>
      <c s="36" t="s">
        <v>793</v>
      </c>
      <c s="37">
        <v>3400</v>
      </c>
      <c s="36">
        <v>0</v>
      </c>
      <c s="36">
        <f>ROUND(G10*H10,6)</f>
      </c>
      <c r="L10" s="38">
        <v>0</v>
      </c>
      <c s="32">
        <f>ROUND(ROUND(L10,2)*ROUND(G10,3),2)</f>
      </c>
      <c s="36" t="s">
        <v>55</v>
      </c>
      <c>
        <f>(M10*21)/100</f>
      </c>
      <c t="s">
        <v>27</v>
      </c>
    </row>
    <row r="11" spans="1:5" ht="25.5">
      <c r="A11" s="35" t="s">
        <v>56</v>
      </c>
      <c r="E11" s="39" t="s">
        <v>2360</v>
      </c>
    </row>
    <row r="12" spans="1:5" ht="25.5">
      <c r="A12" s="35" t="s">
        <v>57</v>
      </c>
      <c r="E12" s="40" t="s">
        <v>2361</v>
      </c>
    </row>
    <row r="13" spans="1:5" ht="89.25">
      <c r="A13" t="s">
        <v>59</v>
      </c>
      <c r="E13" s="39" t="s">
        <v>2362</v>
      </c>
    </row>
    <row r="14" spans="1:13" ht="12.75">
      <c r="A14" t="s">
        <v>46</v>
      </c>
      <c r="C14" s="31" t="s">
        <v>4</v>
      </c>
      <c r="E14" s="33" t="s">
        <v>837</v>
      </c>
      <c r="J14" s="32">
        <f>0</f>
      </c>
      <c s="32">
        <f>0</f>
      </c>
      <c s="32">
        <f>0+L15+L19+L23+L27</f>
      </c>
      <c s="32">
        <f>0+M15+M19+M23+M27</f>
      </c>
    </row>
    <row r="15" spans="1:16" ht="12.75">
      <c r="A15" t="s">
        <v>49</v>
      </c>
      <c s="34" t="s">
        <v>27</v>
      </c>
      <c s="34" t="s">
        <v>2363</v>
      </c>
      <c s="35" t="s">
        <v>4</v>
      </c>
      <c s="6" t="s">
        <v>2364</v>
      </c>
      <c s="36" t="s">
        <v>738</v>
      </c>
      <c s="37">
        <v>240</v>
      </c>
      <c s="36">
        <v>0</v>
      </c>
      <c s="36">
        <f>ROUND(G15*H15,6)</f>
      </c>
      <c r="L15" s="38">
        <v>0</v>
      </c>
      <c s="32">
        <f>ROUND(ROUND(L15,2)*ROUND(G15,3),2)</f>
      </c>
      <c s="36" t="s">
        <v>55</v>
      </c>
      <c>
        <f>(M15*21)/100</f>
      </c>
      <c t="s">
        <v>27</v>
      </c>
    </row>
    <row r="16" spans="1:5" ht="12.75">
      <c r="A16" s="35" t="s">
        <v>56</v>
      </c>
      <c r="E16" s="39" t="s">
        <v>5</v>
      </c>
    </row>
    <row r="17" spans="1:5" ht="25.5">
      <c r="A17" s="35" t="s">
        <v>57</v>
      </c>
      <c r="E17" s="40" t="s">
        <v>2365</v>
      </c>
    </row>
    <row r="18" spans="1:5" ht="12.75">
      <c r="A18" t="s">
        <v>59</v>
      </c>
      <c r="E18" s="39" t="s">
        <v>2366</v>
      </c>
    </row>
    <row r="19" spans="1:16" ht="12.75">
      <c r="A19" t="s">
        <v>49</v>
      </c>
      <c s="34" t="s">
        <v>26</v>
      </c>
      <c s="34" t="s">
        <v>2367</v>
      </c>
      <c s="35" t="s">
        <v>4</v>
      </c>
      <c s="6" t="s">
        <v>2368</v>
      </c>
      <c s="36" t="s">
        <v>64</v>
      </c>
      <c s="37">
        <v>1700</v>
      </c>
      <c s="36">
        <v>0</v>
      </c>
      <c s="36">
        <f>ROUND(G19*H19,6)</f>
      </c>
      <c r="L19" s="38">
        <v>0</v>
      </c>
      <c s="32">
        <f>ROUND(ROUND(L19,2)*ROUND(G19,3),2)</f>
      </c>
      <c s="36" t="s">
        <v>55</v>
      </c>
      <c>
        <f>(M19*21)/100</f>
      </c>
      <c t="s">
        <v>27</v>
      </c>
    </row>
    <row r="20" spans="1:5" ht="12.75">
      <c r="A20" s="35" t="s">
        <v>56</v>
      </c>
      <c r="E20" s="39" t="s">
        <v>5</v>
      </c>
    </row>
    <row r="21" spans="1:5" ht="25.5">
      <c r="A21" s="35" t="s">
        <v>57</v>
      </c>
      <c r="E21" s="40" t="s">
        <v>2369</v>
      </c>
    </row>
    <row r="22" spans="1:5" ht="12.75">
      <c r="A22" t="s">
        <v>59</v>
      </c>
      <c r="E22" s="39" t="s">
        <v>2366</v>
      </c>
    </row>
    <row r="23" spans="1:16" ht="12.75">
      <c r="A23" t="s">
        <v>49</v>
      </c>
      <c s="34" t="s">
        <v>72</v>
      </c>
      <c s="34" t="s">
        <v>2370</v>
      </c>
      <c s="35" t="s">
        <v>4</v>
      </c>
      <c s="6" t="s">
        <v>2371</v>
      </c>
      <c s="36" t="s">
        <v>64</v>
      </c>
      <c s="37">
        <v>1700</v>
      </c>
      <c s="36">
        <v>0</v>
      </c>
      <c s="36">
        <f>ROUND(G23*H23,6)</f>
      </c>
      <c r="L23" s="38">
        <v>0</v>
      </c>
      <c s="32">
        <f>ROUND(ROUND(L23,2)*ROUND(G23,3),2)</f>
      </c>
      <c s="36" t="s">
        <v>55</v>
      </c>
      <c>
        <f>(M23*21)/100</f>
      </c>
      <c t="s">
        <v>27</v>
      </c>
    </row>
    <row r="24" spans="1:5" ht="12.75">
      <c r="A24" s="35" t="s">
        <v>56</v>
      </c>
      <c r="E24" s="39" t="s">
        <v>5</v>
      </c>
    </row>
    <row r="25" spans="1:5" ht="25.5">
      <c r="A25" s="35" t="s">
        <v>57</v>
      </c>
      <c r="E25" s="40" t="s">
        <v>2369</v>
      </c>
    </row>
    <row r="26" spans="1:5" ht="12.75">
      <c r="A26" t="s">
        <v>59</v>
      </c>
      <c r="E26" s="39" t="s">
        <v>2366</v>
      </c>
    </row>
    <row r="27" spans="1:16" ht="12.75">
      <c r="A27" t="s">
        <v>49</v>
      </c>
      <c s="34" t="s">
        <v>77</v>
      </c>
      <c s="34" t="s">
        <v>2372</v>
      </c>
      <c s="35" t="s">
        <v>4</v>
      </c>
      <c s="6" t="s">
        <v>2373</v>
      </c>
      <c s="36" t="s">
        <v>64</v>
      </c>
      <c s="37">
        <v>851.19</v>
      </c>
      <c s="36">
        <v>0</v>
      </c>
      <c s="36">
        <f>ROUND(G27*H27,6)</f>
      </c>
      <c r="L27" s="38">
        <v>0</v>
      </c>
      <c s="32">
        <f>ROUND(ROUND(L27,2)*ROUND(G27,3),2)</f>
      </c>
      <c s="36" t="s">
        <v>55</v>
      </c>
      <c>
        <f>(M27*21)/100</f>
      </c>
      <c t="s">
        <v>27</v>
      </c>
    </row>
    <row r="28" spans="1:5" ht="12.75">
      <c r="A28" s="35" t="s">
        <v>56</v>
      </c>
      <c r="E28" s="39" t="s">
        <v>5</v>
      </c>
    </row>
    <row r="29" spans="1:5" ht="25.5">
      <c r="A29" s="35" t="s">
        <v>57</v>
      </c>
      <c r="E29" s="40" t="s">
        <v>2374</v>
      </c>
    </row>
    <row r="30" spans="1:5" ht="12.75">
      <c r="A30" t="s">
        <v>59</v>
      </c>
      <c r="E30" s="39" t="s">
        <v>2366</v>
      </c>
    </row>
    <row r="31" spans="1:13" ht="12.75">
      <c r="A31" t="s">
        <v>46</v>
      </c>
      <c r="C31" s="31" t="s">
        <v>27</v>
      </c>
      <c r="E31" s="33" t="s">
        <v>1379</v>
      </c>
      <c r="J31" s="32">
        <f>0</f>
      </c>
      <c s="32">
        <f>0</f>
      </c>
      <c s="32">
        <f>0+L32+L36+L40</f>
      </c>
      <c s="32">
        <f>0+M32+M36+M40</f>
      </c>
    </row>
    <row r="32" spans="1:16" ht="12.75">
      <c r="A32" t="s">
        <v>49</v>
      </c>
      <c s="34" t="s">
        <v>82</v>
      </c>
      <c s="34" t="s">
        <v>2321</v>
      </c>
      <c s="35" t="s">
        <v>4</v>
      </c>
      <c s="6" t="s">
        <v>2375</v>
      </c>
      <c s="36" t="s">
        <v>64</v>
      </c>
      <c s="37">
        <v>88.97</v>
      </c>
      <c s="36">
        <v>0</v>
      </c>
      <c s="36">
        <f>ROUND(G32*H32,6)</f>
      </c>
      <c r="L32" s="38">
        <v>0</v>
      </c>
      <c s="32">
        <f>ROUND(ROUND(L32,2)*ROUND(G32,3),2)</f>
      </c>
      <c s="36" t="s">
        <v>55</v>
      </c>
      <c>
        <f>(M32*21)/100</f>
      </c>
      <c t="s">
        <v>27</v>
      </c>
    </row>
    <row r="33" spans="1:5" ht="12.75">
      <c r="A33" s="35" t="s">
        <v>56</v>
      </c>
      <c r="E33" s="39" t="s">
        <v>5</v>
      </c>
    </row>
    <row r="34" spans="1:5" ht="25.5">
      <c r="A34" s="35" t="s">
        <v>57</v>
      </c>
      <c r="E34" s="40" t="s">
        <v>2376</v>
      </c>
    </row>
    <row r="35" spans="1:5" ht="12.75">
      <c r="A35" t="s">
        <v>59</v>
      </c>
      <c r="E35" s="39" t="s">
        <v>2366</v>
      </c>
    </row>
    <row r="36" spans="1:16" ht="12.75">
      <c r="A36" t="s">
        <v>49</v>
      </c>
      <c s="34" t="s">
        <v>87</v>
      </c>
      <c s="34" t="s">
        <v>2129</v>
      </c>
      <c s="35" t="s">
        <v>4</v>
      </c>
      <c s="6" t="s">
        <v>2377</v>
      </c>
      <c s="36" t="s">
        <v>793</v>
      </c>
      <c s="37">
        <v>0.766</v>
      </c>
      <c s="36">
        <v>0</v>
      </c>
      <c s="36">
        <f>ROUND(G36*H36,6)</f>
      </c>
      <c r="L36" s="38">
        <v>0</v>
      </c>
      <c s="32">
        <f>ROUND(ROUND(L36,2)*ROUND(G36,3),2)</f>
      </c>
      <c s="36" t="s">
        <v>55</v>
      </c>
      <c>
        <f>(M36*21)/100</f>
      </c>
      <c t="s">
        <v>27</v>
      </c>
    </row>
    <row r="37" spans="1:5" ht="12.75">
      <c r="A37" s="35" t="s">
        <v>56</v>
      </c>
      <c r="E37" s="39" t="s">
        <v>5</v>
      </c>
    </row>
    <row r="38" spans="1:5" ht="25.5">
      <c r="A38" s="35" t="s">
        <v>57</v>
      </c>
      <c r="E38" s="40" t="s">
        <v>2378</v>
      </c>
    </row>
    <row r="39" spans="1:5" ht="12.75">
      <c r="A39" t="s">
        <v>59</v>
      </c>
      <c r="E39" s="39" t="s">
        <v>2366</v>
      </c>
    </row>
    <row r="40" spans="1:16" ht="12.75">
      <c r="A40" t="s">
        <v>49</v>
      </c>
      <c s="34" t="s">
        <v>108</v>
      </c>
      <c s="34" t="s">
        <v>2132</v>
      </c>
      <c s="35" t="s">
        <v>4</v>
      </c>
      <c s="6" t="s">
        <v>2379</v>
      </c>
      <c s="36" t="s">
        <v>793</v>
      </c>
      <c s="37">
        <v>7.366</v>
      </c>
      <c s="36">
        <v>0</v>
      </c>
      <c s="36">
        <f>ROUND(G40*H40,6)</f>
      </c>
      <c r="L40" s="38">
        <v>0</v>
      </c>
      <c s="32">
        <f>ROUND(ROUND(L40,2)*ROUND(G40,3),2)</f>
      </c>
      <c s="36" t="s">
        <v>55</v>
      </c>
      <c>
        <f>(M40*21)/100</f>
      </c>
      <c t="s">
        <v>27</v>
      </c>
    </row>
    <row r="41" spans="1:5" ht="12.75">
      <c r="A41" s="35" t="s">
        <v>56</v>
      </c>
      <c r="E41" s="39" t="s">
        <v>5</v>
      </c>
    </row>
    <row r="42" spans="1:5" ht="25.5">
      <c r="A42" s="35" t="s">
        <v>57</v>
      </c>
      <c r="E42" s="40" t="s">
        <v>2380</v>
      </c>
    </row>
    <row r="43" spans="1:5" ht="12.75">
      <c r="A43" t="s">
        <v>59</v>
      </c>
      <c r="E43" s="39" t="s">
        <v>2366</v>
      </c>
    </row>
    <row r="44" spans="1:13" ht="12.75">
      <c r="A44" t="s">
        <v>46</v>
      </c>
      <c r="C44" s="31" t="s">
        <v>26</v>
      </c>
      <c r="E44" s="33" t="s">
        <v>2381</v>
      </c>
      <c r="J44" s="32">
        <f>0</f>
      </c>
      <c s="32">
        <f>0</f>
      </c>
      <c s="32">
        <f>0+L45+L49+L53</f>
      </c>
      <c s="32">
        <f>0+M45+M49+M53</f>
      </c>
    </row>
    <row r="45" spans="1:16" ht="12.75">
      <c r="A45" t="s">
        <v>49</v>
      </c>
      <c s="34" t="s">
        <v>112</v>
      </c>
      <c s="34" t="s">
        <v>2382</v>
      </c>
      <c s="35" t="s">
        <v>4</v>
      </c>
      <c s="6" t="s">
        <v>2383</v>
      </c>
      <c s="36" t="s">
        <v>793</v>
      </c>
      <c s="37">
        <v>1.84</v>
      </c>
      <c s="36">
        <v>0</v>
      </c>
      <c s="36">
        <f>ROUND(G45*H45,6)</f>
      </c>
      <c r="L45" s="38">
        <v>0</v>
      </c>
      <c s="32">
        <f>ROUND(ROUND(L45,2)*ROUND(G45,3),2)</f>
      </c>
      <c s="36" t="s">
        <v>55</v>
      </c>
      <c>
        <f>(M45*21)/100</f>
      </c>
      <c t="s">
        <v>27</v>
      </c>
    </row>
    <row r="46" spans="1:5" ht="12.75">
      <c r="A46" s="35" t="s">
        <v>56</v>
      </c>
      <c r="E46" s="39" t="s">
        <v>5</v>
      </c>
    </row>
    <row r="47" spans="1:5" ht="25.5">
      <c r="A47" s="35" t="s">
        <v>57</v>
      </c>
      <c r="E47" s="40" t="s">
        <v>2384</v>
      </c>
    </row>
    <row r="48" spans="1:5" ht="12.75">
      <c r="A48" t="s">
        <v>59</v>
      </c>
      <c r="E48" s="39" t="s">
        <v>2366</v>
      </c>
    </row>
    <row r="49" spans="1:16" ht="12.75">
      <c r="A49" t="s">
        <v>49</v>
      </c>
      <c s="34" t="s">
        <v>116</v>
      </c>
      <c s="34" t="s">
        <v>2385</v>
      </c>
      <c s="35" t="s">
        <v>4</v>
      </c>
      <c s="6" t="s">
        <v>2386</v>
      </c>
      <c s="36" t="s">
        <v>64</v>
      </c>
      <c s="37">
        <v>328.8</v>
      </c>
      <c s="36">
        <v>0</v>
      </c>
      <c s="36">
        <f>ROUND(G49*H49,6)</f>
      </c>
      <c r="L49" s="38">
        <v>0</v>
      </c>
      <c s="32">
        <f>ROUND(ROUND(L49,2)*ROUND(G49,3),2)</f>
      </c>
      <c s="36" t="s">
        <v>55</v>
      </c>
      <c>
        <f>(M49*21)/100</f>
      </c>
      <c t="s">
        <v>27</v>
      </c>
    </row>
    <row r="50" spans="1:5" ht="12.75">
      <c r="A50" s="35" t="s">
        <v>56</v>
      </c>
      <c r="E50" s="39" t="s">
        <v>5</v>
      </c>
    </row>
    <row r="51" spans="1:5" ht="25.5">
      <c r="A51" s="35" t="s">
        <v>57</v>
      </c>
      <c r="E51" s="40" t="s">
        <v>2387</v>
      </c>
    </row>
    <row r="52" spans="1:5" ht="12.75">
      <c r="A52" t="s">
        <v>59</v>
      </c>
      <c r="E52" s="39" t="s">
        <v>2366</v>
      </c>
    </row>
    <row r="53" spans="1:16" ht="12.75">
      <c r="A53" t="s">
        <v>49</v>
      </c>
      <c s="34" t="s">
        <v>120</v>
      </c>
      <c s="34" t="s">
        <v>2388</v>
      </c>
      <c s="35" t="s">
        <v>4</v>
      </c>
      <c s="6" t="s">
        <v>2389</v>
      </c>
      <c s="36" t="s">
        <v>793</v>
      </c>
      <c s="37">
        <v>31.49</v>
      </c>
      <c s="36">
        <v>0</v>
      </c>
      <c s="36">
        <f>ROUND(G53*H53,6)</f>
      </c>
      <c r="L53" s="38">
        <v>0</v>
      </c>
      <c s="32">
        <f>ROUND(ROUND(L53,2)*ROUND(G53,3),2)</f>
      </c>
      <c s="36" t="s">
        <v>55</v>
      </c>
      <c>
        <f>(M53*21)/100</f>
      </c>
      <c t="s">
        <v>27</v>
      </c>
    </row>
    <row r="54" spans="1:5" ht="12.75">
      <c r="A54" s="35" t="s">
        <v>56</v>
      </c>
      <c r="E54" s="39" t="s">
        <v>5</v>
      </c>
    </row>
    <row r="55" spans="1:5" ht="25.5">
      <c r="A55" s="35" t="s">
        <v>57</v>
      </c>
      <c r="E55" s="40" t="s">
        <v>2390</v>
      </c>
    </row>
    <row r="56" spans="1:5" ht="12.75">
      <c r="A56" t="s">
        <v>59</v>
      </c>
      <c r="E56" s="39" t="s">
        <v>2366</v>
      </c>
    </row>
    <row r="57" spans="1:13" ht="12.75">
      <c r="A57" t="s">
        <v>46</v>
      </c>
      <c r="C57" s="31" t="s">
        <v>72</v>
      </c>
      <c r="E57" s="33" t="s">
        <v>2391</v>
      </c>
      <c r="J57" s="32">
        <f>0</f>
      </c>
      <c s="32">
        <f>0</f>
      </c>
      <c s="32">
        <f>0+L58+L62+L66</f>
      </c>
      <c s="32">
        <f>0+M58+M62+M66</f>
      </c>
    </row>
    <row r="58" spans="1:16" ht="12.75">
      <c r="A58" t="s">
        <v>49</v>
      </c>
      <c s="34" t="s">
        <v>124</v>
      </c>
      <c s="34" t="s">
        <v>2392</v>
      </c>
      <c s="35" t="s">
        <v>4</v>
      </c>
      <c s="6" t="s">
        <v>2393</v>
      </c>
      <c s="36" t="s">
        <v>64</v>
      </c>
      <c s="37">
        <v>59.94</v>
      </c>
      <c s="36">
        <v>0</v>
      </c>
      <c s="36">
        <f>ROUND(G58*H58,6)</f>
      </c>
      <c r="L58" s="38">
        <v>0</v>
      </c>
      <c s="32">
        <f>ROUND(ROUND(L58,2)*ROUND(G58,3),2)</f>
      </c>
      <c s="36" t="s">
        <v>55</v>
      </c>
      <c>
        <f>(M58*21)/100</f>
      </c>
      <c t="s">
        <v>27</v>
      </c>
    </row>
    <row r="59" spans="1:5" ht="12.75">
      <c r="A59" s="35" t="s">
        <v>56</v>
      </c>
      <c r="E59" s="39" t="s">
        <v>5</v>
      </c>
    </row>
    <row r="60" spans="1:5" ht="38.25">
      <c r="A60" s="35" t="s">
        <v>57</v>
      </c>
      <c r="E60" s="40" t="s">
        <v>2394</v>
      </c>
    </row>
    <row r="61" spans="1:5" ht="12.75">
      <c r="A61" t="s">
        <v>59</v>
      </c>
      <c r="E61" s="39" t="s">
        <v>2366</v>
      </c>
    </row>
    <row r="62" spans="1:16" ht="12.75">
      <c r="A62" t="s">
        <v>49</v>
      </c>
      <c s="34" t="s">
        <v>128</v>
      </c>
      <c s="34" t="s">
        <v>2395</v>
      </c>
      <c s="35" t="s">
        <v>4</v>
      </c>
      <c s="6" t="s">
        <v>2396</v>
      </c>
      <c s="36" t="s">
        <v>64</v>
      </c>
      <c s="37">
        <v>31.855</v>
      </c>
      <c s="36">
        <v>0</v>
      </c>
      <c s="36">
        <f>ROUND(G62*H62,6)</f>
      </c>
      <c r="L62" s="38">
        <v>0</v>
      </c>
      <c s="32">
        <f>ROUND(ROUND(L62,2)*ROUND(G62,3),2)</f>
      </c>
      <c s="36" t="s">
        <v>55</v>
      </c>
      <c>
        <f>(M62*21)/100</f>
      </c>
      <c t="s">
        <v>27</v>
      </c>
    </row>
    <row r="63" spans="1:5" ht="12.75">
      <c r="A63" s="35" t="s">
        <v>56</v>
      </c>
      <c r="E63" s="39" t="s">
        <v>5</v>
      </c>
    </row>
    <row r="64" spans="1:5" ht="38.25">
      <c r="A64" s="35" t="s">
        <v>57</v>
      </c>
      <c r="E64" s="40" t="s">
        <v>2397</v>
      </c>
    </row>
    <row r="65" spans="1:5" ht="12.75">
      <c r="A65" t="s">
        <v>59</v>
      </c>
      <c r="E65" s="39" t="s">
        <v>2366</v>
      </c>
    </row>
    <row r="66" spans="1:16" ht="12.75">
      <c r="A66" t="s">
        <v>49</v>
      </c>
      <c s="34" t="s">
        <v>131</v>
      </c>
      <c s="34" t="s">
        <v>2398</v>
      </c>
      <c s="35" t="s">
        <v>4</v>
      </c>
      <c s="6" t="s">
        <v>2399</v>
      </c>
      <c s="36" t="s">
        <v>793</v>
      </c>
      <c s="37">
        <v>0.15</v>
      </c>
      <c s="36">
        <v>0</v>
      </c>
      <c s="36">
        <f>ROUND(G66*H66,6)</f>
      </c>
      <c r="L66" s="38">
        <v>0</v>
      </c>
      <c s="32">
        <f>ROUND(ROUND(L66,2)*ROUND(G66,3),2)</f>
      </c>
      <c s="36" t="s">
        <v>55</v>
      </c>
      <c>
        <f>(M66*21)/100</f>
      </c>
      <c t="s">
        <v>27</v>
      </c>
    </row>
    <row r="67" spans="1:5" ht="12.75">
      <c r="A67" s="35" t="s">
        <v>56</v>
      </c>
      <c r="E67" s="39" t="s">
        <v>5</v>
      </c>
    </row>
    <row r="68" spans="1:5" ht="38.25">
      <c r="A68" s="35" t="s">
        <v>57</v>
      </c>
      <c r="E68" s="40" t="s">
        <v>2400</v>
      </c>
    </row>
    <row r="69" spans="1:5" ht="12.75">
      <c r="A69" t="s">
        <v>59</v>
      </c>
      <c r="E69" s="39" t="s">
        <v>2366</v>
      </c>
    </row>
    <row r="70" spans="1:13" ht="12.75">
      <c r="A70" t="s">
        <v>46</v>
      </c>
      <c r="C70" s="31" t="s">
        <v>77</v>
      </c>
      <c r="E70" s="33" t="s">
        <v>2401</v>
      </c>
      <c r="J70" s="32">
        <f>0</f>
      </c>
      <c s="32">
        <f>0</f>
      </c>
      <c s="32">
        <f>0+L71</f>
      </c>
      <c s="32">
        <f>0+M71</f>
      </c>
    </row>
    <row r="71" spans="1:16" ht="12.75">
      <c r="A71" t="s">
        <v>49</v>
      </c>
      <c s="34" t="s">
        <v>135</v>
      </c>
      <c s="34" t="s">
        <v>2402</v>
      </c>
      <c s="35" t="s">
        <v>4</v>
      </c>
      <c s="6" t="s">
        <v>2403</v>
      </c>
      <c s="36" t="s">
        <v>85</v>
      </c>
      <c s="37">
        <v>143.93</v>
      </c>
      <c s="36">
        <v>0</v>
      </c>
      <c s="36">
        <f>ROUND(G71*H71,6)</f>
      </c>
      <c r="L71" s="38">
        <v>0</v>
      </c>
      <c s="32">
        <f>ROUND(ROUND(L71,2)*ROUND(G71,3),2)</f>
      </c>
      <c s="36" t="s">
        <v>55</v>
      </c>
      <c>
        <f>(M71*21)/100</f>
      </c>
      <c t="s">
        <v>27</v>
      </c>
    </row>
    <row r="72" spans="1:5" ht="12.75">
      <c r="A72" s="35" t="s">
        <v>56</v>
      </c>
      <c r="E72" s="39" t="s">
        <v>5</v>
      </c>
    </row>
    <row r="73" spans="1:5" ht="51">
      <c r="A73" s="35" t="s">
        <v>57</v>
      </c>
      <c r="E73" s="40" t="s">
        <v>2404</v>
      </c>
    </row>
    <row r="74" spans="1:5" ht="12.75">
      <c r="A74" t="s">
        <v>59</v>
      </c>
      <c r="E74" s="39" t="s">
        <v>2366</v>
      </c>
    </row>
    <row r="75" spans="1:13" ht="12.75">
      <c r="A75" t="s">
        <v>46</v>
      </c>
      <c r="C75" s="31" t="s">
        <v>82</v>
      </c>
      <c r="E75" s="33" t="s">
        <v>2405</v>
      </c>
      <c r="J75" s="32">
        <f>0</f>
      </c>
      <c s="32">
        <f>0</f>
      </c>
      <c s="32">
        <f>0+L76</f>
      </c>
      <c s="32">
        <f>0+M76</f>
      </c>
    </row>
    <row r="76" spans="1:16" ht="12.75">
      <c r="A76" t="s">
        <v>49</v>
      </c>
      <c s="34" t="s">
        <v>139</v>
      </c>
      <c s="34" t="s">
        <v>2406</v>
      </c>
      <c s="35" t="s">
        <v>4</v>
      </c>
      <c s="6" t="s">
        <v>2407</v>
      </c>
      <c s="36" t="s">
        <v>64</v>
      </c>
      <c s="37">
        <v>11.67</v>
      </c>
      <c s="36">
        <v>0</v>
      </c>
      <c s="36">
        <f>ROUND(G76*H76,6)</f>
      </c>
      <c r="L76" s="38">
        <v>0</v>
      </c>
      <c s="32">
        <f>ROUND(ROUND(L76,2)*ROUND(G76,3),2)</f>
      </c>
      <c s="36" t="s">
        <v>55</v>
      </c>
      <c>
        <f>(M76*21)/100</f>
      </c>
      <c t="s">
        <v>27</v>
      </c>
    </row>
    <row r="77" spans="1:5" ht="12.75">
      <c r="A77" s="35" t="s">
        <v>56</v>
      </c>
      <c r="E77" s="39" t="s">
        <v>5</v>
      </c>
    </row>
    <row r="78" spans="1:5" ht="63.75">
      <c r="A78" s="35" t="s">
        <v>57</v>
      </c>
      <c r="E78" s="40" t="s">
        <v>2408</v>
      </c>
    </row>
    <row r="79" spans="1:5" ht="12.75">
      <c r="A79" t="s">
        <v>59</v>
      </c>
      <c r="E79" s="39" t="s">
        <v>2366</v>
      </c>
    </row>
    <row r="80" spans="1:13" ht="12.75">
      <c r="A80" t="s">
        <v>46</v>
      </c>
      <c r="C80" s="31" t="s">
        <v>87</v>
      </c>
      <c r="E80" s="33" t="s">
        <v>2409</v>
      </c>
      <c r="J80" s="32">
        <f>0</f>
      </c>
      <c s="32">
        <f>0</f>
      </c>
      <c s="32">
        <f>0+L81+L85+L89+L93+L97+L101+L105+L109+L113+L117+L121+L125+L129+L133+L137+L141</f>
      </c>
      <c s="32">
        <f>0+M81+M85+M89+M93+M97+M101+M105+M109+M113+M117+M121+M125+M129+M133+M137+M141</f>
      </c>
    </row>
    <row r="81" spans="1:16" ht="25.5">
      <c r="A81" t="s">
        <v>49</v>
      </c>
      <c s="34" t="s">
        <v>143</v>
      </c>
      <c s="34" t="s">
        <v>2410</v>
      </c>
      <c s="35" t="s">
        <v>4</v>
      </c>
      <c s="6" t="s">
        <v>2411</v>
      </c>
      <c s="36" t="s">
        <v>75</v>
      </c>
      <c s="37">
        <v>100</v>
      </c>
      <c s="36">
        <v>0</v>
      </c>
      <c s="36">
        <f>ROUND(G81*H81,6)</f>
      </c>
      <c r="L81" s="38">
        <v>0</v>
      </c>
      <c s="32">
        <f>ROUND(ROUND(L81,2)*ROUND(G81,3),2)</f>
      </c>
      <c s="36" t="s">
        <v>55</v>
      </c>
      <c>
        <f>(M81*21)/100</f>
      </c>
      <c t="s">
        <v>27</v>
      </c>
    </row>
    <row r="82" spans="1:5" ht="12.75">
      <c r="A82" s="35" t="s">
        <v>56</v>
      </c>
      <c r="E82" s="39" t="s">
        <v>5</v>
      </c>
    </row>
    <row r="83" spans="1:5" ht="25.5">
      <c r="A83" s="35" t="s">
        <v>57</v>
      </c>
      <c r="E83" s="40" t="s">
        <v>2412</v>
      </c>
    </row>
    <row r="84" spans="1:5" ht="12.75">
      <c r="A84" t="s">
        <v>59</v>
      </c>
      <c r="E84" s="39" t="s">
        <v>2366</v>
      </c>
    </row>
    <row r="85" spans="1:16" ht="25.5">
      <c r="A85" t="s">
        <v>49</v>
      </c>
      <c s="34" t="s">
        <v>147</v>
      </c>
      <c s="34" t="s">
        <v>2413</v>
      </c>
      <c s="35" t="s">
        <v>4</v>
      </c>
      <c s="6" t="s">
        <v>2414</v>
      </c>
      <c s="36" t="s">
        <v>75</v>
      </c>
      <c s="37">
        <v>125</v>
      </c>
      <c s="36">
        <v>0</v>
      </c>
      <c s="36">
        <f>ROUND(G85*H85,6)</f>
      </c>
      <c r="L85" s="38">
        <v>0</v>
      </c>
      <c s="32">
        <f>ROUND(ROUND(L85,2)*ROUND(G85,3),2)</f>
      </c>
      <c s="36" t="s">
        <v>55</v>
      </c>
      <c>
        <f>(M85*21)/100</f>
      </c>
      <c t="s">
        <v>27</v>
      </c>
    </row>
    <row r="86" spans="1:5" ht="12.75">
      <c r="A86" s="35" t="s">
        <v>56</v>
      </c>
      <c r="E86" s="39" t="s">
        <v>5</v>
      </c>
    </row>
    <row r="87" spans="1:5" ht="25.5">
      <c r="A87" s="35" t="s">
        <v>57</v>
      </c>
      <c r="E87" s="40" t="s">
        <v>2415</v>
      </c>
    </row>
    <row r="88" spans="1:5" ht="12.75">
      <c r="A88" t="s">
        <v>59</v>
      </c>
      <c r="E88" s="39" t="s">
        <v>2366</v>
      </c>
    </row>
    <row r="89" spans="1:16" ht="12.75">
      <c r="A89" t="s">
        <v>49</v>
      </c>
      <c s="34" t="s">
        <v>151</v>
      </c>
      <c s="34" t="s">
        <v>2416</v>
      </c>
      <c s="35" t="s">
        <v>4</v>
      </c>
      <c s="6" t="s">
        <v>2417</v>
      </c>
      <c s="36" t="s">
        <v>85</v>
      </c>
      <c s="37">
        <v>1</v>
      </c>
      <c s="36">
        <v>0</v>
      </c>
      <c s="36">
        <f>ROUND(G89*H89,6)</f>
      </c>
      <c r="L89" s="38">
        <v>0</v>
      </c>
      <c s="32">
        <f>ROUND(ROUND(L89,2)*ROUND(G89,3),2)</f>
      </c>
      <c s="36" t="s">
        <v>55</v>
      </c>
      <c>
        <f>(M89*21)/100</f>
      </c>
      <c t="s">
        <v>27</v>
      </c>
    </row>
    <row r="90" spans="1:5" ht="12.75">
      <c r="A90" s="35" t="s">
        <v>56</v>
      </c>
      <c r="E90" s="39" t="s">
        <v>5</v>
      </c>
    </row>
    <row r="91" spans="1:5" ht="25.5">
      <c r="A91" s="35" t="s">
        <v>57</v>
      </c>
      <c r="E91" s="40" t="s">
        <v>2418</v>
      </c>
    </row>
    <row r="92" spans="1:5" ht="12.75">
      <c r="A92" t="s">
        <v>59</v>
      </c>
      <c r="E92" s="39" t="s">
        <v>2366</v>
      </c>
    </row>
    <row r="93" spans="1:16" ht="12.75">
      <c r="A93" t="s">
        <v>49</v>
      </c>
      <c s="34" t="s">
        <v>155</v>
      </c>
      <c s="34" t="s">
        <v>2419</v>
      </c>
      <c s="35" t="s">
        <v>4</v>
      </c>
      <c s="6" t="s">
        <v>2420</v>
      </c>
      <c s="36" t="s">
        <v>85</v>
      </c>
      <c s="37">
        <v>905</v>
      </c>
      <c s="36">
        <v>0</v>
      </c>
      <c s="36">
        <f>ROUND(G93*H93,6)</f>
      </c>
      <c r="L93" s="38">
        <v>0</v>
      </c>
      <c s="32">
        <f>ROUND(ROUND(L93,2)*ROUND(G93,3),2)</f>
      </c>
      <c s="36" t="s">
        <v>55</v>
      </c>
      <c>
        <f>(M93*21)/100</f>
      </c>
      <c t="s">
        <v>27</v>
      </c>
    </row>
    <row r="94" spans="1:5" ht="12.75">
      <c r="A94" s="35" t="s">
        <v>56</v>
      </c>
      <c r="E94" s="39" t="s">
        <v>5</v>
      </c>
    </row>
    <row r="95" spans="1:5" ht="25.5">
      <c r="A95" s="35" t="s">
        <v>57</v>
      </c>
      <c r="E95" s="40" t="s">
        <v>2421</v>
      </c>
    </row>
    <row r="96" spans="1:5" ht="12.75">
      <c r="A96" t="s">
        <v>59</v>
      </c>
      <c r="E96" s="39" t="s">
        <v>2366</v>
      </c>
    </row>
    <row r="97" spans="1:16" ht="12.75">
      <c r="A97" t="s">
        <v>49</v>
      </c>
      <c s="34" t="s">
        <v>158</v>
      </c>
      <c s="34" t="s">
        <v>2331</v>
      </c>
      <c s="35" t="s">
        <v>4</v>
      </c>
      <c s="6" t="s">
        <v>2332</v>
      </c>
      <c s="36" t="s">
        <v>85</v>
      </c>
      <c s="37">
        <v>520.43</v>
      </c>
      <c s="36">
        <v>0</v>
      </c>
      <c s="36">
        <f>ROUND(G97*H97,6)</f>
      </c>
      <c r="L97" s="38">
        <v>0</v>
      </c>
      <c s="32">
        <f>ROUND(ROUND(L97,2)*ROUND(G97,3),2)</f>
      </c>
      <c s="36" t="s">
        <v>55</v>
      </c>
      <c>
        <f>(M97*21)/100</f>
      </c>
      <c t="s">
        <v>27</v>
      </c>
    </row>
    <row r="98" spans="1:5" ht="12.75">
      <c r="A98" s="35" t="s">
        <v>56</v>
      </c>
      <c r="E98" s="39" t="s">
        <v>5</v>
      </c>
    </row>
    <row r="99" spans="1:5" ht="25.5">
      <c r="A99" s="35" t="s">
        <v>57</v>
      </c>
      <c r="E99" s="40" t="s">
        <v>2422</v>
      </c>
    </row>
    <row r="100" spans="1:5" ht="12.75">
      <c r="A100" t="s">
        <v>59</v>
      </c>
      <c r="E100" s="39" t="s">
        <v>2366</v>
      </c>
    </row>
    <row r="101" spans="1:16" ht="12.75">
      <c r="A101" t="s">
        <v>49</v>
      </c>
      <c s="34" t="s">
        <v>164</v>
      </c>
      <c s="34" t="s">
        <v>2423</v>
      </c>
      <c s="35" t="s">
        <v>4</v>
      </c>
      <c s="6" t="s">
        <v>2424</v>
      </c>
      <c s="36" t="s">
        <v>85</v>
      </c>
      <c s="37">
        <v>233.4</v>
      </c>
      <c s="36">
        <v>0</v>
      </c>
      <c s="36">
        <f>ROUND(G101*H101,6)</f>
      </c>
      <c r="L101" s="38">
        <v>0</v>
      </c>
      <c s="32">
        <f>ROUND(ROUND(L101,2)*ROUND(G101,3),2)</f>
      </c>
      <c s="36" t="s">
        <v>55</v>
      </c>
      <c>
        <f>(M101*21)/100</f>
      </c>
      <c t="s">
        <v>27</v>
      </c>
    </row>
    <row r="102" spans="1:5" ht="12.75">
      <c r="A102" s="35" t="s">
        <v>56</v>
      </c>
      <c r="E102" s="39" t="s">
        <v>5</v>
      </c>
    </row>
    <row r="103" spans="1:5" ht="25.5">
      <c r="A103" s="35" t="s">
        <v>57</v>
      </c>
      <c r="E103" s="40" t="s">
        <v>2425</v>
      </c>
    </row>
    <row r="104" spans="1:5" ht="12.75">
      <c r="A104" t="s">
        <v>59</v>
      </c>
      <c r="E104" s="39" t="s">
        <v>2366</v>
      </c>
    </row>
    <row r="105" spans="1:16" ht="12.75">
      <c r="A105" t="s">
        <v>49</v>
      </c>
      <c s="34" t="s">
        <v>168</v>
      </c>
      <c s="34" t="s">
        <v>2426</v>
      </c>
      <c s="35" t="s">
        <v>4</v>
      </c>
      <c s="6" t="s">
        <v>2427</v>
      </c>
      <c s="36" t="s">
        <v>85</v>
      </c>
      <c s="37">
        <v>753.83</v>
      </c>
      <c s="36">
        <v>0</v>
      </c>
      <c s="36">
        <f>ROUND(G105*H105,6)</f>
      </c>
      <c r="L105" s="38">
        <v>0</v>
      </c>
      <c s="32">
        <f>ROUND(ROUND(L105,2)*ROUND(G105,3),2)</f>
      </c>
      <c s="36" t="s">
        <v>55</v>
      </c>
      <c>
        <f>(M105*21)/100</f>
      </c>
      <c t="s">
        <v>27</v>
      </c>
    </row>
    <row r="106" spans="1:5" ht="12.75">
      <c r="A106" s="35" t="s">
        <v>56</v>
      </c>
      <c r="E106" s="39" t="s">
        <v>5</v>
      </c>
    </row>
    <row r="107" spans="1:5" ht="25.5">
      <c r="A107" s="35" t="s">
        <v>57</v>
      </c>
      <c r="E107" s="40" t="s">
        <v>2428</v>
      </c>
    </row>
    <row r="108" spans="1:5" ht="12.75">
      <c r="A108" t="s">
        <v>59</v>
      </c>
      <c r="E108" s="39" t="s">
        <v>2366</v>
      </c>
    </row>
    <row r="109" spans="1:16" ht="12.75">
      <c r="A109" t="s">
        <v>49</v>
      </c>
      <c s="34" t="s">
        <v>173</v>
      </c>
      <c s="34" t="s">
        <v>2429</v>
      </c>
      <c s="35" t="s">
        <v>4</v>
      </c>
      <c s="6" t="s">
        <v>2430</v>
      </c>
      <c s="36" t="s">
        <v>85</v>
      </c>
      <c s="37">
        <v>19.5</v>
      </c>
      <c s="36">
        <v>0</v>
      </c>
      <c s="36">
        <f>ROUND(G109*H109,6)</f>
      </c>
      <c r="L109" s="38">
        <v>0</v>
      </c>
      <c s="32">
        <f>ROUND(ROUND(L109,2)*ROUND(G109,3),2)</f>
      </c>
      <c s="36" t="s">
        <v>55</v>
      </c>
      <c>
        <f>(M109*21)/100</f>
      </c>
      <c t="s">
        <v>27</v>
      </c>
    </row>
    <row r="110" spans="1:5" ht="12.75">
      <c r="A110" s="35" t="s">
        <v>56</v>
      </c>
      <c r="E110" s="39" t="s">
        <v>5</v>
      </c>
    </row>
    <row r="111" spans="1:5" ht="25.5">
      <c r="A111" s="35" t="s">
        <v>57</v>
      </c>
      <c r="E111" s="40" t="s">
        <v>2431</v>
      </c>
    </row>
    <row r="112" spans="1:5" ht="12.75">
      <c r="A112" t="s">
        <v>59</v>
      </c>
      <c r="E112" s="39" t="s">
        <v>2366</v>
      </c>
    </row>
    <row r="113" spans="1:16" ht="12.75">
      <c r="A113" t="s">
        <v>49</v>
      </c>
      <c s="34" t="s">
        <v>176</v>
      </c>
      <c s="34" t="s">
        <v>2432</v>
      </c>
      <c s="35" t="s">
        <v>4</v>
      </c>
      <c s="6" t="s">
        <v>2433</v>
      </c>
      <c s="36" t="s">
        <v>85</v>
      </c>
      <c s="37">
        <v>17.35</v>
      </c>
      <c s="36">
        <v>0</v>
      </c>
      <c s="36">
        <f>ROUND(G113*H113,6)</f>
      </c>
      <c r="L113" s="38">
        <v>0</v>
      </c>
      <c s="32">
        <f>ROUND(ROUND(L113,2)*ROUND(G113,3),2)</f>
      </c>
      <c s="36" t="s">
        <v>55</v>
      </c>
      <c>
        <f>(M113*21)/100</f>
      </c>
      <c t="s">
        <v>27</v>
      </c>
    </row>
    <row r="114" spans="1:5" ht="12.75">
      <c r="A114" s="35" t="s">
        <v>56</v>
      </c>
      <c r="E114" s="39" t="s">
        <v>5</v>
      </c>
    </row>
    <row r="115" spans="1:5" ht="25.5">
      <c r="A115" s="35" t="s">
        <v>57</v>
      </c>
      <c r="E115" s="40" t="s">
        <v>2434</v>
      </c>
    </row>
    <row r="116" spans="1:5" ht="12.75">
      <c r="A116" t="s">
        <v>59</v>
      </c>
      <c r="E116" s="39" t="s">
        <v>2366</v>
      </c>
    </row>
    <row r="117" spans="1:16" ht="25.5">
      <c r="A117" t="s">
        <v>49</v>
      </c>
      <c s="34" t="s">
        <v>180</v>
      </c>
      <c s="34" t="s">
        <v>2435</v>
      </c>
      <c s="35" t="s">
        <v>4</v>
      </c>
      <c s="6" t="s">
        <v>2436</v>
      </c>
      <c s="36" t="s">
        <v>90</v>
      </c>
      <c s="37">
        <v>15</v>
      </c>
      <c s="36">
        <v>0</v>
      </c>
      <c s="36">
        <f>ROUND(G117*H117,6)</f>
      </c>
      <c r="L117" s="38">
        <v>0</v>
      </c>
      <c s="32">
        <f>ROUND(ROUND(L117,2)*ROUND(G117,3),2)</f>
      </c>
      <c s="36" t="s">
        <v>55</v>
      </c>
      <c>
        <f>(M117*21)/100</f>
      </c>
      <c t="s">
        <v>27</v>
      </c>
    </row>
    <row r="118" spans="1:5" ht="12.75">
      <c r="A118" s="35" t="s">
        <v>56</v>
      </c>
      <c r="E118" s="39" t="s">
        <v>5</v>
      </c>
    </row>
    <row r="119" spans="1:5" ht="25.5">
      <c r="A119" s="35" t="s">
        <v>57</v>
      </c>
      <c r="E119" s="40" t="s">
        <v>2437</v>
      </c>
    </row>
    <row r="120" spans="1:5" ht="12.75">
      <c r="A120" t="s">
        <v>59</v>
      </c>
      <c r="E120" s="39" t="s">
        <v>2366</v>
      </c>
    </row>
    <row r="121" spans="1:16" ht="12.75">
      <c r="A121" t="s">
        <v>49</v>
      </c>
      <c s="34" t="s">
        <v>916</v>
      </c>
      <c s="34" t="s">
        <v>2438</v>
      </c>
      <c s="35" t="s">
        <v>4</v>
      </c>
      <c s="6" t="s">
        <v>2439</v>
      </c>
      <c s="36" t="s">
        <v>90</v>
      </c>
      <c s="37">
        <v>4</v>
      </c>
      <c s="36">
        <v>0</v>
      </c>
      <c s="36">
        <f>ROUND(G121*H121,6)</f>
      </c>
      <c r="L121" s="38">
        <v>0</v>
      </c>
      <c s="32">
        <f>ROUND(ROUND(L121,2)*ROUND(G121,3),2)</f>
      </c>
      <c s="36" t="s">
        <v>55</v>
      </c>
      <c>
        <f>(M121*21)/100</f>
      </c>
      <c t="s">
        <v>27</v>
      </c>
    </row>
    <row r="122" spans="1:5" ht="12.75">
      <c r="A122" s="35" t="s">
        <v>56</v>
      </c>
      <c r="E122" s="39" t="s">
        <v>5</v>
      </c>
    </row>
    <row r="123" spans="1:5" ht="25.5">
      <c r="A123" s="35" t="s">
        <v>57</v>
      </c>
      <c r="E123" s="40" t="s">
        <v>2440</v>
      </c>
    </row>
    <row r="124" spans="1:5" ht="12.75">
      <c r="A124" t="s">
        <v>59</v>
      </c>
      <c r="E124" s="39" t="s">
        <v>2366</v>
      </c>
    </row>
    <row r="125" spans="1:16" ht="12.75">
      <c r="A125" t="s">
        <v>49</v>
      </c>
      <c s="34" t="s">
        <v>919</v>
      </c>
      <c s="34" t="s">
        <v>2441</v>
      </c>
      <c s="35" t="s">
        <v>4</v>
      </c>
      <c s="6" t="s">
        <v>2442</v>
      </c>
      <c s="36" t="s">
        <v>85</v>
      </c>
      <c s="37">
        <v>100</v>
      </c>
      <c s="36">
        <v>0</v>
      </c>
      <c s="36">
        <f>ROUND(G125*H125,6)</f>
      </c>
      <c r="L125" s="38">
        <v>0</v>
      </c>
      <c s="32">
        <f>ROUND(ROUND(L125,2)*ROUND(G125,3),2)</f>
      </c>
      <c s="36" t="s">
        <v>55</v>
      </c>
      <c>
        <f>(M125*21)/100</f>
      </c>
      <c t="s">
        <v>27</v>
      </c>
    </row>
    <row r="126" spans="1:5" ht="12.75">
      <c r="A126" s="35" t="s">
        <v>56</v>
      </c>
      <c r="E126" s="39" t="s">
        <v>5</v>
      </c>
    </row>
    <row r="127" spans="1:5" ht="25.5">
      <c r="A127" s="35" t="s">
        <v>57</v>
      </c>
      <c r="E127" s="40" t="s">
        <v>2443</v>
      </c>
    </row>
    <row r="128" spans="1:5" ht="12.75">
      <c r="A128" t="s">
        <v>59</v>
      </c>
      <c r="E128" s="39" t="s">
        <v>2366</v>
      </c>
    </row>
    <row r="129" spans="1:16" ht="12.75">
      <c r="A129" t="s">
        <v>49</v>
      </c>
      <c s="34" t="s">
        <v>183</v>
      </c>
      <c s="34" t="s">
        <v>2444</v>
      </c>
      <c s="35" t="s">
        <v>4</v>
      </c>
      <c s="6" t="s">
        <v>2445</v>
      </c>
      <c s="36" t="s">
        <v>85</v>
      </c>
      <c s="37">
        <v>397.97</v>
      </c>
      <c s="36">
        <v>0</v>
      </c>
      <c s="36">
        <f>ROUND(G129*H129,6)</f>
      </c>
      <c r="L129" s="38">
        <v>0</v>
      </c>
      <c s="32">
        <f>ROUND(ROUND(L129,2)*ROUND(G129,3),2)</f>
      </c>
      <c s="36" t="s">
        <v>55</v>
      </c>
      <c>
        <f>(M129*21)/100</f>
      </c>
      <c t="s">
        <v>27</v>
      </c>
    </row>
    <row r="130" spans="1:5" ht="12.75">
      <c r="A130" s="35" t="s">
        <v>56</v>
      </c>
      <c r="E130" s="39" t="s">
        <v>5</v>
      </c>
    </row>
    <row r="131" spans="1:5" ht="38.25">
      <c r="A131" s="35" t="s">
        <v>57</v>
      </c>
      <c r="E131" s="40" t="s">
        <v>2446</v>
      </c>
    </row>
    <row r="132" spans="1:5" ht="12.75">
      <c r="A132" t="s">
        <v>59</v>
      </c>
      <c r="E132" s="39" t="s">
        <v>2366</v>
      </c>
    </row>
    <row r="133" spans="1:16" ht="12.75">
      <c r="A133" t="s">
        <v>49</v>
      </c>
      <c s="34" t="s">
        <v>187</v>
      </c>
      <c s="34" t="s">
        <v>2447</v>
      </c>
      <c s="35" t="s">
        <v>4</v>
      </c>
      <c s="6" t="s">
        <v>2448</v>
      </c>
      <c s="36" t="s">
        <v>85</v>
      </c>
      <c s="37">
        <v>143.93</v>
      </c>
      <c s="36">
        <v>0</v>
      </c>
      <c s="36">
        <f>ROUND(G133*H133,6)</f>
      </c>
      <c r="L133" s="38">
        <v>0</v>
      </c>
      <c s="32">
        <f>ROUND(ROUND(L133,2)*ROUND(G133,3),2)</f>
      </c>
      <c s="36" t="s">
        <v>55</v>
      </c>
      <c>
        <f>(M133*21)/100</f>
      </c>
      <c t="s">
        <v>27</v>
      </c>
    </row>
    <row r="134" spans="1:5" ht="12.75">
      <c r="A134" s="35" t="s">
        <v>56</v>
      </c>
      <c r="E134" s="39" t="s">
        <v>2449</v>
      </c>
    </row>
    <row r="135" spans="1:5" ht="25.5">
      <c r="A135" s="35" t="s">
        <v>57</v>
      </c>
      <c r="E135" s="40" t="s">
        <v>2450</v>
      </c>
    </row>
    <row r="136" spans="1:5" ht="12.75">
      <c r="A136" t="s">
        <v>59</v>
      </c>
      <c r="E136" s="39" t="s">
        <v>2366</v>
      </c>
    </row>
    <row r="137" spans="1:16" ht="12.75">
      <c r="A137" t="s">
        <v>49</v>
      </c>
      <c s="34" t="s">
        <v>191</v>
      </c>
      <c s="34" t="s">
        <v>2451</v>
      </c>
      <c s="35" t="s">
        <v>4</v>
      </c>
      <c s="6" t="s">
        <v>2452</v>
      </c>
      <c s="36" t="s">
        <v>85</v>
      </c>
      <c s="37">
        <v>313.6</v>
      </c>
      <c s="36">
        <v>0</v>
      </c>
      <c s="36">
        <f>ROUND(G137*H137,6)</f>
      </c>
      <c r="L137" s="38">
        <v>0</v>
      </c>
      <c s="32">
        <f>ROUND(ROUND(L137,2)*ROUND(G137,3),2)</f>
      </c>
      <c s="36" t="s">
        <v>55</v>
      </c>
      <c>
        <f>(M137*21)/100</f>
      </c>
      <c t="s">
        <v>27</v>
      </c>
    </row>
    <row r="138" spans="1:5" ht="12.75">
      <c r="A138" s="35" t="s">
        <v>56</v>
      </c>
      <c r="E138" s="39" t="s">
        <v>5</v>
      </c>
    </row>
    <row r="139" spans="1:5" ht="25.5">
      <c r="A139" s="35" t="s">
        <v>57</v>
      </c>
      <c r="E139" s="40" t="s">
        <v>2453</v>
      </c>
    </row>
    <row r="140" spans="1:5" ht="12.75">
      <c r="A140" t="s">
        <v>59</v>
      </c>
      <c r="E140" s="39" t="s">
        <v>2366</v>
      </c>
    </row>
    <row r="141" spans="1:16" ht="12.75">
      <c r="A141" t="s">
        <v>49</v>
      </c>
      <c s="34" t="s">
        <v>251</v>
      </c>
      <c s="34" t="s">
        <v>2454</v>
      </c>
      <c s="35" t="s">
        <v>5</v>
      </c>
      <c s="6" t="s">
        <v>2455</v>
      </c>
      <c s="36" t="s">
        <v>85</v>
      </c>
      <c s="37">
        <v>6</v>
      </c>
      <c s="36">
        <v>0</v>
      </c>
      <c s="36">
        <f>ROUND(G141*H141,6)</f>
      </c>
      <c r="L141" s="38">
        <v>0</v>
      </c>
      <c s="32">
        <f>ROUND(ROUND(L141,2)*ROUND(G141,3),2)</f>
      </c>
      <c s="36" t="s">
        <v>55</v>
      </c>
      <c>
        <f>(M141*21)/100</f>
      </c>
      <c t="s">
        <v>27</v>
      </c>
    </row>
    <row r="142" spans="1:5" ht="12.75">
      <c r="A142" s="35" t="s">
        <v>56</v>
      </c>
      <c r="E142" s="39" t="s">
        <v>5</v>
      </c>
    </row>
    <row r="143" spans="1:5" ht="25.5">
      <c r="A143" s="35" t="s">
        <v>57</v>
      </c>
      <c r="E143" s="40" t="s">
        <v>2456</v>
      </c>
    </row>
    <row r="144" spans="1:5" ht="38.25">
      <c r="A144" t="s">
        <v>59</v>
      </c>
      <c r="E144" s="39" t="s">
        <v>2457</v>
      </c>
    </row>
    <row r="145" spans="1:13" ht="12.75">
      <c r="A145" t="s">
        <v>46</v>
      </c>
      <c r="C145" s="31" t="s">
        <v>108</v>
      </c>
      <c r="E145" s="33" t="s">
        <v>2458</v>
      </c>
      <c r="J145" s="32">
        <f>0</f>
      </c>
      <c s="32">
        <f>0</f>
      </c>
      <c s="32">
        <f>0+L146+L150+L154+L158</f>
      </c>
      <c s="32">
        <f>0+M146+M150+M154+M158</f>
      </c>
    </row>
    <row r="146" spans="1:16" ht="12.75">
      <c r="A146" t="s">
        <v>49</v>
      </c>
      <c s="34" t="s">
        <v>196</v>
      </c>
      <c s="34" t="s">
        <v>2459</v>
      </c>
      <c s="35" t="s">
        <v>4</v>
      </c>
      <c s="6" t="s">
        <v>2460</v>
      </c>
      <c s="36" t="s">
        <v>75</v>
      </c>
      <c s="37">
        <v>1</v>
      </c>
      <c s="36">
        <v>0</v>
      </c>
      <c s="36">
        <f>ROUND(G146*H146,6)</f>
      </c>
      <c r="L146" s="38">
        <v>0</v>
      </c>
      <c s="32">
        <f>ROUND(ROUND(L146,2)*ROUND(G146,3),2)</f>
      </c>
      <c s="36" t="s">
        <v>55</v>
      </c>
      <c>
        <f>(M146*21)/100</f>
      </c>
      <c t="s">
        <v>27</v>
      </c>
    </row>
    <row r="147" spans="1:5" ht="12.75">
      <c r="A147" s="35" t="s">
        <v>56</v>
      </c>
      <c r="E147" s="39" t="s">
        <v>5</v>
      </c>
    </row>
    <row r="148" spans="1:5" ht="25.5">
      <c r="A148" s="35" t="s">
        <v>57</v>
      </c>
      <c r="E148" s="40" t="s">
        <v>2461</v>
      </c>
    </row>
    <row r="149" spans="1:5" ht="12.75">
      <c r="A149" t="s">
        <v>59</v>
      </c>
      <c r="E149" s="39" t="s">
        <v>2366</v>
      </c>
    </row>
    <row r="150" spans="1:16" ht="12.75">
      <c r="A150" t="s">
        <v>49</v>
      </c>
      <c s="34" t="s">
        <v>200</v>
      </c>
      <c s="34" t="s">
        <v>2462</v>
      </c>
      <c s="35" t="s">
        <v>4</v>
      </c>
      <c s="6" t="s">
        <v>2463</v>
      </c>
      <c s="36" t="s">
        <v>75</v>
      </c>
      <c s="37">
        <v>5</v>
      </c>
      <c s="36">
        <v>0</v>
      </c>
      <c s="36">
        <f>ROUND(G150*H150,6)</f>
      </c>
      <c r="L150" s="38">
        <v>0</v>
      </c>
      <c s="32">
        <f>ROUND(ROUND(L150,2)*ROUND(G150,3),2)</f>
      </c>
      <c s="36" t="s">
        <v>55</v>
      </c>
      <c>
        <f>(M150*21)/100</f>
      </c>
      <c t="s">
        <v>27</v>
      </c>
    </row>
    <row r="151" spans="1:5" ht="12.75">
      <c r="A151" s="35" t="s">
        <v>56</v>
      </c>
      <c r="E151" s="39" t="s">
        <v>5</v>
      </c>
    </row>
    <row r="152" spans="1:5" ht="25.5">
      <c r="A152" s="35" t="s">
        <v>57</v>
      </c>
      <c r="E152" s="40" t="s">
        <v>2464</v>
      </c>
    </row>
    <row r="153" spans="1:5" ht="12.75">
      <c r="A153" t="s">
        <v>59</v>
      </c>
      <c r="E153" s="39" t="s">
        <v>2366</v>
      </c>
    </row>
    <row r="154" spans="1:16" ht="12.75">
      <c r="A154" t="s">
        <v>49</v>
      </c>
      <c s="34" t="s">
        <v>204</v>
      </c>
      <c s="34" t="s">
        <v>2465</v>
      </c>
      <c s="35" t="s">
        <v>4</v>
      </c>
      <c s="6" t="s">
        <v>2466</v>
      </c>
      <c s="36" t="s">
        <v>90</v>
      </c>
      <c s="37">
        <v>2</v>
      </c>
      <c s="36">
        <v>0</v>
      </c>
      <c s="36">
        <f>ROUND(G154*H154,6)</f>
      </c>
      <c r="L154" s="38">
        <v>0</v>
      </c>
      <c s="32">
        <f>ROUND(ROUND(L154,2)*ROUND(G154,3),2)</f>
      </c>
      <c s="36" t="s">
        <v>55</v>
      </c>
      <c>
        <f>(M154*21)/100</f>
      </c>
      <c t="s">
        <v>27</v>
      </c>
    </row>
    <row r="155" spans="1:5" ht="12.75">
      <c r="A155" s="35" t="s">
        <v>56</v>
      </c>
      <c r="E155" s="39" t="s">
        <v>5</v>
      </c>
    </row>
    <row r="156" spans="1:5" ht="25.5">
      <c r="A156" s="35" t="s">
        <v>57</v>
      </c>
      <c r="E156" s="40" t="s">
        <v>2467</v>
      </c>
    </row>
    <row r="157" spans="1:5" ht="12.75">
      <c r="A157" t="s">
        <v>59</v>
      </c>
      <c r="E157" s="39" t="s">
        <v>2366</v>
      </c>
    </row>
    <row r="158" spans="1:16" ht="12.75">
      <c r="A158" t="s">
        <v>49</v>
      </c>
      <c s="34" t="s">
        <v>208</v>
      </c>
      <c s="34" t="s">
        <v>2468</v>
      </c>
      <c s="35" t="s">
        <v>4</v>
      </c>
      <c s="6" t="s">
        <v>2469</v>
      </c>
      <c s="36" t="s">
        <v>90</v>
      </c>
      <c s="37">
        <v>12</v>
      </c>
      <c s="36">
        <v>0</v>
      </c>
      <c s="36">
        <f>ROUND(G158*H158,6)</f>
      </c>
      <c r="L158" s="38">
        <v>0</v>
      </c>
      <c s="32">
        <f>ROUND(ROUND(L158,2)*ROUND(G158,3),2)</f>
      </c>
      <c s="36" t="s">
        <v>55</v>
      </c>
      <c>
        <f>(M158*21)/100</f>
      </c>
      <c t="s">
        <v>27</v>
      </c>
    </row>
    <row r="159" spans="1:5" ht="12.75">
      <c r="A159" s="35" t="s">
        <v>56</v>
      </c>
      <c r="E159" s="39" t="s">
        <v>5</v>
      </c>
    </row>
    <row r="160" spans="1:5" ht="25.5">
      <c r="A160" s="35" t="s">
        <v>57</v>
      </c>
      <c r="E160" s="40" t="s">
        <v>2470</v>
      </c>
    </row>
    <row r="161" spans="1:5" ht="12.75">
      <c r="A161" t="s">
        <v>59</v>
      </c>
      <c r="E161" s="39" t="s">
        <v>2366</v>
      </c>
    </row>
    <row r="162" spans="1:13" ht="12.75">
      <c r="A162" t="s">
        <v>46</v>
      </c>
      <c r="C162" s="31" t="s">
        <v>112</v>
      </c>
      <c r="E162" s="33" t="s">
        <v>2471</v>
      </c>
      <c r="J162" s="32">
        <f>0</f>
      </c>
      <c s="32">
        <f>0</f>
      </c>
      <c s="32">
        <f>0+L163+L167+L171+L175+L179+L183+L187+L191+L195</f>
      </c>
      <c s="32">
        <f>0+M163+M167+M171+M175+M179+M183+M187+M191+M195</f>
      </c>
    </row>
    <row r="163" spans="1:16" ht="12.75">
      <c r="A163" t="s">
        <v>49</v>
      </c>
      <c s="34" t="s">
        <v>212</v>
      </c>
      <c s="34" t="s">
        <v>2472</v>
      </c>
      <c s="35" t="s">
        <v>4</v>
      </c>
      <c s="6" t="s">
        <v>2473</v>
      </c>
      <c s="36" t="s">
        <v>85</v>
      </c>
      <c s="37">
        <v>1.92</v>
      </c>
      <c s="36">
        <v>0</v>
      </c>
      <c s="36">
        <f>ROUND(G163*H163,6)</f>
      </c>
      <c r="L163" s="38">
        <v>0</v>
      </c>
      <c s="32">
        <f>ROUND(ROUND(L163,2)*ROUND(G163,3),2)</f>
      </c>
      <c s="36" t="s">
        <v>55</v>
      </c>
      <c>
        <f>(M163*21)/100</f>
      </c>
      <c t="s">
        <v>27</v>
      </c>
    </row>
    <row r="164" spans="1:5" ht="12.75">
      <c r="A164" s="35" t="s">
        <v>56</v>
      </c>
      <c r="E164" s="39" t="s">
        <v>5</v>
      </c>
    </row>
    <row r="165" spans="1:5" ht="25.5">
      <c r="A165" s="35" t="s">
        <v>57</v>
      </c>
      <c r="E165" s="40" t="s">
        <v>2474</v>
      </c>
    </row>
    <row r="166" spans="1:5" ht="12.75">
      <c r="A166" t="s">
        <v>59</v>
      </c>
      <c r="E166" s="39" t="s">
        <v>2366</v>
      </c>
    </row>
    <row r="167" spans="1:16" ht="25.5">
      <c r="A167" t="s">
        <v>49</v>
      </c>
      <c s="34" t="s">
        <v>217</v>
      </c>
      <c s="34" t="s">
        <v>2475</v>
      </c>
      <c s="35" t="s">
        <v>4</v>
      </c>
      <c s="6" t="s">
        <v>2476</v>
      </c>
      <c s="36" t="s">
        <v>75</v>
      </c>
      <c s="37">
        <v>5</v>
      </c>
      <c s="36">
        <v>0</v>
      </c>
      <c s="36">
        <f>ROUND(G167*H167,6)</f>
      </c>
      <c r="L167" s="38">
        <v>0</v>
      </c>
      <c s="32">
        <f>ROUND(ROUND(L167,2)*ROUND(G167,3),2)</f>
      </c>
      <c s="36" t="s">
        <v>55</v>
      </c>
      <c>
        <f>(M167*21)/100</f>
      </c>
      <c t="s">
        <v>27</v>
      </c>
    </row>
    <row r="168" spans="1:5" ht="12.75">
      <c r="A168" s="35" t="s">
        <v>56</v>
      </c>
      <c r="E168" s="39" t="s">
        <v>5</v>
      </c>
    </row>
    <row r="169" spans="1:5" ht="25.5">
      <c r="A169" s="35" t="s">
        <v>57</v>
      </c>
      <c r="E169" s="40" t="s">
        <v>2477</v>
      </c>
    </row>
    <row r="170" spans="1:5" ht="12.75">
      <c r="A170" t="s">
        <v>59</v>
      </c>
      <c r="E170" s="39" t="s">
        <v>2366</v>
      </c>
    </row>
    <row r="171" spans="1:16" ht="12.75">
      <c r="A171" t="s">
        <v>49</v>
      </c>
      <c s="34" t="s">
        <v>221</v>
      </c>
      <c s="34" t="s">
        <v>2478</v>
      </c>
      <c s="35" t="s">
        <v>4</v>
      </c>
      <c s="6" t="s">
        <v>2479</v>
      </c>
      <c s="36" t="s">
        <v>85</v>
      </c>
      <c s="37">
        <v>5.26</v>
      </c>
      <c s="36">
        <v>0</v>
      </c>
      <c s="36">
        <f>ROUND(G171*H171,6)</f>
      </c>
      <c r="L171" s="38">
        <v>0</v>
      </c>
      <c s="32">
        <f>ROUND(ROUND(L171,2)*ROUND(G171,3),2)</f>
      </c>
      <c s="36" t="s">
        <v>55</v>
      </c>
      <c>
        <f>(M171*21)/100</f>
      </c>
      <c t="s">
        <v>27</v>
      </c>
    </row>
    <row r="172" spans="1:5" ht="12.75">
      <c r="A172" s="35" t="s">
        <v>56</v>
      </c>
      <c r="E172" s="39" t="s">
        <v>5</v>
      </c>
    </row>
    <row r="173" spans="1:5" ht="25.5">
      <c r="A173" s="35" t="s">
        <v>57</v>
      </c>
      <c r="E173" s="40" t="s">
        <v>2480</v>
      </c>
    </row>
    <row r="174" spans="1:5" ht="12.75">
      <c r="A174" t="s">
        <v>59</v>
      </c>
      <c r="E174" s="39" t="s">
        <v>2366</v>
      </c>
    </row>
    <row r="175" spans="1:16" ht="12.75">
      <c r="A175" t="s">
        <v>49</v>
      </c>
      <c s="34" t="s">
        <v>226</v>
      </c>
      <c s="34" t="s">
        <v>2481</v>
      </c>
      <c s="35" t="s">
        <v>4</v>
      </c>
      <c s="6" t="s">
        <v>2482</v>
      </c>
      <c s="36" t="s">
        <v>75</v>
      </c>
      <c s="37">
        <v>14.7</v>
      </c>
      <c s="36">
        <v>0</v>
      </c>
      <c s="36">
        <f>ROUND(G175*H175,6)</f>
      </c>
      <c r="L175" s="38">
        <v>0</v>
      </c>
      <c s="32">
        <f>ROUND(ROUND(L175,2)*ROUND(G175,3),2)</f>
      </c>
      <c s="36" t="s">
        <v>55</v>
      </c>
      <c>
        <f>(M175*21)/100</f>
      </c>
      <c t="s">
        <v>27</v>
      </c>
    </row>
    <row r="176" spans="1:5" ht="12.75">
      <c r="A176" s="35" t="s">
        <v>56</v>
      </c>
      <c r="E176" s="39" t="s">
        <v>5</v>
      </c>
    </row>
    <row r="177" spans="1:5" ht="25.5">
      <c r="A177" s="35" t="s">
        <v>57</v>
      </c>
      <c r="E177" s="40" t="s">
        <v>2483</v>
      </c>
    </row>
    <row r="178" spans="1:5" ht="12.75">
      <c r="A178" t="s">
        <v>59</v>
      </c>
      <c r="E178" s="39" t="s">
        <v>2366</v>
      </c>
    </row>
    <row r="179" spans="1:16" ht="12.75">
      <c r="A179" t="s">
        <v>49</v>
      </c>
      <c s="34" t="s">
        <v>231</v>
      </c>
      <c s="34" t="s">
        <v>2484</v>
      </c>
      <c s="35" t="s">
        <v>4</v>
      </c>
      <c s="6" t="s">
        <v>2485</v>
      </c>
      <c s="36" t="s">
        <v>75</v>
      </c>
      <c s="37">
        <v>14.7</v>
      </c>
      <c s="36">
        <v>0</v>
      </c>
      <c s="36">
        <f>ROUND(G179*H179,6)</f>
      </c>
      <c r="L179" s="38">
        <v>0</v>
      </c>
      <c s="32">
        <f>ROUND(ROUND(L179,2)*ROUND(G179,3),2)</f>
      </c>
      <c s="36" t="s">
        <v>55</v>
      </c>
      <c>
        <f>(M179*21)/100</f>
      </c>
      <c t="s">
        <v>27</v>
      </c>
    </row>
    <row r="180" spans="1:5" ht="12.75">
      <c r="A180" s="35" t="s">
        <v>56</v>
      </c>
      <c r="E180" s="39" t="s">
        <v>5</v>
      </c>
    </row>
    <row r="181" spans="1:5" ht="25.5">
      <c r="A181" s="35" t="s">
        <v>57</v>
      </c>
      <c r="E181" s="40" t="s">
        <v>2486</v>
      </c>
    </row>
    <row r="182" spans="1:5" ht="12.75">
      <c r="A182" t="s">
        <v>59</v>
      </c>
      <c r="E182" s="39" t="s">
        <v>2366</v>
      </c>
    </row>
    <row r="183" spans="1:16" ht="12.75">
      <c r="A183" t="s">
        <v>49</v>
      </c>
      <c s="34" t="s">
        <v>235</v>
      </c>
      <c s="34" t="s">
        <v>2487</v>
      </c>
      <c s="35" t="s">
        <v>4</v>
      </c>
      <c s="6" t="s">
        <v>2488</v>
      </c>
      <c s="36" t="s">
        <v>75</v>
      </c>
      <c s="37">
        <v>14.7</v>
      </c>
      <c s="36">
        <v>0</v>
      </c>
      <c s="36">
        <f>ROUND(G183*H183,6)</f>
      </c>
      <c r="L183" s="38">
        <v>0</v>
      </c>
      <c s="32">
        <f>ROUND(ROUND(L183,2)*ROUND(G183,3),2)</f>
      </c>
      <c s="36" t="s">
        <v>55</v>
      </c>
      <c>
        <f>(M183*21)/100</f>
      </c>
      <c t="s">
        <v>27</v>
      </c>
    </row>
    <row r="184" spans="1:5" ht="12.75">
      <c r="A184" s="35" t="s">
        <v>56</v>
      </c>
      <c r="E184" s="39" t="s">
        <v>5</v>
      </c>
    </row>
    <row r="185" spans="1:5" ht="25.5">
      <c r="A185" s="35" t="s">
        <v>57</v>
      </c>
      <c r="E185" s="40" t="s">
        <v>2489</v>
      </c>
    </row>
    <row r="186" spans="1:5" ht="12.75">
      <c r="A186" t="s">
        <v>59</v>
      </c>
      <c r="E186" s="39" t="s">
        <v>2366</v>
      </c>
    </row>
    <row r="187" spans="1:16" ht="12.75">
      <c r="A187" t="s">
        <v>49</v>
      </c>
      <c s="34" t="s">
        <v>239</v>
      </c>
      <c s="34" t="s">
        <v>2490</v>
      </c>
      <c s="35" t="s">
        <v>4</v>
      </c>
      <c s="6" t="s">
        <v>2491</v>
      </c>
      <c s="36" t="s">
        <v>75</v>
      </c>
      <c s="37">
        <v>18</v>
      </c>
      <c s="36">
        <v>0</v>
      </c>
      <c s="36">
        <f>ROUND(G187*H187,6)</f>
      </c>
      <c r="L187" s="38">
        <v>0</v>
      </c>
      <c s="32">
        <f>ROUND(ROUND(L187,2)*ROUND(G187,3),2)</f>
      </c>
      <c s="36" t="s">
        <v>55</v>
      </c>
      <c>
        <f>(M187*21)/100</f>
      </c>
      <c t="s">
        <v>27</v>
      </c>
    </row>
    <row r="188" spans="1:5" ht="12.75">
      <c r="A188" s="35" t="s">
        <v>56</v>
      </c>
      <c r="E188" s="39" t="s">
        <v>5</v>
      </c>
    </row>
    <row r="189" spans="1:5" ht="25.5">
      <c r="A189" s="35" t="s">
        <v>57</v>
      </c>
      <c r="E189" s="40" t="s">
        <v>2492</v>
      </c>
    </row>
    <row r="190" spans="1:5" ht="12.75">
      <c r="A190" t="s">
        <v>59</v>
      </c>
      <c r="E190" s="39" t="s">
        <v>2366</v>
      </c>
    </row>
    <row r="191" spans="1:16" ht="12.75">
      <c r="A191" t="s">
        <v>49</v>
      </c>
      <c s="34" t="s">
        <v>243</v>
      </c>
      <c s="34" t="s">
        <v>2493</v>
      </c>
      <c s="35" t="s">
        <v>4</v>
      </c>
      <c s="6" t="s">
        <v>2494</v>
      </c>
      <c s="36" t="s">
        <v>2138</v>
      </c>
      <c s="37">
        <v>40</v>
      </c>
      <c s="36">
        <v>0</v>
      </c>
      <c s="36">
        <f>ROUND(G191*H191,6)</f>
      </c>
      <c r="L191" s="38">
        <v>0</v>
      </c>
      <c s="32">
        <f>ROUND(ROUND(L191,2)*ROUND(G191,3),2)</f>
      </c>
      <c s="36" t="s">
        <v>55</v>
      </c>
      <c>
        <f>(M191*21)/100</f>
      </c>
      <c t="s">
        <v>27</v>
      </c>
    </row>
    <row r="192" spans="1:5" ht="12.75">
      <c r="A192" s="35" t="s">
        <v>56</v>
      </c>
      <c r="E192" s="39" t="s">
        <v>5</v>
      </c>
    </row>
    <row r="193" spans="1:5" ht="25.5">
      <c r="A193" s="35" t="s">
        <v>57</v>
      </c>
      <c r="E193" s="40" t="s">
        <v>2495</v>
      </c>
    </row>
    <row r="194" spans="1:5" ht="12.75">
      <c r="A194" t="s">
        <v>59</v>
      </c>
      <c r="E194" s="39" t="s">
        <v>2366</v>
      </c>
    </row>
    <row r="195" spans="1:16" ht="12.75">
      <c r="A195" t="s">
        <v>49</v>
      </c>
      <c s="34" t="s">
        <v>247</v>
      </c>
      <c s="34" t="s">
        <v>2496</v>
      </c>
      <c s="35" t="s">
        <v>4</v>
      </c>
      <c s="6" t="s">
        <v>2497</v>
      </c>
      <c s="36" t="s">
        <v>90</v>
      </c>
      <c s="37">
        <v>2</v>
      </c>
      <c s="36">
        <v>0</v>
      </c>
      <c s="36">
        <f>ROUND(G195*H195,6)</f>
      </c>
      <c r="L195" s="38">
        <v>0</v>
      </c>
      <c s="32">
        <f>ROUND(ROUND(L195,2)*ROUND(G195,3),2)</f>
      </c>
      <c s="36" t="s">
        <v>2319</v>
      </c>
      <c>
        <f>(M195*21)/100</f>
      </c>
      <c t="s">
        <v>27</v>
      </c>
    </row>
    <row r="196" spans="1:5" ht="12.75">
      <c r="A196" s="35" t="s">
        <v>56</v>
      </c>
      <c r="E196" s="39" t="s">
        <v>5</v>
      </c>
    </row>
    <row r="197" spans="1:5" ht="12.75">
      <c r="A197" s="35" t="s">
        <v>57</v>
      </c>
      <c r="E197" s="40" t="s">
        <v>5</v>
      </c>
    </row>
    <row r="198" spans="1:5" ht="369.75">
      <c r="A198" t="s">
        <v>59</v>
      </c>
      <c r="E198" s="39" t="s">
        <v>2224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2500</v>
      </c>
      <c r="E8" s="30" t="s">
        <v>2499</v>
      </c>
      <c r="J8" s="29">
        <f>0+J9+J26+J35+J40+J49+J58</f>
      </c>
      <c s="29">
        <f>0+K9+K26+K35+K40+K49+K58</f>
      </c>
      <c s="29">
        <f>0+L9+L26+L35+L40+L49+L58</f>
      </c>
      <c s="29">
        <f>0+M9+M26+M35+M40+M49+M58</f>
      </c>
    </row>
    <row r="9" spans="1:13" ht="12.75">
      <c r="A9" t="s">
        <v>46</v>
      </c>
      <c r="C9" s="31" t="s">
        <v>47</v>
      </c>
      <c r="E9" s="33" t="s">
        <v>48</v>
      </c>
      <c r="J9" s="32">
        <f>0</f>
      </c>
      <c s="32">
        <f>0</f>
      </c>
      <c s="32">
        <f>0+L10+L14+L18+L22</f>
      </c>
      <c s="32">
        <f>0+M10+M14+M18+M22</f>
      </c>
    </row>
    <row r="10" spans="1:16" ht="12.75">
      <c r="A10" t="s">
        <v>49</v>
      </c>
      <c s="34" t="s">
        <v>4</v>
      </c>
      <c s="34" t="s">
        <v>1909</v>
      </c>
      <c s="35" t="s">
        <v>5</v>
      </c>
      <c s="6" t="s">
        <v>1910</v>
      </c>
      <c s="36" t="s">
        <v>64</v>
      </c>
      <c s="37">
        <v>60</v>
      </c>
      <c s="36">
        <v>0</v>
      </c>
      <c s="36">
        <f>ROUND(G10*H10,6)</f>
      </c>
      <c r="L10" s="38">
        <v>0</v>
      </c>
      <c s="32">
        <f>ROUND(ROUND(L10,2)*ROUND(G10,3),2)</f>
      </c>
      <c s="36" t="s">
        <v>55</v>
      </c>
      <c>
        <f>(M10*21)/100</f>
      </c>
      <c t="s">
        <v>27</v>
      </c>
    </row>
    <row r="11" spans="1:5" ht="12.75">
      <c r="A11" s="35" t="s">
        <v>56</v>
      </c>
      <c r="E11" s="39" t="s">
        <v>5</v>
      </c>
    </row>
    <row r="12" spans="1:5" ht="38.25">
      <c r="A12" s="35" t="s">
        <v>57</v>
      </c>
      <c r="E12" s="40" t="s">
        <v>2501</v>
      </c>
    </row>
    <row r="13" spans="1:5" ht="229.5">
      <c r="A13" t="s">
        <v>59</v>
      </c>
      <c r="E13" s="39" t="s">
        <v>2308</v>
      </c>
    </row>
    <row r="14" spans="1:16" ht="25.5">
      <c r="A14" t="s">
        <v>49</v>
      </c>
      <c s="34" t="s">
        <v>27</v>
      </c>
      <c s="34" t="s">
        <v>796</v>
      </c>
      <c s="35" t="s">
        <v>797</v>
      </c>
      <c s="6" t="s">
        <v>2309</v>
      </c>
      <c s="36" t="s">
        <v>793</v>
      </c>
      <c s="37">
        <v>242.167</v>
      </c>
      <c s="36">
        <v>0</v>
      </c>
      <c s="36">
        <f>ROUND(G14*H14,6)</f>
      </c>
      <c r="L14" s="38">
        <v>0</v>
      </c>
      <c s="32">
        <f>ROUND(ROUND(L14,2)*ROUND(G14,3),2)</f>
      </c>
      <c s="36" t="s">
        <v>55</v>
      </c>
      <c>
        <f>(M14*21)/100</f>
      </c>
      <c t="s">
        <v>27</v>
      </c>
    </row>
    <row r="15" spans="1:5" ht="12.75">
      <c r="A15" s="35" t="s">
        <v>56</v>
      </c>
      <c r="E15" s="39" t="s">
        <v>794</v>
      </c>
    </row>
    <row r="16" spans="1:5" ht="51">
      <c r="A16" s="35" t="s">
        <v>57</v>
      </c>
      <c r="E16" s="40" t="s">
        <v>2502</v>
      </c>
    </row>
    <row r="17" spans="1:5" ht="140.25">
      <c r="A17" t="s">
        <v>59</v>
      </c>
      <c r="E17" s="39" t="s">
        <v>2311</v>
      </c>
    </row>
    <row r="18" spans="1:16" ht="25.5">
      <c r="A18" t="s">
        <v>49</v>
      </c>
      <c s="34" t="s">
        <v>26</v>
      </c>
      <c s="34" t="s">
        <v>2081</v>
      </c>
      <c s="35" t="s">
        <v>2082</v>
      </c>
      <c s="6" t="s">
        <v>2316</v>
      </c>
      <c s="36" t="s">
        <v>793</v>
      </c>
      <c s="37">
        <v>21.75</v>
      </c>
      <c s="36">
        <v>0</v>
      </c>
      <c s="36">
        <f>ROUND(G18*H18,6)</f>
      </c>
      <c r="L18" s="38">
        <v>0</v>
      </c>
      <c s="32">
        <f>ROUND(ROUND(L18,2)*ROUND(G18,3),2)</f>
      </c>
      <c s="36" t="s">
        <v>55</v>
      </c>
      <c>
        <f>(M18*21)/100</f>
      </c>
      <c t="s">
        <v>27</v>
      </c>
    </row>
    <row r="19" spans="1:5" ht="12.75">
      <c r="A19" s="35" t="s">
        <v>56</v>
      </c>
      <c r="E19" s="39" t="s">
        <v>794</v>
      </c>
    </row>
    <row r="20" spans="1:5" ht="25.5">
      <c r="A20" s="35" t="s">
        <v>57</v>
      </c>
      <c r="E20" s="40" t="s">
        <v>2503</v>
      </c>
    </row>
    <row r="21" spans="1:5" ht="140.25">
      <c r="A21" t="s">
        <v>59</v>
      </c>
      <c r="E21" s="39" t="s">
        <v>2311</v>
      </c>
    </row>
    <row r="22" spans="1:16" ht="12.75">
      <c r="A22" t="s">
        <v>49</v>
      </c>
      <c s="34" t="s">
        <v>72</v>
      </c>
      <c s="34" t="s">
        <v>2318</v>
      </c>
      <c s="35" t="s">
        <v>5</v>
      </c>
      <c s="6" t="s">
        <v>53</v>
      </c>
      <c s="36" t="s">
        <v>75</v>
      </c>
      <c s="37">
        <v>30</v>
      </c>
      <c s="36">
        <v>0</v>
      </c>
      <c s="36">
        <f>ROUND(G22*H22,6)</f>
      </c>
      <c r="L22" s="38">
        <v>0</v>
      </c>
      <c s="32">
        <f>ROUND(ROUND(L22,2)*ROUND(G22,3),2)</f>
      </c>
      <c s="36" t="s">
        <v>2319</v>
      </c>
      <c>
        <f>(M22*21)/100</f>
      </c>
      <c t="s">
        <v>27</v>
      </c>
    </row>
    <row r="23" spans="1:5" ht="12.75">
      <c r="A23" s="35" t="s">
        <v>56</v>
      </c>
      <c r="E23" s="39" t="s">
        <v>5</v>
      </c>
    </row>
    <row r="24" spans="1:5" ht="25.5">
      <c r="A24" s="35" t="s">
        <v>57</v>
      </c>
      <c r="E24" s="40" t="s">
        <v>2504</v>
      </c>
    </row>
    <row r="25" spans="1:5" ht="12.75">
      <c r="A25" t="s">
        <v>59</v>
      </c>
      <c r="E25" s="39" t="s">
        <v>60</v>
      </c>
    </row>
    <row r="26" spans="1:13" ht="12.75">
      <c r="A26" t="s">
        <v>46</v>
      </c>
      <c r="C26" s="31" t="s">
        <v>27</v>
      </c>
      <c r="E26" s="33" t="s">
        <v>1379</v>
      </c>
      <c r="J26" s="32">
        <f>0</f>
      </c>
      <c s="32">
        <f>0</f>
      </c>
      <c s="32">
        <f>0+L27+L31</f>
      </c>
      <c s="32">
        <f>0+M27+M31</f>
      </c>
    </row>
    <row r="27" spans="1:16" ht="12.75">
      <c r="A27" t="s">
        <v>49</v>
      </c>
      <c s="34" t="s">
        <v>77</v>
      </c>
      <c s="34" t="s">
        <v>2505</v>
      </c>
      <c s="35" t="s">
        <v>5</v>
      </c>
      <c s="6" t="s">
        <v>2506</v>
      </c>
      <c s="36" t="s">
        <v>85</v>
      </c>
      <c s="37">
        <v>16.25</v>
      </c>
      <c s="36">
        <v>0</v>
      </c>
      <c s="36">
        <f>ROUND(G27*H27,6)</f>
      </c>
      <c r="L27" s="38">
        <v>0</v>
      </c>
      <c s="32">
        <f>ROUND(ROUND(L27,2)*ROUND(G27,3),2)</f>
      </c>
      <c s="36" t="s">
        <v>55</v>
      </c>
      <c>
        <f>(M27*21)/100</f>
      </c>
      <c t="s">
        <v>27</v>
      </c>
    </row>
    <row r="28" spans="1:5" ht="12.75">
      <c r="A28" s="35" t="s">
        <v>56</v>
      </c>
      <c r="E28" s="39" t="s">
        <v>5</v>
      </c>
    </row>
    <row r="29" spans="1:5" ht="25.5">
      <c r="A29" s="35" t="s">
        <v>57</v>
      </c>
      <c r="E29" s="40" t="s">
        <v>2507</v>
      </c>
    </row>
    <row r="30" spans="1:5" ht="102">
      <c r="A30" t="s">
        <v>59</v>
      </c>
      <c r="E30" s="39" t="s">
        <v>2508</v>
      </c>
    </row>
    <row r="31" spans="1:16" ht="12.75">
      <c r="A31" t="s">
        <v>49</v>
      </c>
      <c s="34" t="s">
        <v>82</v>
      </c>
      <c s="34" t="s">
        <v>2509</v>
      </c>
      <c s="35" t="s">
        <v>5</v>
      </c>
      <c s="6" t="s">
        <v>2510</v>
      </c>
      <c s="36" t="s">
        <v>75</v>
      </c>
      <c s="37">
        <v>10.5</v>
      </c>
      <c s="36">
        <v>0</v>
      </c>
      <c s="36">
        <f>ROUND(G31*H31,6)</f>
      </c>
      <c r="L31" s="38">
        <v>0</v>
      </c>
      <c s="32">
        <f>ROUND(ROUND(L31,2)*ROUND(G31,3),2)</f>
      </c>
      <c s="36" t="s">
        <v>55</v>
      </c>
      <c>
        <f>(M31*21)/100</f>
      </c>
      <c t="s">
        <v>27</v>
      </c>
    </row>
    <row r="32" spans="1:5" ht="12.75">
      <c r="A32" s="35" t="s">
        <v>56</v>
      </c>
      <c r="E32" s="39" t="s">
        <v>5</v>
      </c>
    </row>
    <row r="33" spans="1:5" ht="25.5">
      <c r="A33" s="35" t="s">
        <v>57</v>
      </c>
      <c r="E33" s="40" t="s">
        <v>2511</v>
      </c>
    </row>
    <row r="34" spans="1:5" ht="191.25">
      <c r="A34" t="s">
        <v>59</v>
      </c>
      <c r="E34" s="39" t="s">
        <v>2512</v>
      </c>
    </row>
    <row r="35" spans="1:13" ht="12.75">
      <c r="A35" t="s">
        <v>46</v>
      </c>
      <c r="C35" s="31" t="s">
        <v>26</v>
      </c>
      <c r="E35" s="33" t="s">
        <v>2135</v>
      </c>
      <c r="J35" s="32">
        <f>0</f>
      </c>
      <c s="32">
        <f>0</f>
      </c>
      <c s="32">
        <f>0+L36</f>
      </c>
      <c s="32">
        <f>0+M36</f>
      </c>
    </row>
    <row r="36" spans="1:16" ht="12.75">
      <c r="A36" t="s">
        <v>49</v>
      </c>
      <c s="34" t="s">
        <v>87</v>
      </c>
      <c s="34" t="s">
        <v>2513</v>
      </c>
      <c s="35" t="s">
        <v>5</v>
      </c>
      <c s="6" t="s">
        <v>2514</v>
      </c>
      <c s="36" t="s">
        <v>64</v>
      </c>
      <c s="37">
        <v>2.34</v>
      </c>
      <c s="36">
        <v>0</v>
      </c>
      <c s="36">
        <f>ROUND(G36*H36,6)</f>
      </c>
      <c r="L36" s="38">
        <v>0</v>
      </c>
      <c s="32">
        <f>ROUND(ROUND(L36,2)*ROUND(G36,3),2)</f>
      </c>
      <c s="36" t="s">
        <v>55</v>
      </c>
      <c>
        <f>(M36*21)/100</f>
      </c>
      <c t="s">
        <v>27</v>
      </c>
    </row>
    <row r="37" spans="1:5" ht="12.75">
      <c r="A37" s="35" t="s">
        <v>56</v>
      </c>
      <c r="E37" s="39" t="s">
        <v>5</v>
      </c>
    </row>
    <row r="38" spans="1:5" ht="38.25">
      <c r="A38" s="35" t="s">
        <v>57</v>
      </c>
      <c r="E38" s="40" t="s">
        <v>2515</v>
      </c>
    </row>
    <row r="39" spans="1:5" ht="229.5">
      <c r="A39" t="s">
        <v>59</v>
      </c>
      <c r="E39" s="39" t="s">
        <v>2516</v>
      </c>
    </row>
    <row r="40" spans="1:13" ht="12.75">
      <c r="A40" t="s">
        <v>46</v>
      </c>
      <c r="C40" s="31" t="s">
        <v>72</v>
      </c>
      <c r="E40" s="33" t="s">
        <v>2141</v>
      </c>
      <c r="J40" s="32">
        <f>0</f>
      </c>
      <c s="32">
        <f>0</f>
      </c>
      <c s="32">
        <f>0+L41+L45</f>
      </c>
      <c s="32">
        <f>0+M41+M45</f>
      </c>
    </row>
    <row r="41" spans="1:16" ht="12.75">
      <c r="A41" t="s">
        <v>49</v>
      </c>
      <c s="34" t="s">
        <v>108</v>
      </c>
      <c s="34" t="s">
        <v>2327</v>
      </c>
      <c s="35" t="s">
        <v>5</v>
      </c>
      <c s="6" t="s">
        <v>2328</v>
      </c>
      <c s="36" t="s">
        <v>64</v>
      </c>
      <c s="37">
        <v>90.045</v>
      </c>
      <c s="36">
        <v>0</v>
      </c>
      <c s="36">
        <f>ROUND(G41*H41,6)</f>
      </c>
      <c r="L41" s="38">
        <v>0</v>
      </c>
      <c s="32">
        <f>ROUND(ROUND(L41,2)*ROUND(G41,3),2)</f>
      </c>
      <c s="36" t="s">
        <v>55</v>
      </c>
      <c>
        <f>(M41*21)/100</f>
      </c>
      <c t="s">
        <v>27</v>
      </c>
    </row>
    <row r="42" spans="1:5" ht="12.75">
      <c r="A42" s="35" t="s">
        <v>56</v>
      </c>
      <c r="E42" s="39" t="s">
        <v>5</v>
      </c>
    </row>
    <row r="43" spans="1:5" ht="25.5">
      <c r="A43" s="35" t="s">
        <v>57</v>
      </c>
      <c r="E43" s="40" t="s">
        <v>2517</v>
      </c>
    </row>
    <row r="44" spans="1:5" ht="369.75">
      <c r="A44" t="s">
        <v>59</v>
      </c>
      <c r="E44" s="39" t="s">
        <v>2518</v>
      </c>
    </row>
    <row r="45" spans="1:16" ht="12.75">
      <c r="A45" t="s">
        <v>49</v>
      </c>
      <c s="34" t="s">
        <v>112</v>
      </c>
      <c s="34" t="s">
        <v>2142</v>
      </c>
      <c s="35" t="s">
        <v>5</v>
      </c>
      <c s="6" t="s">
        <v>2143</v>
      </c>
      <c s="36" t="s">
        <v>64</v>
      </c>
      <c s="37">
        <v>2.37</v>
      </c>
      <c s="36">
        <v>0</v>
      </c>
      <c s="36">
        <f>ROUND(G45*H45,6)</f>
      </c>
      <c r="L45" s="38">
        <v>0</v>
      </c>
      <c s="32">
        <f>ROUND(ROUND(L45,2)*ROUND(G45,3),2)</f>
      </c>
      <c s="36" t="s">
        <v>55</v>
      </c>
      <c>
        <f>(M45*21)/100</f>
      </c>
      <c t="s">
        <v>27</v>
      </c>
    </row>
    <row r="46" spans="1:5" ht="12.75">
      <c r="A46" s="35" t="s">
        <v>56</v>
      </c>
      <c r="E46" s="39" t="s">
        <v>5</v>
      </c>
    </row>
    <row r="47" spans="1:5" ht="25.5">
      <c r="A47" s="35" t="s">
        <v>57</v>
      </c>
      <c r="E47" s="40" t="s">
        <v>2519</v>
      </c>
    </row>
    <row r="48" spans="1:5" ht="38.25">
      <c r="A48" t="s">
        <v>59</v>
      </c>
      <c r="E48" s="39" t="s">
        <v>2520</v>
      </c>
    </row>
    <row r="49" spans="1:13" ht="12.75">
      <c r="A49" t="s">
        <v>46</v>
      </c>
      <c r="C49" s="31" t="s">
        <v>87</v>
      </c>
      <c r="E49" s="33" t="s">
        <v>2330</v>
      </c>
      <c r="J49" s="32">
        <f>0</f>
      </c>
      <c s="32">
        <f>0</f>
      </c>
      <c s="32">
        <f>0+L50+L54</f>
      </c>
      <c s="32">
        <f>0+M50+M54</f>
      </c>
    </row>
    <row r="50" spans="1:16" ht="25.5">
      <c r="A50" t="s">
        <v>49</v>
      </c>
      <c s="34" t="s">
        <v>116</v>
      </c>
      <c s="34" t="s">
        <v>2521</v>
      </c>
      <c s="35" t="s">
        <v>5</v>
      </c>
      <c s="6" t="s">
        <v>2522</v>
      </c>
      <c s="36" t="s">
        <v>85</v>
      </c>
      <c s="37">
        <v>7.85</v>
      </c>
      <c s="36">
        <v>0</v>
      </c>
      <c s="36">
        <f>ROUND(G50*H50,6)</f>
      </c>
      <c r="L50" s="38">
        <v>0</v>
      </c>
      <c s="32">
        <f>ROUND(ROUND(L50,2)*ROUND(G50,3),2)</f>
      </c>
      <c s="36" t="s">
        <v>55</v>
      </c>
      <c>
        <f>(M50*21)/100</f>
      </c>
      <c t="s">
        <v>27</v>
      </c>
    </row>
    <row r="51" spans="1:5" ht="12.75">
      <c r="A51" s="35" t="s">
        <v>56</v>
      </c>
      <c r="E51" s="39" t="s">
        <v>5</v>
      </c>
    </row>
    <row r="52" spans="1:5" ht="38.25">
      <c r="A52" s="35" t="s">
        <v>57</v>
      </c>
      <c r="E52" s="40" t="s">
        <v>2523</v>
      </c>
    </row>
    <row r="53" spans="1:5" ht="191.25">
      <c r="A53" t="s">
        <v>59</v>
      </c>
      <c r="E53" s="39" t="s">
        <v>2524</v>
      </c>
    </row>
    <row r="54" spans="1:16" ht="12.75">
      <c r="A54" t="s">
        <v>49</v>
      </c>
      <c s="34" t="s">
        <v>120</v>
      </c>
      <c s="34" t="s">
        <v>2493</v>
      </c>
      <c s="35" t="s">
        <v>5</v>
      </c>
      <c s="6" t="s">
        <v>2494</v>
      </c>
      <c s="36" t="s">
        <v>2138</v>
      </c>
      <c s="37">
        <v>155.98</v>
      </c>
      <c s="36">
        <v>0</v>
      </c>
      <c s="36">
        <f>ROUND(G54*H54,6)</f>
      </c>
      <c r="L54" s="38">
        <v>0</v>
      </c>
      <c s="32">
        <f>ROUND(ROUND(L54,2)*ROUND(G54,3),2)</f>
      </c>
      <c s="36" t="s">
        <v>55</v>
      </c>
      <c>
        <f>(M54*21)/100</f>
      </c>
      <c t="s">
        <v>27</v>
      </c>
    </row>
    <row r="55" spans="1:5" ht="12.75">
      <c r="A55" s="35" t="s">
        <v>56</v>
      </c>
      <c r="E55" s="39" t="s">
        <v>5</v>
      </c>
    </row>
    <row r="56" spans="1:5" ht="38.25">
      <c r="A56" s="35" t="s">
        <v>57</v>
      </c>
      <c r="E56" s="40" t="s">
        <v>2525</v>
      </c>
    </row>
    <row r="57" spans="1:5" ht="357">
      <c r="A57" t="s">
        <v>59</v>
      </c>
      <c r="E57" s="39" t="s">
        <v>2526</v>
      </c>
    </row>
    <row r="58" spans="1:13" ht="12.75">
      <c r="A58" t="s">
        <v>46</v>
      </c>
      <c r="C58" s="31" t="s">
        <v>112</v>
      </c>
      <c r="E58" s="33" t="s">
        <v>1999</v>
      </c>
      <c r="J58" s="32">
        <f>0</f>
      </c>
      <c s="32">
        <f>0</f>
      </c>
      <c s="32">
        <f>0+L59+L63</f>
      </c>
      <c s="32">
        <f>0+M59+M63</f>
      </c>
    </row>
    <row r="59" spans="1:16" ht="12.75">
      <c r="A59" t="s">
        <v>49</v>
      </c>
      <c s="34" t="s">
        <v>124</v>
      </c>
      <c s="34" t="s">
        <v>2340</v>
      </c>
      <c s="35" t="s">
        <v>5</v>
      </c>
      <c s="6" t="s">
        <v>2341</v>
      </c>
      <c s="36" t="s">
        <v>64</v>
      </c>
      <c s="37">
        <v>8.7</v>
      </c>
      <c s="36">
        <v>0</v>
      </c>
      <c s="36">
        <f>ROUND(G59*H59,6)</f>
      </c>
      <c r="L59" s="38">
        <v>0</v>
      </c>
      <c s="32">
        <f>ROUND(ROUND(L59,2)*ROUND(G59,3),2)</f>
      </c>
      <c s="36" t="s">
        <v>55</v>
      </c>
      <c>
        <f>(M59*21)/100</f>
      </c>
      <c t="s">
        <v>27</v>
      </c>
    </row>
    <row r="60" spans="1:5" ht="12.75">
      <c r="A60" s="35" t="s">
        <v>56</v>
      </c>
      <c r="E60" s="39" t="s">
        <v>5</v>
      </c>
    </row>
    <row r="61" spans="1:5" ht="25.5">
      <c r="A61" s="35" t="s">
        <v>57</v>
      </c>
      <c r="E61" s="40" t="s">
        <v>2527</v>
      </c>
    </row>
    <row r="62" spans="1:5" ht="114.75">
      <c r="A62" t="s">
        <v>59</v>
      </c>
      <c r="E62" s="39" t="s">
        <v>2343</v>
      </c>
    </row>
    <row r="63" spans="1:16" ht="12.75">
      <c r="A63" t="s">
        <v>49</v>
      </c>
      <c s="34" t="s">
        <v>128</v>
      </c>
      <c s="34" t="s">
        <v>2344</v>
      </c>
      <c s="35" t="s">
        <v>5</v>
      </c>
      <c s="6" t="s">
        <v>2345</v>
      </c>
      <c s="36" t="s">
        <v>64</v>
      </c>
      <c s="37">
        <v>94.806</v>
      </c>
      <c s="36">
        <v>0</v>
      </c>
      <c s="36">
        <f>ROUND(G63*H63,6)</f>
      </c>
      <c r="L63" s="38">
        <v>0</v>
      </c>
      <c s="32">
        <f>ROUND(ROUND(L63,2)*ROUND(G63,3),2)</f>
      </c>
      <c s="36" t="s">
        <v>55</v>
      </c>
      <c>
        <f>(M63*21)/100</f>
      </c>
      <c t="s">
        <v>27</v>
      </c>
    </row>
    <row r="64" spans="1:5" ht="12.75">
      <c r="A64" s="35" t="s">
        <v>56</v>
      </c>
      <c r="E64" s="39" t="s">
        <v>5</v>
      </c>
    </row>
    <row r="65" spans="1:5" ht="38.25">
      <c r="A65" s="35" t="s">
        <v>57</v>
      </c>
      <c r="E65" s="40" t="s">
        <v>2528</v>
      </c>
    </row>
    <row r="66" spans="1:5" ht="114.75">
      <c r="A66" t="s">
        <v>59</v>
      </c>
      <c r="E66" s="39" t="s">
        <v>2343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2531</v>
      </c>
      <c r="E8" s="30" t="s">
        <v>2530</v>
      </c>
      <c r="J8" s="29">
        <f>0+J9+J30+J71+J92+J121+J154+J159+J176+J189</f>
      </c>
      <c s="29">
        <f>0+K9+K30+K71+K92+K121+K154+K159+K176+K189</f>
      </c>
      <c s="29">
        <f>0+L9+L30+L71+L92+L121+L154+L159+L176+L189</f>
      </c>
      <c s="29">
        <f>0+M9+M30+M71+M92+M121+M154+M159+M176+M189</f>
      </c>
    </row>
    <row r="9" spans="1:13" ht="12.75">
      <c r="A9" t="s">
        <v>46</v>
      </c>
      <c r="C9" s="31" t="s">
        <v>47</v>
      </c>
      <c r="E9" s="33" t="s">
        <v>48</v>
      </c>
      <c r="J9" s="32">
        <f>0</f>
      </c>
      <c s="32">
        <f>0</f>
      </c>
      <c s="32">
        <f>0+L10+L14+L18+L22+L26</f>
      </c>
      <c s="32">
        <f>0+M10+M14+M18+M22+M26</f>
      </c>
    </row>
    <row r="10" spans="1:16" ht="12.75">
      <c r="A10" t="s">
        <v>49</v>
      </c>
      <c s="34" t="s">
        <v>4</v>
      </c>
      <c s="34" t="s">
        <v>51</v>
      </c>
      <c s="35" t="s">
        <v>5</v>
      </c>
      <c s="6" t="s">
        <v>53</v>
      </c>
      <c s="36" t="s">
        <v>54</v>
      </c>
      <c s="37">
        <v>1</v>
      </c>
      <c s="36">
        <v>0</v>
      </c>
      <c s="36">
        <f>ROUND(G10*H10,6)</f>
      </c>
      <c r="L10" s="38">
        <v>0</v>
      </c>
      <c s="32">
        <f>ROUND(ROUND(L10,2)*ROUND(G10,3),2)</f>
      </c>
      <c s="36" t="s">
        <v>55</v>
      </c>
      <c>
        <f>(M10*21)/100</f>
      </c>
      <c t="s">
        <v>27</v>
      </c>
    </row>
    <row r="11" spans="1:5" ht="12.75">
      <c r="A11" s="35" t="s">
        <v>56</v>
      </c>
      <c r="E11" s="39" t="s">
        <v>2532</v>
      </c>
    </row>
    <row r="12" spans="1:5" ht="12.75">
      <c r="A12" s="35" t="s">
        <v>57</v>
      </c>
      <c r="E12" s="40" t="s">
        <v>5</v>
      </c>
    </row>
    <row r="13" spans="1:5" ht="12.75">
      <c r="A13" t="s">
        <v>59</v>
      </c>
      <c r="E13" s="39" t="s">
        <v>60</v>
      </c>
    </row>
    <row r="14" spans="1:16" ht="25.5">
      <c r="A14" t="s">
        <v>49</v>
      </c>
      <c s="34" t="s">
        <v>26</v>
      </c>
      <c s="34" t="s">
        <v>805</v>
      </c>
      <c s="35" t="s">
        <v>806</v>
      </c>
      <c s="6" t="s">
        <v>2533</v>
      </c>
      <c s="36" t="s">
        <v>793</v>
      </c>
      <c s="37">
        <v>1593.62</v>
      </c>
      <c s="36">
        <v>0</v>
      </c>
      <c s="36">
        <f>ROUND(G14*H14,6)</f>
      </c>
      <c r="L14" s="38">
        <v>0</v>
      </c>
      <c s="32">
        <f>ROUND(ROUND(L14,2)*ROUND(G14,3),2)</f>
      </c>
      <c s="36" t="s">
        <v>55</v>
      </c>
      <c>
        <f>(M14*21)/100</f>
      </c>
      <c t="s">
        <v>27</v>
      </c>
    </row>
    <row r="15" spans="1:5" ht="25.5">
      <c r="A15" s="35" t="s">
        <v>56</v>
      </c>
      <c r="E15" s="39" t="s">
        <v>2534</v>
      </c>
    </row>
    <row r="16" spans="1:5" ht="38.25">
      <c r="A16" s="35" t="s">
        <v>57</v>
      </c>
      <c r="E16" s="40" t="s">
        <v>2535</v>
      </c>
    </row>
    <row r="17" spans="1:5" ht="140.25">
      <c r="A17" t="s">
        <v>59</v>
      </c>
      <c r="E17" s="39" t="s">
        <v>2311</v>
      </c>
    </row>
    <row r="18" spans="1:16" ht="25.5">
      <c r="A18" t="s">
        <v>49</v>
      </c>
      <c s="34" t="s">
        <v>72</v>
      </c>
      <c s="34" t="s">
        <v>796</v>
      </c>
      <c s="35" t="s">
        <v>797</v>
      </c>
      <c s="6" t="s">
        <v>2309</v>
      </c>
      <c s="36" t="s">
        <v>793</v>
      </c>
      <c s="37">
        <v>943.61</v>
      </c>
      <c s="36">
        <v>0</v>
      </c>
      <c s="36">
        <f>ROUND(G18*H18,6)</f>
      </c>
      <c r="L18" s="38">
        <v>0</v>
      </c>
      <c s="32">
        <f>ROUND(ROUND(L18,2)*ROUND(G18,3),2)</f>
      </c>
      <c s="36" t="s">
        <v>55</v>
      </c>
      <c>
        <f>(M18*21)/100</f>
      </c>
      <c t="s">
        <v>27</v>
      </c>
    </row>
    <row r="19" spans="1:5" ht="12.75">
      <c r="A19" s="35" t="s">
        <v>56</v>
      </c>
      <c r="E19" s="39" t="s">
        <v>794</v>
      </c>
    </row>
    <row r="20" spans="1:5" ht="102">
      <c r="A20" s="35" t="s">
        <v>57</v>
      </c>
      <c r="E20" s="40" t="s">
        <v>2536</v>
      </c>
    </row>
    <row r="21" spans="1:5" ht="140.25">
      <c r="A21" t="s">
        <v>59</v>
      </c>
      <c r="E21" s="39" t="s">
        <v>2311</v>
      </c>
    </row>
    <row r="22" spans="1:16" ht="25.5">
      <c r="A22" t="s">
        <v>49</v>
      </c>
      <c s="34" t="s">
        <v>77</v>
      </c>
      <c s="34" t="s">
        <v>801</v>
      </c>
      <c s="35" t="s">
        <v>802</v>
      </c>
      <c s="6" t="s">
        <v>2537</v>
      </c>
      <c s="36" t="s">
        <v>793</v>
      </c>
      <c s="37">
        <v>682.98</v>
      </c>
      <c s="36">
        <v>0</v>
      </c>
      <c s="36">
        <f>ROUND(G22*H22,6)</f>
      </c>
      <c r="L22" s="38">
        <v>0</v>
      </c>
      <c s="32">
        <f>ROUND(ROUND(L22,2)*ROUND(G22,3),2)</f>
      </c>
      <c s="36" t="s">
        <v>55</v>
      </c>
      <c>
        <f>(M22*21)/100</f>
      </c>
      <c t="s">
        <v>27</v>
      </c>
    </row>
    <row r="23" spans="1:5" ht="25.5">
      <c r="A23" s="35" t="s">
        <v>56</v>
      </c>
      <c r="E23" s="39" t="s">
        <v>2538</v>
      </c>
    </row>
    <row r="24" spans="1:5" ht="38.25">
      <c r="A24" s="35" t="s">
        <v>57</v>
      </c>
      <c r="E24" s="40" t="s">
        <v>2539</v>
      </c>
    </row>
    <row r="25" spans="1:5" ht="140.25">
      <c r="A25" t="s">
        <v>59</v>
      </c>
      <c r="E25" s="39" t="s">
        <v>2311</v>
      </c>
    </row>
    <row r="26" spans="1:16" ht="25.5">
      <c r="A26" t="s">
        <v>49</v>
      </c>
      <c s="34" t="s">
        <v>82</v>
      </c>
      <c s="34" t="s">
        <v>2540</v>
      </c>
      <c s="35" t="s">
        <v>2541</v>
      </c>
      <c s="6" t="s">
        <v>2542</v>
      </c>
      <c s="36" t="s">
        <v>793</v>
      </c>
      <c s="37">
        <v>3.36</v>
      </c>
      <c s="36">
        <v>0</v>
      </c>
      <c s="36">
        <f>ROUND(G26*H26,6)</f>
      </c>
      <c r="L26" s="38">
        <v>0</v>
      </c>
      <c s="32">
        <f>ROUND(ROUND(L26,2)*ROUND(G26,3),2)</f>
      </c>
      <c s="36" t="s">
        <v>55</v>
      </c>
      <c>
        <f>(M26*21)/100</f>
      </c>
      <c t="s">
        <v>27</v>
      </c>
    </row>
    <row r="27" spans="1:5" ht="12.75">
      <c r="A27" s="35" t="s">
        <v>56</v>
      </c>
      <c r="E27" s="39" t="s">
        <v>794</v>
      </c>
    </row>
    <row r="28" spans="1:5" ht="38.25">
      <c r="A28" s="35" t="s">
        <v>57</v>
      </c>
      <c r="E28" s="40" t="s">
        <v>2543</v>
      </c>
    </row>
    <row r="29" spans="1:5" ht="140.25">
      <c r="A29" t="s">
        <v>59</v>
      </c>
      <c r="E29" s="39" t="s">
        <v>2311</v>
      </c>
    </row>
    <row r="30" spans="1:13" ht="12.75">
      <c r="A30" t="s">
        <v>46</v>
      </c>
      <c r="C30" s="31" t="s">
        <v>4</v>
      </c>
      <c r="E30" s="33" t="s">
        <v>837</v>
      </c>
      <c r="J30" s="32">
        <f>0</f>
      </c>
      <c s="32">
        <f>0</f>
      </c>
      <c s="32">
        <f>0+L31+L35+L39+L43+L47+L51+L55+L59+L63+L67</f>
      </c>
      <c s="32">
        <f>0+M31+M35+M39+M43+M47+M51+M55+M59+M63+M67</f>
      </c>
    </row>
    <row r="31" spans="1:16" ht="12.75">
      <c r="A31" t="s">
        <v>49</v>
      </c>
      <c s="34" t="s">
        <v>87</v>
      </c>
      <c s="34" t="s">
        <v>2544</v>
      </c>
      <c s="35" t="s">
        <v>5</v>
      </c>
      <c s="6" t="s">
        <v>2545</v>
      </c>
      <c s="36" t="s">
        <v>64</v>
      </c>
      <c s="37">
        <v>26.775</v>
      </c>
      <c s="36">
        <v>0</v>
      </c>
      <c s="36">
        <f>ROUND(G31*H31,6)</f>
      </c>
      <c r="L31" s="38">
        <v>0</v>
      </c>
      <c s="32">
        <f>ROUND(ROUND(L31,2)*ROUND(G31,3),2)</f>
      </c>
      <c s="36" t="s">
        <v>55</v>
      </c>
      <c>
        <f>(M31*21)/100</f>
      </c>
      <c t="s">
        <v>27</v>
      </c>
    </row>
    <row r="32" spans="1:5" ht="12.75">
      <c r="A32" s="35" t="s">
        <v>56</v>
      </c>
      <c r="E32" s="39" t="s">
        <v>2546</v>
      </c>
    </row>
    <row r="33" spans="1:5" ht="25.5">
      <c r="A33" s="35" t="s">
        <v>57</v>
      </c>
      <c r="E33" s="40" t="s">
        <v>2547</v>
      </c>
    </row>
    <row r="34" spans="1:5" ht="63.75">
      <c r="A34" t="s">
        <v>59</v>
      </c>
      <c r="E34" s="39" t="s">
        <v>2548</v>
      </c>
    </row>
    <row r="35" spans="1:16" ht="12.75">
      <c r="A35" t="s">
        <v>49</v>
      </c>
      <c s="34" t="s">
        <v>108</v>
      </c>
      <c s="34" t="s">
        <v>2269</v>
      </c>
      <c s="35" t="s">
        <v>5</v>
      </c>
      <c s="6" t="s">
        <v>2270</v>
      </c>
      <c s="36" t="s">
        <v>75</v>
      </c>
      <c s="37">
        <v>85</v>
      </c>
      <c s="36">
        <v>0</v>
      </c>
      <c s="36">
        <f>ROUND(G35*H35,6)</f>
      </c>
      <c r="L35" s="38">
        <v>0</v>
      </c>
      <c s="32">
        <f>ROUND(ROUND(L35,2)*ROUND(G35,3),2)</f>
      </c>
      <c s="36" t="s">
        <v>55</v>
      </c>
      <c>
        <f>(M35*21)/100</f>
      </c>
      <c t="s">
        <v>27</v>
      </c>
    </row>
    <row r="36" spans="1:5" ht="12.75">
      <c r="A36" s="35" t="s">
        <v>56</v>
      </c>
      <c r="E36" s="39" t="s">
        <v>2549</v>
      </c>
    </row>
    <row r="37" spans="1:5" ht="25.5">
      <c r="A37" s="35" t="s">
        <v>57</v>
      </c>
      <c r="E37" s="40" t="s">
        <v>2550</v>
      </c>
    </row>
    <row r="38" spans="1:5" ht="63.75">
      <c r="A38" t="s">
        <v>59</v>
      </c>
      <c r="E38" s="39" t="s">
        <v>2548</v>
      </c>
    </row>
    <row r="39" spans="1:16" ht="12.75">
      <c r="A39" t="s">
        <v>49</v>
      </c>
      <c s="34" t="s">
        <v>112</v>
      </c>
      <c s="34" t="s">
        <v>2094</v>
      </c>
      <c s="35" t="s">
        <v>5</v>
      </c>
      <c s="6" t="s">
        <v>2095</v>
      </c>
      <c s="36" t="s">
        <v>64</v>
      </c>
      <c s="37">
        <v>29.52</v>
      </c>
      <c s="36">
        <v>0</v>
      </c>
      <c s="36">
        <f>ROUND(G39*H39,6)</f>
      </c>
      <c r="L39" s="38">
        <v>0</v>
      </c>
      <c s="32">
        <f>ROUND(ROUND(L39,2)*ROUND(G39,3),2)</f>
      </c>
      <c s="36" t="s">
        <v>55</v>
      </c>
      <c>
        <f>(M39*21)/100</f>
      </c>
      <c t="s">
        <v>27</v>
      </c>
    </row>
    <row r="40" spans="1:5" ht="12.75">
      <c r="A40" s="35" t="s">
        <v>56</v>
      </c>
      <c r="E40" s="39" t="s">
        <v>2551</v>
      </c>
    </row>
    <row r="41" spans="1:5" ht="63.75">
      <c r="A41" s="35" t="s">
        <v>57</v>
      </c>
      <c r="E41" s="40" t="s">
        <v>2552</v>
      </c>
    </row>
    <row r="42" spans="1:5" ht="25.5">
      <c r="A42" t="s">
        <v>59</v>
      </c>
      <c r="E42" s="39" t="s">
        <v>2553</v>
      </c>
    </row>
    <row r="43" spans="1:16" ht="12.75">
      <c r="A43" t="s">
        <v>49</v>
      </c>
      <c s="34" t="s">
        <v>116</v>
      </c>
      <c s="34" t="s">
        <v>2554</v>
      </c>
      <c s="35" t="s">
        <v>5</v>
      </c>
      <c s="6" t="s">
        <v>2555</v>
      </c>
      <c s="36" t="s">
        <v>64</v>
      </c>
      <c s="37">
        <v>29.52</v>
      </c>
      <c s="36">
        <v>0</v>
      </c>
      <c s="36">
        <f>ROUND(G43*H43,6)</f>
      </c>
      <c r="L43" s="38">
        <v>0</v>
      </c>
      <c s="32">
        <f>ROUND(ROUND(L43,2)*ROUND(G43,3),2)</f>
      </c>
      <c s="36" t="s">
        <v>55</v>
      </c>
      <c>
        <f>(M43*21)/100</f>
      </c>
      <c t="s">
        <v>27</v>
      </c>
    </row>
    <row r="44" spans="1:5" ht="12.75">
      <c r="A44" s="35" t="s">
        <v>56</v>
      </c>
      <c r="E44" s="39" t="s">
        <v>5</v>
      </c>
    </row>
    <row r="45" spans="1:5" ht="12.75">
      <c r="A45" s="35" t="s">
        <v>57</v>
      </c>
      <c r="E45" s="40" t="s">
        <v>5</v>
      </c>
    </row>
    <row r="46" spans="1:5" ht="12.75">
      <c r="A46" t="s">
        <v>59</v>
      </c>
      <c r="E46" s="39" t="s">
        <v>2556</v>
      </c>
    </row>
    <row r="47" spans="1:16" ht="12.75">
      <c r="A47" t="s">
        <v>49</v>
      </c>
      <c s="34" t="s">
        <v>120</v>
      </c>
      <c s="34" t="s">
        <v>2367</v>
      </c>
      <c s="35" t="s">
        <v>5</v>
      </c>
      <c s="6" t="s">
        <v>2368</v>
      </c>
      <c s="36" t="s">
        <v>64</v>
      </c>
      <c s="37">
        <v>1138.3</v>
      </c>
      <c s="36">
        <v>0</v>
      </c>
      <c s="36">
        <f>ROUND(G47*H47,6)</f>
      </c>
      <c r="L47" s="38">
        <v>0</v>
      </c>
      <c s="32">
        <f>ROUND(ROUND(L47,2)*ROUND(G47,3),2)</f>
      </c>
      <c s="36" t="s">
        <v>55</v>
      </c>
      <c>
        <f>(M47*21)/100</f>
      </c>
      <c t="s">
        <v>27</v>
      </c>
    </row>
    <row r="48" spans="1:5" ht="12.75">
      <c r="A48" s="35" t="s">
        <v>56</v>
      </c>
      <c r="E48" s="39" t="s">
        <v>2557</v>
      </c>
    </row>
    <row r="49" spans="1:5" ht="51">
      <c r="A49" s="35" t="s">
        <v>57</v>
      </c>
      <c r="E49" s="40" t="s">
        <v>2558</v>
      </c>
    </row>
    <row r="50" spans="1:5" ht="357">
      <c r="A50" t="s">
        <v>59</v>
      </c>
      <c r="E50" s="39" t="s">
        <v>2559</v>
      </c>
    </row>
    <row r="51" spans="1:16" ht="12.75">
      <c r="A51" t="s">
        <v>49</v>
      </c>
      <c s="34" t="s">
        <v>124</v>
      </c>
      <c s="34" t="s">
        <v>2370</v>
      </c>
      <c s="35" t="s">
        <v>5</v>
      </c>
      <c s="6" t="s">
        <v>2371</v>
      </c>
      <c s="36" t="s">
        <v>64</v>
      </c>
      <c s="37">
        <v>1138.3</v>
      </c>
      <c s="36">
        <v>0</v>
      </c>
      <c s="36">
        <f>ROUND(G51*H51,6)</f>
      </c>
      <c r="L51" s="38">
        <v>0</v>
      </c>
      <c s="32">
        <f>ROUND(ROUND(L51,2)*ROUND(G51,3),2)</f>
      </c>
      <c s="36" t="s">
        <v>55</v>
      </c>
      <c>
        <f>(M51*21)/100</f>
      </c>
      <c t="s">
        <v>27</v>
      </c>
    </row>
    <row r="52" spans="1:5" ht="12.75">
      <c r="A52" s="35" t="s">
        <v>56</v>
      </c>
      <c r="E52" s="39" t="s">
        <v>2560</v>
      </c>
    </row>
    <row r="53" spans="1:5" ht="25.5">
      <c r="A53" s="35" t="s">
        <v>57</v>
      </c>
      <c r="E53" s="40" t="s">
        <v>2561</v>
      </c>
    </row>
    <row r="54" spans="1:5" ht="191.25">
      <c r="A54" t="s">
        <v>59</v>
      </c>
      <c r="E54" s="39" t="s">
        <v>2562</v>
      </c>
    </row>
    <row r="55" spans="1:16" ht="12.75">
      <c r="A55" t="s">
        <v>49</v>
      </c>
      <c s="34" t="s">
        <v>128</v>
      </c>
      <c s="34" t="s">
        <v>2372</v>
      </c>
      <c s="35" t="s">
        <v>5</v>
      </c>
      <c s="6" t="s">
        <v>2373</v>
      </c>
      <c s="36" t="s">
        <v>64</v>
      </c>
      <c s="37">
        <v>1006.683</v>
      </c>
      <c s="36">
        <v>0</v>
      </c>
      <c s="36">
        <f>ROUND(G55*H55,6)</f>
      </c>
      <c r="L55" s="38">
        <v>0</v>
      </c>
      <c s="32">
        <f>ROUND(ROUND(L55,2)*ROUND(G55,3),2)</f>
      </c>
      <c s="36" t="s">
        <v>55</v>
      </c>
      <c>
        <f>(M55*21)/100</f>
      </c>
      <c t="s">
        <v>27</v>
      </c>
    </row>
    <row r="56" spans="1:5" ht="12.75">
      <c r="A56" s="35" t="s">
        <v>56</v>
      </c>
      <c r="E56" s="39" t="s">
        <v>2563</v>
      </c>
    </row>
    <row r="57" spans="1:5" ht="76.5">
      <c r="A57" s="35" t="s">
        <v>57</v>
      </c>
      <c r="E57" s="40" t="s">
        <v>2564</v>
      </c>
    </row>
    <row r="58" spans="1:5" ht="293.25">
      <c r="A58" t="s">
        <v>59</v>
      </c>
      <c r="E58" s="39" t="s">
        <v>2565</v>
      </c>
    </row>
    <row r="59" spans="1:16" ht="12.75">
      <c r="A59" t="s">
        <v>49</v>
      </c>
      <c s="34" t="s">
        <v>131</v>
      </c>
      <c s="34" t="s">
        <v>2566</v>
      </c>
      <c s="35" t="s">
        <v>5</v>
      </c>
      <c s="6" t="s">
        <v>2567</v>
      </c>
      <c s="36" t="s">
        <v>64</v>
      </c>
      <c s="37">
        <v>4.95</v>
      </c>
      <c s="36">
        <v>0</v>
      </c>
      <c s="36">
        <f>ROUND(G59*H59,6)</f>
      </c>
      <c r="L59" s="38">
        <v>0</v>
      </c>
      <c s="32">
        <f>ROUND(ROUND(L59,2)*ROUND(G59,3),2)</f>
      </c>
      <c s="36" t="s">
        <v>55</v>
      </c>
      <c>
        <f>(M59*21)/100</f>
      </c>
      <c t="s">
        <v>27</v>
      </c>
    </row>
    <row r="60" spans="1:5" ht="12.75">
      <c r="A60" s="35" t="s">
        <v>56</v>
      </c>
      <c r="E60" s="39" t="s">
        <v>2568</v>
      </c>
    </row>
    <row r="61" spans="1:5" ht="51">
      <c r="A61" s="35" t="s">
        <v>57</v>
      </c>
      <c r="E61" s="40" t="s">
        <v>2569</v>
      </c>
    </row>
    <row r="62" spans="1:5" ht="306">
      <c r="A62" t="s">
        <v>59</v>
      </c>
      <c r="E62" s="39" t="s">
        <v>2570</v>
      </c>
    </row>
    <row r="63" spans="1:16" ht="12.75">
      <c r="A63" t="s">
        <v>49</v>
      </c>
      <c s="34" t="s">
        <v>135</v>
      </c>
      <c s="34" t="s">
        <v>2109</v>
      </c>
      <c s="35" t="s">
        <v>5</v>
      </c>
      <c s="6" t="s">
        <v>2110</v>
      </c>
      <c s="36" t="s">
        <v>85</v>
      </c>
      <c s="37">
        <v>196.8</v>
      </c>
      <c s="36">
        <v>0</v>
      </c>
      <c s="36">
        <f>ROUND(G63*H63,6)</f>
      </c>
      <c r="L63" s="38">
        <v>0</v>
      </c>
      <c s="32">
        <f>ROUND(ROUND(L63,2)*ROUND(G63,3),2)</f>
      </c>
      <c s="36" t="s">
        <v>55</v>
      </c>
      <c>
        <f>(M63*21)/100</f>
      </c>
      <c t="s">
        <v>27</v>
      </c>
    </row>
    <row r="64" spans="1:5" ht="12.75">
      <c r="A64" s="35" t="s">
        <v>56</v>
      </c>
      <c r="E64" s="39" t="s">
        <v>2571</v>
      </c>
    </row>
    <row r="65" spans="1:5" ht="63.75">
      <c r="A65" s="35" t="s">
        <v>57</v>
      </c>
      <c r="E65" s="40" t="s">
        <v>2572</v>
      </c>
    </row>
    <row r="66" spans="1:5" ht="38.25">
      <c r="A66" t="s">
        <v>59</v>
      </c>
      <c r="E66" s="39" t="s">
        <v>2573</v>
      </c>
    </row>
    <row r="67" spans="1:16" ht="12.75">
      <c r="A67" t="s">
        <v>49</v>
      </c>
      <c s="34" t="s">
        <v>139</v>
      </c>
      <c s="34" t="s">
        <v>2574</v>
      </c>
      <c s="35" t="s">
        <v>5</v>
      </c>
      <c s="6" t="s">
        <v>2575</v>
      </c>
      <c s="36" t="s">
        <v>85</v>
      </c>
      <c s="37">
        <v>196.8</v>
      </c>
      <c s="36">
        <v>0</v>
      </c>
      <c s="36">
        <f>ROUND(G67*H67,6)</f>
      </c>
      <c r="L67" s="38">
        <v>0</v>
      </c>
      <c s="32">
        <f>ROUND(ROUND(L67,2)*ROUND(G67,3),2)</f>
      </c>
      <c s="36" t="s">
        <v>55</v>
      </c>
      <c>
        <f>(M67*21)/100</f>
      </c>
      <c t="s">
        <v>27</v>
      </c>
    </row>
    <row r="68" spans="1:5" ht="12.75">
      <c r="A68" s="35" t="s">
        <v>56</v>
      </c>
      <c r="E68" s="39" t="s">
        <v>2576</v>
      </c>
    </row>
    <row r="69" spans="1:5" ht="12.75">
      <c r="A69" s="35" t="s">
        <v>57</v>
      </c>
      <c r="E69" s="40" t="s">
        <v>5</v>
      </c>
    </row>
    <row r="70" spans="1:5" ht="38.25">
      <c r="A70" t="s">
        <v>59</v>
      </c>
      <c r="E70" s="39" t="s">
        <v>2577</v>
      </c>
    </row>
    <row r="71" spans="1:13" ht="12.75">
      <c r="A71" t="s">
        <v>46</v>
      </c>
      <c r="C71" s="31" t="s">
        <v>27</v>
      </c>
      <c r="E71" s="33" t="s">
        <v>1379</v>
      </c>
      <c r="J71" s="32">
        <f>0</f>
      </c>
      <c s="32">
        <f>0</f>
      </c>
      <c s="32">
        <f>0+L72+L76+L80+L84+L88</f>
      </c>
      <c s="32">
        <f>0+M72+M76+M80+M84+M88</f>
      </c>
    </row>
    <row r="72" spans="1:16" ht="12.75">
      <c r="A72" t="s">
        <v>49</v>
      </c>
      <c s="34" t="s">
        <v>143</v>
      </c>
      <c s="34" t="s">
        <v>2505</v>
      </c>
      <c s="35" t="s">
        <v>5</v>
      </c>
      <c s="6" t="s">
        <v>2578</v>
      </c>
      <c s="36" t="s">
        <v>85</v>
      </c>
      <c s="37">
        <v>403.7</v>
      </c>
      <c s="36">
        <v>0</v>
      </c>
      <c s="36">
        <f>ROUND(G72*H72,6)</f>
      </c>
      <c r="L72" s="38">
        <v>0</v>
      </c>
      <c s="32">
        <f>ROUND(ROUND(L72,2)*ROUND(G72,3),2)</f>
      </c>
      <c s="36" t="s">
        <v>55</v>
      </c>
      <c>
        <f>(M72*21)/100</f>
      </c>
      <c t="s">
        <v>27</v>
      </c>
    </row>
    <row r="73" spans="1:5" ht="12.75">
      <c r="A73" s="35" t="s">
        <v>56</v>
      </c>
      <c r="E73" s="39" t="s">
        <v>5</v>
      </c>
    </row>
    <row r="74" spans="1:5" ht="165.75">
      <c r="A74" s="35" t="s">
        <v>57</v>
      </c>
      <c r="E74" s="40" t="s">
        <v>2579</v>
      </c>
    </row>
    <row r="75" spans="1:5" ht="102">
      <c r="A75" t="s">
        <v>59</v>
      </c>
      <c r="E75" s="39" t="s">
        <v>2580</v>
      </c>
    </row>
    <row r="76" spans="1:16" ht="12.75">
      <c r="A76" t="s">
        <v>49</v>
      </c>
      <c s="34" t="s">
        <v>147</v>
      </c>
      <c s="34" t="s">
        <v>2581</v>
      </c>
      <c s="35" t="s">
        <v>5</v>
      </c>
      <c s="6" t="s">
        <v>2582</v>
      </c>
      <c s="36" t="s">
        <v>75</v>
      </c>
      <c s="37">
        <v>908.5</v>
      </c>
      <c s="36">
        <v>0</v>
      </c>
      <c s="36">
        <f>ROUND(G76*H76,6)</f>
      </c>
      <c r="L76" s="38">
        <v>0</v>
      </c>
      <c s="32">
        <f>ROUND(ROUND(L76,2)*ROUND(G76,3),2)</f>
      </c>
      <c s="36" t="s">
        <v>55</v>
      </c>
      <c>
        <f>(M76*21)/100</f>
      </c>
      <c t="s">
        <v>27</v>
      </c>
    </row>
    <row r="77" spans="1:5" ht="25.5">
      <c r="A77" s="35" t="s">
        <v>56</v>
      </c>
      <c r="E77" s="39" t="s">
        <v>2583</v>
      </c>
    </row>
    <row r="78" spans="1:5" ht="63.75">
      <c r="A78" s="35" t="s">
        <v>57</v>
      </c>
      <c r="E78" s="40" t="s">
        <v>2584</v>
      </c>
    </row>
    <row r="79" spans="1:5" ht="51">
      <c r="A79" t="s">
        <v>59</v>
      </c>
      <c r="E79" s="39" t="s">
        <v>2585</v>
      </c>
    </row>
    <row r="80" spans="1:16" ht="25.5">
      <c r="A80" t="s">
        <v>49</v>
      </c>
      <c s="34" t="s">
        <v>151</v>
      </c>
      <c s="34" t="s">
        <v>2586</v>
      </c>
      <c s="35" t="s">
        <v>5</v>
      </c>
      <c s="6" t="s">
        <v>2587</v>
      </c>
      <c s="36" t="s">
        <v>75</v>
      </c>
      <c s="37">
        <v>766.3</v>
      </c>
      <c s="36">
        <v>0</v>
      </c>
      <c s="36">
        <f>ROUND(G80*H80,6)</f>
      </c>
      <c r="L80" s="38">
        <v>0</v>
      </c>
      <c s="32">
        <f>ROUND(ROUND(L80,2)*ROUND(G80,3),2)</f>
      </c>
      <c s="36" t="s">
        <v>55</v>
      </c>
      <c>
        <f>(M80*21)/100</f>
      </c>
      <c t="s">
        <v>27</v>
      </c>
    </row>
    <row r="81" spans="1:5" ht="12.75">
      <c r="A81" s="35" t="s">
        <v>56</v>
      </c>
      <c r="E81" s="39" t="s">
        <v>2588</v>
      </c>
    </row>
    <row r="82" spans="1:5" ht="89.25">
      <c r="A82" s="35" t="s">
        <v>57</v>
      </c>
      <c r="E82" s="40" t="s">
        <v>2589</v>
      </c>
    </row>
    <row r="83" spans="1:5" ht="63.75">
      <c r="A83" t="s">
        <v>59</v>
      </c>
      <c r="E83" s="39" t="s">
        <v>2590</v>
      </c>
    </row>
    <row r="84" spans="1:16" ht="25.5">
      <c r="A84" t="s">
        <v>49</v>
      </c>
      <c s="34" t="s">
        <v>155</v>
      </c>
      <c s="34" t="s">
        <v>2591</v>
      </c>
      <c s="35" t="s">
        <v>5</v>
      </c>
      <c s="6" t="s">
        <v>2592</v>
      </c>
      <c s="36" t="s">
        <v>75</v>
      </c>
      <c s="37">
        <v>142.2</v>
      </c>
      <c s="36">
        <v>0</v>
      </c>
      <c s="36">
        <f>ROUND(G84*H84,6)</f>
      </c>
      <c r="L84" s="38">
        <v>0</v>
      </c>
      <c s="32">
        <f>ROUND(ROUND(L84,2)*ROUND(G84,3),2)</f>
      </c>
      <c s="36" t="s">
        <v>55</v>
      </c>
      <c>
        <f>(M84*21)/100</f>
      </c>
      <c t="s">
        <v>27</v>
      </c>
    </row>
    <row r="85" spans="1:5" ht="12.75">
      <c r="A85" s="35" t="s">
        <v>56</v>
      </c>
      <c r="E85" s="39" t="s">
        <v>2593</v>
      </c>
    </row>
    <row r="86" spans="1:5" ht="63.75">
      <c r="A86" s="35" t="s">
        <v>57</v>
      </c>
      <c r="E86" s="40" t="s">
        <v>2594</v>
      </c>
    </row>
    <row r="87" spans="1:5" ht="63.75">
      <c r="A87" t="s">
        <v>59</v>
      </c>
      <c r="E87" s="39" t="s">
        <v>2590</v>
      </c>
    </row>
    <row r="88" spans="1:16" ht="25.5">
      <c r="A88" t="s">
        <v>49</v>
      </c>
      <c s="34" t="s">
        <v>158</v>
      </c>
      <c s="34" t="s">
        <v>2595</v>
      </c>
      <c s="35" t="s">
        <v>5</v>
      </c>
      <c s="6" t="s">
        <v>2596</v>
      </c>
      <c s="36" t="s">
        <v>90</v>
      </c>
      <c s="37">
        <v>15</v>
      </c>
      <c s="36">
        <v>0</v>
      </c>
      <c s="36">
        <f>ROUND(G88*H88,6)</f>
      </c>
      <c r="L88" s="38">
        <v>0</v>
      </c>
      <c s="32">
        <f>ROUND(ROUND(L88,2)*ROUND(G88,3),2)</f>
      </c>
      <c s="36" t="s">
        <v>55</v>
      </c>
      <c>
        <f>(M88*21)/100</f>
      </c>
      <c t="s">
        <v>27</v>
      </c>
    </row>
    <row r="89" spans="1:5" ht="12.75">
      <c r="A89" s="35" t="s">
        <v>56</v>
      </c>
      <c r="E89" s="39" t="s">
        <v>2597</v>
      </c>
    </row>
    <row r="90" spans="1:5" ht="12.75">
      <c r="A90" s="35" t="s">
        <v>57</v>
      </c>
      <c r="E90" s="40" t="s">
        <v>5</v>
      </c>
    </row>
    <row r="91" spans="1:5" ht="51">
      <c r="A91" t="s">
        <v>59</v>
      </c>
      <c r="E91" s="39" t="s">
        <v>2598</v>
      </c>
    </row>
    <row r="92" spans="1:13" ht="12.75">
      <c r="A92" t="s">
        <v>46</v>
      </c>
      <c r="C92" s="31" t="s">
        <v>26</v>
      </c>
      <c r="E92" s="33" t="s">
        <v>2135</v>
      </c>
      <c r="J92" s="32">
        <f>0</f>
      </c>
      <c s="32">
        <f>0</f>
      </c>
      <c s="32">
        <f>0+L93+L97+L101+L105+L109+L113+L117</f>
      </c>
      <c s="32">
        <f>0+M93+M97+M101+M105+M109+M113+M117</f>
      </c>
    </row>
    <row r="93" spans="1:16" ht="12.75">
      <c r="A93" t="s">
        <v>49</v>
      </c>
      <c s="34" t="s">
        <v>164</v>
      </c>
      <c s="34" t="s">
        <v>2599</v>
      </c>
      <c s="35" t="s">
        <v>5</v>
      </c>
      <c s="6" t="s">
        <v>2600</v>
      </c>
      <c s="36" t="s">
        <v>64</v>
      </c>
      <c s="37">
        <v>4.712</v>
      </c>
      <c s="36">
        <v>0</v>
      </c>
      <c s="36">
        <f>ROUND(G93*H93,6)</f>
      </c>
      <c r="L93" s="38">
        <v>0</v>
      </c>
      <c s="32">
        <f>ROUND(ROUND(L93,2)*ROUND(G93,3),2)</f>
      </c>
      <c s="36" t="s">
        <v>55</v>
      </c>
      <c>
        <f>(M93*21)/100</f>
      </c>
      <c t="s">
        <v>27</v>
      </c>
    </row>
    <row r="94" spans="1:5" ht="38.25">
      <c r="A94" s="35" t="s">
        <v>56</v>
      </c>
      <c r="E94" s="39" t="s">
        <v>2601</v>
      </c>
    </row>
    <row r="95" spans="1:5" ht="63.75">
      <c r="A95" s="35" t="s">
        <v>57</v>
      </c>
      <c r="E95" s="40" t="s">
        <v>2602</v>
      </c>
    </row>
    <row r="96" spans="1:5" ht="408">
      <c r="A96" t="s">
        <v>59</v>
      </c>
      <c r="E96" s="39" t="s">
        <v>2603</v>
      </c>
    </row>
    <row r="97" spans="1:16" ht="12.75">
      <c r="A97" t="s">
        <v>49</v>
      </c>
      <c s="34" t="s">
        <v>168</v>
      </c>
      <c s="34" t="s">
        <v>2604</v>
      </c>
      <c s="35" t="s">
        <v>5</v>
      </c>
      <c s="6" t="s">
        <v>2605</v>
      </c>
      <c s="36" t="s">
        <v>64</v>
      </c>
      <c s="37">
        <v>30.095</v>
      </c>
      <c s="36">
        <v>0</v>
      </c>
      <c s="36">
        <f>ROUND(G97*H97,6)</f>
      </c>
      <c r="L97" s="38">
        <v>0</v>
      </c>
      <c s="32">
        <f>ROUND(ROUND(L97,2)*ROUND(G97,3),2)</f>
      </c>
      <c s="36" t="s">
        <v>55</v>
      </c>
      <c>
        <f>(M97*21)/100</f>
      </c>
      <c t="s">
        <v>27</v>
      </c>
    </row>
    <row r="98" spans="1:5" ht="51">
      <c r="A98" s="35" t="s">
        <v>56</v>
      </c>
      <c r="E98" s="39" t="s">
        <v>2606</v>
      </c>
    </row>
    <row r="99" spans="1:5" ht="51">
      <c r="A99" s="35" t="s">
        <v>57</v>
      </c>
      <c r="E99" s="40" t="s">
        <v>2607</v>
      </c>
    </row>
    <row r="100" spans="1:5" ht="395.25">
      <c r="A100" t="s">
        <v>59</v>
      </c>
      <c r="E100" s="39" t="s">
        <v>2608</v>
      </c>
    </row>
    <row r="101" spans="1:16" ht="12.75">
      <c r="A101" t="s">
        <v>49</v>
      </c>
      <c s="34" t="s">
        <v>173</v>
      </c>
      <c s="34" t="s">
        <v>2609</v>
      </c>
      <c s="35" t="s">
        <v>5</v>
      </c>
      <c s="6" t="s">
        <v>2610</v>
      </c>
      <c s="36" t="s">
        <v>793</v>
      </c>
      <c s="37">
        <v>3.992</v>
      </c>
      <c s="36">
        <v>0</v>
      </c>
      <c s="36">
        <f>ROUND(G101*H101,6)</f>
      </c>
      <c r="L101" s="38">
        <v>0</v>
      </c>
      <c s="32">
        <f>ROUND(ROUND(L101,2)*ROUND(G101,3),2)</f>
      </c>
      <c s="36" t="s">
        <v>55</v>
      </c>
      <c>
        <f>(M101*21)/100</f>
      </c>
      <c t="s">
        <v>27</v>
      </c>
    </row>
    <row r="102" spans="1:5" ht="12.75">
      <c r="A102" s="35" t="s">
        <v>56</v>
      </c>
      <c r="E102" s="39" t="s">
        <v>2611</v>
      </c>
    </row>
    <row r="103" spans="1:5" ht="76.5">
      <c r="A103" s="35" t="s">
        <v>57</v>
      </c>
      <c r="E103" s="40" t="s">
        <v>2612</v>
      </c>
    </row>
    <row r="104" spans="1:5" ht="280.5">
      <c r="A104" t="s">
        <v>59</v>
      </c>
      <c r="E104" s="39" t="s">
        <v>2613</v>
      </c>
    </row>
    <row r="105" spans="1:16" ht="12.75">
      <c r="A105" t="s">
        <v>49</v>
      </c>
      <c s="34" t="s">
        <v>176</v>
      </c>
      <c s="34" t="s">
        <v>2614</v>
      </c>
      <c s="35" t="s">
        <v>5</v>
      </c>
      <c s="6" t="s">
        <v>2615</v>
      </c>
      <c s="36" t="s">
        <v>64</v>
      </c>
      <c s="37">
        <v>213.359</v>
      </c>
      <c s="36">
        <v>0</v>
      </c>
      <c s="36">
        <f>ROUND(G105*H105,6)</f>
      </c>
      <c r="L105" s="38">
        <v>0</v>
      </c>
      <c s="32">
        <f>ROUND(ROUND(L105,2)*ROUND(G105,3),2)</f>
      </c>
      <c s="36" t="s">
        <v>55</v>
      </c>
      <c>
        <f>(M105*21)/100</f>
      </c>
      <c t="s">
        <v>27</v>
      </c>
    </row>
    <row r="106" spans="1:5" ht="63.75">
      <c r="A106" s="35" t="s">
        <v>56</v>
      </c>
      <c r="E106" s="39" t="s">
        <v>2616</v>
      </c>
    </row>
    <row r="107" spans="1:5" ht="76.5">
      <c r="A107" s="35" t="s">
        <v>57</v>
      </c>
      <c r="E107" s="40" t="s">
        <v>2617</v>
      </c>
    </row>
    <row r="108" spans="1:5" ht="395.25">
      <c r="A108" t="s">
        <v>59</v>
      </c>
      <c r="E108" s="39" t="s">
        <v>2608</v>
      </c>
    </row>
    <row r="109" spans="1:16" ht="12.75">
      <c r="A109" t="s">
        <v>49</v>
      </c>
      <c s="34" t="s">
        <v>180</v>
      </c>
      <c s="34" t="s">
        <v>2618</v>
      </c>
      <c s="35" t="s">
        <v>5</v>
      </c>
      <c s="6" t="s">
        <v>2619</v>
      </c>
      <c s="36" t="s">
        <v>64</v>
      </c>
      <c s="37">
        <v>0.339</v>
      </c>
      <c s="36">
        <v>0</v>
      </c>
      <c s="36">
        <f>ROUND(G109*H109,6)</f>
      </c>
      <c r="L109" s="38">
        <v>0</v>
      </c>
      <c s="32">
        <f>ROUND(ROUND(L109,2)*ROUND(G109,3),2)</f>
      </c>
      <c s="36" t="s">
        <v>55</v>
      </c>
      <c>
        <f>(M109*21)/100</f>
      </c>
      <c t="s">
        <v>27</v>
      </c>
    </row>
    <row r="110" spans="1:5" ht="25.5">
      <c r="A110" s="35" t="s">
        <v>56</v>
      </c>
      <c r="E110" s="39" t="s">
        <v>2620</v>
      </c>
    </row>
    <row r="111" spans="1:5" ht="25.5">
      <c r="A111" s="35" t="s">
        <v>57</v>
      </c>
      <c r="E111" s="40" t="s">
        <v>2621</v>
      </c>
    </row>
    <row r="112" spans="1:5" ht="395.25">
      <c r="A112" t="s">
        <v>59</v>
      </c>
      <c r="E112" s="39" t="s">
        <v>2608</v>
      </c>
    </row>
    <row r="113" spans="1:16" ht="12.75">
      <c r="A113" t="s">
        <v>49</v>
      </c>
      <c s="34" t="s">
        <v>916</v>
      </c>
      <c s="34" t="s">
        <v>2622</v>
      </c>
      <c s="35" t="s">
        <v>5</v>
      </c>
      <c s="6" t="s">
        <v>2623</v>
      </c>
      <c s="36" t="s">
        <v>793</v>
      </c>
      <c s="37">
        <v>29.886</v>
      </c>
      <c s="36">
        <v>0</v>
      </c>
      <c s="36">
        <f>ROUND(G113*H113,6)</f>
      </c>
      <c r="L113" s="38">
        <v>0</v>
      </c>
      <c s="32">
        <f>ROUND(ROUND(L113,2)*ROUND(G113,3),2)</f>
      </c>
      <c s="36" t="s">
        <v>55</v>
      </c>
      <c>
        <f>(M113*21)/100</f>
      </c>
      <c t="s">
        <v>27</v>
      </c>
    </row>
    <row r="114" spans="1:5" ht="12.75">
      <c r="A114" s="35" t="s">
        <v>56</v>
      </c>
      <c r="E114" s="39" t="s">
        <v>2624</v>
      </c>
    </row>
    <row r="115" spans="1:5" ht="76.5">
      <c r="A115" s="35" t="s">
        <v>57</v>
      </c>
      <c r="E115" s="40" t="s">
        <v>2625</v>
      </c>
    </row>
    <row r="116" spans="1:5" ht="280.5">
      <c r="A116" t="s">
        <v>59</v>
      </c>
      <c r="E116" s="39" t="s">
        <v>2613</v>
      </c>
    </row>
    <row r="117" spans="1:16" ht="12.75">
      <c r="A117" t="s">
        <v>49</v>
      </c>
      <c s="34" t="s">
        <v>919</v>
      </c>
      <c s="34" t="s">
        <v>2626</v>
      </c>
      <c s="35" t="s">
        <v>5</v>
      </c>
      <c s="6" t="s">
        <v>2627</v>
      </c>
      <c s="36" t="s">
        <v>2138</v>
      </c>
      <c s="37">
        <v>648</v>
      </c>
      <c s="36">
        <v>0</v>
      </c>
      <c s="36">
        <f>ROUND(G117*H117,6)</f>
      </c>
      <c r="L117" s="38">
        <v>0</v>
      </c>
      <c s="32">
        <f>ROUND(ROUND(L117,2)*ROUND(G117,3),2)</f>
      </c>
      <c s="36" t="s">
        <v>55</v>
      </c>
      <c>
        <f>(M117*21)/100</f>
      </c>
      <c t="s">
        <v>27</v>
      </c>
    </row>
    <row r="118" spans="1:5" ht="25.5">
      <c r="A118" s="35" t="s">
        <v>56</v>
      </c>
      <c r="E118" s="39" t="s">
        <v>2628</v>
      </c>
    </row>
    <row r="119" spans="1:5" ht="25.5">
      <c r="A119" s="35" t="s">
        <v>57</v>
      </c>
      <c r="E119" s="40" t="s">
        <v>2629</v>
      </c>
    </row>
    <row r="120" spans="1:5" ht="306">
      <c r="A120" t="s">
        <v>59</v>
      </c>
      <c r="E120" s="39" t="s">
        <v>2630</v>
      </c>
    </row>
    <row r="121" spans="1:13" ht="12.75">
      <c r="A121" t="s">
        <v>46</v>
      </c>
      <c r="C121" s="31" t="s">
        <v>72</v>
      </c>
      <c r="E121" s="33" t="s">
        <v>2631</v>
      </c>
      <c r="J121" s="32">
        <f>0</f>
      </c>
      <c s="32">
        <f>0</f>
      </c>
      <c s="32">
        <f>0+L122+L126+L130+L134+L138+L142+L146+L150</f>
      </c>
      <c s="32">
        <f>0+M122+M126+M130+M134+M138+M142+M146+M150</f>
      </c>
    </row>
    <row r="122" spans="1:16" ht="12.75">
      <c r="A122" t="s">
        <v>49</v>
      </c>
      <c s="34" t="s">
        <v>183</v>
      </c>
      <c s="34" t="s">
        <v>2632</v>
      </c>
      <c s="35" t="s">
        <v>5</v>
      </c>
      <c s="6" t="s">
        <v>2633</v>
      </c>
      <c s="36" t="s">
        <v>793</v>
      </c>
      <c s="37">
        <v>161.668</v>
      </c>
      <c s="36">
        <v>0</v>
      </c>
      <c s="36">
        <f>ROUND(G122*H122,6)</f>
      </c>
      <c r="L122" s="38">
        <v>0</v>
      </c>
      <c s="32">
        <f>ROUND(ROUND(L122,2)*ROUND(G122,3),2)</f>
      </c>
      <c s="36" t="s">
        <v>55</v>
      </c>
      <c>
        <f>(M122*21)/100</f>
      </c>
      <c t="s">
        <v>27</v>
      </c>
    </row>
    <row r="123" spans="1:5" ht="51">
      <c r="A123" s="35" t="s">
        <v>56</v>
      </c>
      <c r="E123" s="39" t="s">
        <v>2634</v>
      </c>
    </row>
    <row r="124" spans="1:5" ht="25.5">
      <c r="A124" s="35" t="s">
        <v>57</v>
      </c>
      <c r="E124" s="40" t="s">
        <v>2635</v>
      </c>
    </row>
    <row r="125" spans="1:5" ht="306">
      <c r="A125" t="s">
        <v>59</v>
      </c>
      <c r="E125" s="39" t="s">
        <v>2630</v>
      </c>
    </row>
    <row r="126" spans="1:16" ht="12.75">
      <c r="A126" t="s">
        <v>49</v>
      </c>
      <c s="34" t="s">
        <v>187</v>
      </c>
      <c s="34" t="s">
        <v>2636</v>
      </c>
      <c s="35" t="s">
        <v>4</v>
      </c>
      <c s="6" t="s">
        <v>2637</v>
      </c>
      <c s="36" t="s">
        <v>90</v>
      </c>
      <c s="37">
        <v>2</v>
      </c>
      <c s="36">
        <v>0</v>
      </c>
      <c s="36">
        <f>ROUND(G126*H126,6)</f>
      </c>
      <c r="L126" s="38">
        <v>0</v>
      </c>
      <c s="32">
        <f>ROUND(ROUND(L126,2)*ROUND(G126,3),2)</f>
      </c>
      <c s="36" t="s">
        <v>55</v>
      </c>
      <c>
        <f>(M126*21)/100</f>
      </c>
      <c t="s">
        <v>27</v>
      </c>
    </row>
    <row r="127" spans="1:5" ht="25.5">
      <c r="A127" s="35" t="s">
        <v>56</v>
      </c>
      <c r="E127" s="39" t="s">
        <v>2638</v>
      </c>
    </row>
    <row r="128" spans="1:5" ht="12.75">
      <c r="A128" s="35" t="s">
        <v>57</v>
      </c>
      <c r="E128" s="40" t="s">
        <v>5</v>
      </c>
    </row>
    <row r="129" spans="1:5" ht="229.5">
      <c r="A129" t="s">
        <v>59</v>
      </c>
      <c r="E129" s="39" t="s">
        <v>2639</v>
      </c>
    </row>
    <row r="130" spans="1:16" ht="12.75">
      <c r="A130" t="s">
        <v>49</v>
      </c>
      <c s="34" t="s">
        <v>191</v>
      </c>
      <c s="34" t="s">
        <v>2636</v>
      </c>
      <c s="35" t="s">
        <v>27</v>
      </c>
      <c s="6" t="s">
        <v>2637</v>
      </c>
      <c s="36" t="s">
        <v>90</v>
      </c>
      <c s="37">
        <v>2</v>
      </c>
      <c s="36">
        <v>0</v>
      </c>
      <c s="36">
        <f>ROUND(G130*H130,6)</f>
      </c>
      <c r="L130" s="38">
        <v>0</v>
      </c>
      <c s="32">
        <f>ROUND(ROUND(L130,2)*ROUND(G130,3),2)</f>
      </c>
      <c s="36" t="s">
        <v>55</v>
      </c>
      <c>
        <f>(M130*21)/100</f>
      </c>
      <c t="s">
        <v>27</v>
      </c>
    </row>
    <row r="131" spans="1:5" ht="25.5">
      <c r="A131" s="35" t="s">
        <v>56</v>
      </c>
      <c r="E131" s="39" t="s">
        <v>2640</v>
      </c>
    </row>
    <row r="132" spans="1:5" ht="12.75">
      <c r="A132" s="35" t="s">
        <v>57</v>
      </c>
      <c r="E132" s="40" t="s">
        <v>5</v>
      </c>
    </row>
    <row r="133" spans="1:5" ht="229.5">
      <c r="A133" t="s">
        <v>59</v>
      </c>
      <c r="E133" s="39" t="s">
        <v>2639</v>
      </c>
    </row>
    <row r="134" spans="1:16" ht="12.75">
      <c r="A134" t="s">
        <v>49</v>
      </c>
      <c s="34" t="s">
        <v>196</v>
      </c>
      <c s="34" t="s">
        <v>2636</v>
      </c>
      <c s="35" t="s">
        <v>26</v>
      </c>
      <c s="6" t="s">
        <v>2637</v>
      </c>
      <c s="36" t="s">
        <v>90</v>
      </c>
      <c s="37">
        <v>2</v>
      </c>
      <c s="36">
        <v>0</v>
      </c>
      <c s="36">
        <f>ROUND(G134*H134,6)</f>
      </c>
      <c r="L134" s="38">
        <v>0</v>
      </c>
      <c s="32">
        <f>ROUND(ROUND(L134,2)*ROUND(G134,3),2)</f>
      </c>
      <c s="36" t="s">
        <v>55</v>
      </c>
      <c>
        <f>(M134*21)/100</f>
      </c>
      <c t="s">
        <v>27</v>
      </c>
    </row>
    <row r="135" spans="1:5" ht="25.5">
      <c r="A135" s="35" t="s">
        <v>56</v>
      </c>
      <c r="E135" s="39" t="s">
        <v>2641</v>
      </c>
    </row>
    <row r="136" spans="1:5" ht="12.75">
      <c r="A136" s="35" t="s">
        <v>57</v>
      </c>
      <c r="E136" s="40" t="s">
        <v>5</v>
      </c>
    </row>
    <row r="137" spans="1:5" ht="229.5">
      <c r="A137" t="s">
        <v>59</v>
      </c>
      <c r="E137" s="39" t="s">
        <v>2639</v>
      </c>
    </row>
    <row r="138" spans="1:16" ht="12.75">
      <c r="A138" t="s">
        <v>49</v>
      </c>
      <c s="34" t="s">
        <v>200</v>
      </c>
      <c s="34" t="s">
        <v>2636</v>
      </c>
      <c s="35" t="s">
        <v>72</v>
      </c>
      <c s="6" t="s">
        <v>2637</v>
      </c>
      <c s="36" t="s">
        <v>90</v>
      </c>
      <c s="37">
        <v>2</v>
      </c>
      <c s="36">
        <v>0</v>
      </c>
      <c s="36">
        <f>ROUND(G138*H138,6)</f>
      </c>
      <c r="L138" s="38">
        <v>0</v>
      </c>
      <c s="32">
        <f>ROUND(ROUND(L138,2)*ROUND(G138,3),2)</f>
      </c>
      <c s="36" t="s">
        <v>55</v>
      </c>
      <c>
        <f>(M138*21)/100</f>
      </c>
      <c t="s">
        <v>27</v>
      </c>
    </row>
    <row r="139" spans="1:5" ht="25.5">
      <c r="A139" s="35" t="s">
        <v>56</v>
      </c>
      <c r="E139" s="39" t="s">
        <v>2642</v>
      </c>
    </row>
    <row r="140" spans="1:5" ht="12.75">
      <c r="A140" s="35" t="s">
        <v>57</v>
      </c>
      <c r="E140" s="40" t="s">
        <v>5</v>
      </c>
    </row>
    <row r="141" spans="1:5" ht="229.5">
      <c r="A141" t="s">
        <v>59</v>
      </c>
      <c r="E141" s="39" t="s">
        <v>2639</v>
      </c>
    </row>
    <row r="142" spans="1:16" ht="12.75">
      <c r="A142" t="s">
        <v>49</v>
      </c>
      <c s="34" t="s">
        <v>204</v>
      </c>
      <c s="34" t="s">
        <v>2643</v>
      </c>
      <c s="35" t="s">
        <v>5</v>
      </c>
      <c s="6" t="s">
        <v>2644</v>
      </c>
      <c s="36" t="s">
        <v>64</v>
      </c>
      <c s="37">
        <v>106.227</v>
      </c>
      <c s="36">
        <v>0</v>
      </c>
      <c s="36">
        <f>ROUND(G142*H142,6)</f>
      </c>
      <c r="L142" s="38">
        <v>0</v>
      </c>
      <c s="32">
        <f>ROUND(ROUND(L142,2)*ROUND(G142,3),2)</f>
      </c>
      <c s="36" t="s">
        <v>55</v>
      </c>
      <c>
        <f>(M142*21)/100</f>
      </c>
      <c t="s">
        <v>27</v>
      </c>
    </row>
    <row r="143" spans="1:5" ht="12.75">
      <c r="A143" s="35" t="s">
        <v>56</v>
      </c>
      <c r="E143" s="39" t="s">
        <v>2645</v>
      </c>
    </row>
    <row r="144" spans="1:5" ht="76.5">
      <c r="A144" s="35" t="s">
        <v>57</v>
      </c>
      <c r="E144" s="40" t="s">
        <v>2646</v>
      </c>
    </row>
    <row r="145" spans="1:5" ht="395.25">
      <c r="A145" t="s">
        <v>59</v>
      </c>
      <c r="E145" s="39" t="s">
        <v>2608</v>
      </c>
    </row>
    <row r="146" spans="1:16" ht="12.75">
      <c r="A146" t="s">
        <v>49</v>
      </c>
      <c s="34" t="s">
        <v>208</v>
      </c>
      <c s="34" t="s">
        <v>2142</v>
      </c>
      <c s="35" t="s">
        <v>5</v>
      </c>
      <c s="6" t="s">
        <v>2143</v>
      </c>
      <c s="36" t="s">
        <v>64</v>
      </c>
      <c s="37">
        <v>19.125</v>
      </c>
      <c s="36">
        <v>0</v>
      </c>
      <c s="36">
        <f>ROUND(G146*H146,6)</f>
      </c>
      <c r="L146" s="38">
        <v>0</v>
      </c>
      <c s="32">
        <f>ROUND(ROUND(L146,2)*ROUND(G146,3),2)</f>
      </c>
      <c s="36" t="s">
        <v>55</v>
      </c>
      <c>
        <f>(M146*21)/100</f>
      </c>
      <c t="s">
        <v>27</v>
      </c>
    </row>
    <row r="147" spans="1:5" ht="25.5">
      <c r="A147" s="35" t="s">
        <v>56</v>
      </c>
      <c r="E147" s="39" t="s">
        <v>2647</v>
      </c>
    </row>
    <row r="148" spans="1:5" ht="25.5">
      <c r="A148" s="35" t="s">
        <v>57</v>
      </c>
      <c r="E148" s="40" t="s">
        <v>2648</v>
      </c>
    </row>
    <row r="149" spans="1:5" ht="38.25">
      <c r="A149" t="s">
        <v>59</v>
      </c>
      <c r="E149" s="39" t="s">
        <v>2649</v>
      </c>
    </row>
    <row r="150" spans="1:16" ht="12.75">
      <c r="A150" t="s">
        <v>49</v>
      </c>
      <c s="34" t="s">
        <v>212</v>
      </c>
      <c s="34" t="s">
        <v>2650</v>
      </c>
      <c s="35" t="s">
        <v>5</v>
      </c>
      <c s="6" t="s">
        <v>2651</v>
      </c>
      <c s="36" t="s">
        <v>64</v>
      </c>
      <c s="37">
        <v>137.2</v>
      </c>
      <c s="36">
        <v>0</v>
      </c>
      <c s="36">
        <f>ROUND(G150*H150,6)</f>
      </c>
      <c r="L150" s="38">
        <v>0</v>
      </c>
      <c s="32">
        <f>ROUND(ROUND(L150,2)*ROUND(G150,3),2)</f>
      </c>
      <c s="36" t="s">
        <v>55</v>
      </c>
      <c>
        <f>(M150*21)/100</f>
      </c>
      <c t="s">
        <v>27</v>
      </c>
    </row>
    <row r="151" spans="1:5" ht="12.75">
      <c r="A151" s="35" t="s">
        <v>56</v>
      </c>
      <c r="E151" s="39" t="s">
        <v>2652</v>
      </c>
    </row>
    <row r="152" spans="1:5" ht="12.75">
      <c r="A152" s="35" t="s">
        <v>57</v>
      </c>
      <c r="E152" s="40" t="s">
        <v>5</v>
      </c>
    </row>
    <row r="153" spans="1:5" ht="51">
      <c r="A153" t="s">
        <v>59</v>
      </c>
      <c r="E153" s="39" t="s">
        <v>2653</v>
      </c>
    </row>
    <row r="154" spans="1:13" ht="12.75">
      <c r="A154" t="s">
        <v>46</v>
      </c>
      <c r="C154" s="31" t="s">
        <v>77</v>
      </c>
      <c r="E154" s="33" t="s">
        <v>1914</v>
      </c>
      <c r="J154" s="32">
        <f>0</f>
      </c>
      <c s="32">
        <f>0</f>
      </c>
      <c s="32">
        <f>0+L155</f>
      </c>
      <c s="32">
        <f>0+M155</f>
      </c>
    </row>
    <row r="155" spans="1:16" ht="12.75">
      <c r="A155" t="s">
        <v>49</v>
      </c>
      <c s="34" t="s">
        <v>217</v>
      </c>
      <c s="34" t="s">
        <v>2290</v>
      </c>
      <c s="35" t="s">
        <v>5</v>
      </c>
      <c s="6" t="s">
        <v>2291</v>
      </c>
      <c s="36" t="s">
        <v>85</v>
      </c>
      <c s="37">
        <v>127.5</v>
      </c>
      <c s="36">
        <v>0</v>
      </c>
      <c s="36">
        <f>ROUND(G155*H155,6)</f>
      </c>
      <c r="L155" s="38">
        <v>0</v>
      </c>
      <c s="32">
        <f>ROUND(ROUND(L155,2)*ROUND(G155,3),2)</f>
      </c>
      <c s="36" t="s">
        <v>55</v>
      </c>
      <c>
        <f>(M155*21)/100</f>
      </c>
      <c t="s">
        <v>27</v>
      </c>
    </row>
    <row r="156" spans="1:5" ht="25.5">
      <c r="A156" s="35" t="s">
        <v>56</v>
      </c>
      <c r="E156" s="39" t="s">
        <v>2654</v>
      </c>
    </row>
    <row r="157" spans="1:5" ht="25.5">
      <c r="A157" s="35" t="s">
        <v>57</v>
      </c>
      <c r="E157" s="40" t="s">
        <v>2655</v>
      </c>
    </row>
    <row r="158" spans="1:5" ht="153">
      <c r="A158" t="s">
        <v>59</v>
      </c>
      <c r="E158" s="39" t="s">
        <v>2656</v>
      </c>
    </row>
    <row r="159" spans="1:13" ht="12.75">
      <c r="A159" t="s">
        <v>46</v>
      </c>
      <c r="C159" s="31" t="s">
        <v>87</v>
      </c>
      <c r="E159" s="33" t="s">
        <v>848</v>
      </c>
      <c r="J159" s="32">
        <f>0</f>
      </c>
      <c s="32">
        <f>0</f>
      </c>
      <c s="32">
        <f>0+L160+L164+L168+L172</f>
      </c>
      <c s="32">
        <f>0+M160+M164+M168+M172</f>
      </c>
    </row>
    <row r="160" spans="1:16" ht="12.75">
      <c r="A160" t="s">
        <v>49</v>
      </c>
      <c s="34" t="s">
        <v>221</v>
      </c>
      <c s="34" t="s">
        <v>2657</v>
      </c>
      <c s="35" t="s">
        <v>5</v>
      </c>
      <c s="6" t="s">
        <v>2658</v>
      </c>
      <c s="36" t="s">
        <v>85</v>
      </c>
      <c s="37">
        <v>526.52</v>
      </c>
      <c s="36">
        <v>0</v>
      </c>
      <c s="36">
        <f>ROUND(G160*H160,6)</f>
      </c>
      <c r="L160" s="38">
        <v>0</v>
      </c>
      <c s="32">
        <f>ROUND(ROUND(L160,2)*ROUND(G160,3),2)</f>
      </c>
      <c s="36" t="s">
        <v>55</v>
      </c>
      <c>
        <f>(M160*21)/100</f>
      </c>
      <c t="s">
        <v>27</v>
      </c>
    </row>
    <row r="161" spans="1:5" ht="38.25">
      <c r="A161" s="35" t="s">
        <v>56</v>
      </c>
      <c r="E161" s="39" t="s">
        <v>2659</v>
      </c>
    </row>
    <row r="162" spans="1:5" ht="89.25">
      <c r="A162" s="35" t="s">
        <v>57</v>
      </c>
      <c r="E162" s="40" t="s">
        <v>2660</v>
      </c>
    </row>
    <row r="163" spans="1:5" ht="204">
      <c r="A163" t="s">
        <v>59</v>
      </c>
      <c r="E163" s="39" t="s">
        <v>2661</v>
      </c>
    </row>
    <row r="164" spans="1:16" ht="25.5">
      <c r="A164" t="s">
        <v>49</v>
      </c>
      <c s="34" t="s">
        <v>226</v>
      </c>
      <c s="34" t="s">
        <v>2662</v>
      </c>
      <c s="35" t="s">
        <v>5</v>
      </c>
      <c s="6" t="s">
        <v>2663</v>
      </c>
      <c s="36" t="s">
        <v>75</v>
      </c>
      <c s="37">
        <v>29</v>
      </c>
      <c s="36">
        <v>0</v>
      </c>
      <c s="36">
        <f>ROUND(G164*H164,6)</f>
      </c>
      <c r="L164" s="38">
        <v>0</v>
      </c>
      <c s="32">
        <f>ROUND(ROUND(L164,2)*ROUND(G164,3),2)</f>
      </c>
      <c s="36" t="s">
        <v>2319</v>
      </c>
      <c>
        <f>(M164*21)/100</f>
      </c>
      <c t="s">
        <v>27</v>
      </c>
    </row>
    <row r="165" spans="1:5" ht="12.75">
      <c r="A165" s="35" t="s">
        <v>56</v>
      </c>
      <c r="E165" s="39" t="s">
        <v>2664</v>
      </c>
    </row>
    <row r="166" spans="1:5" ht="25.5">
      <c r="A166" s="35" t="s">
        <v>57</v>
      </c>
      <c r="E166" s="40" t="s">
        <v>2665</v>
      </c>
    </row>
    <row r="167" spans="1:5" ht="102">
      <c r="A167" t="s">
        <v>59</v>
      </c>
      <c r="E167" s="39" t="s">
        <v>2666</v>
      </c>
    </row>
    <row r="168" spans="1:16" ht="12.75">
      <c r="A168" t="s">
        <v>49</v>
      </c>
      <c s="34" t="s">
        <v>231</v>
      </c>
      <c s="34" t="s">
        <v>2667</v>
      </c>
      <c s="35" t="s">
        <v>5</v>
      </c>
      <c s="6" t="s">
        <v>2668</v>
      </c>
      <c s="36" t="s">
        <v>85</v>
      </c>
      <c s="37">
        <v>113.544</v>
      </c>
      <c s="36">
        <v>0</v>
      </c>
      <c s="36">
        <f>ROUND(G168*H168,6)</f>
      </c>
      <c r="L168" s="38">
        <v>0</v>
      </c>
      <c s="32">
        <f>ROUND(ROUND(L168,2)*ROUND(G168,3),2)</f>
      </c>
      <c s="36" t="s">
        <v>2319</v>
      </c>
      <c>
        <f>(M168*21)/100</f>
      </c>
      <c t="s">
        <v>27</v>
      </c>
    </row>
    <row r="169" spans="1:5" ht="25.5">
      <c r="A169" s="35" t="s">
        <v>56</v>
      </c>
      <c r="E169" s="39" t="s">
        <v>2669</v>
      </c>
    </row>
    <row r="170" spans="1:5" ht="25.5">
      <c r="A170" s="35" t="s">
        <v>57</v>
      </c>
      <c r="E170" s="40" t="s">
        <v>2670</v>
      </c>
    </row>
    <row r="171" spans="1:5" ht="51">
      <c r="A171" t="s">
        <v>59</v>
      </c>
      <c r="E171" s="39" t="s">
        <v>2671</v>
      </c>
    </row>
    <row r="172" spans="1:16" ht="12.75">
      <c r="A172" t="s">
        <v>49</v>
      </c>
      <c s="34" t="s">
        <v>235</v>
      </c>
      <c s="34" t="s">
        <v>2672</v>
      </c>
      <c s="35" t="s">
        <v>5</v>
      </c>
      <c s="6" t="s">
        <v>2668</v>
      </c>
      <c s="36" t="s">
        <v>85</v>
      </c>
      <c s="37">
        <v>35.194</v>
      </c>
      <c s="36">
        <v>0</v>
      </c>
      <c s="36">
        <f>ROUND(G172*H172,6)</f>
      </c>
      <c r="L172" s="38">
        <v>0</v>
      </c>
      <c s="32">
        <f>ROUND(ROUND(L172,2)*ROUND(G172,3),2)</f>
      </c>
      <c s="36" t="s">
        <v>2319</v>
      </c>
      <c>
        <f>(M172*21)/100</f>
      </c>
      <c t="s">
        <v>27</v>
      </c>
    </row>
    <row r="173" spans="1:5" ht="25.5">
      <c r="A173" s="35" t="s">
        <v>56</v>
      </c>
      <c r="E173" s="39" t="s">
        <v>2673</v>
      </c>
    </row>
    <row r="174" spans="1:5" ht="25.5">
      <c r="A174" s="35" t="s">
        <v>57</v>
      </c>
      <c r="E174" s="40" t="s">
        <v>2674</v>
      </c>
    </row>
    <row r="175" spans="1:5" ht="51">
      <c r="A175" t="s">
        <v>59</v>
      </c>
      <c r="E175" s="39" t="s">
        <v>2671</v>
      </c>
    </row>
    <row r="176" spans="1:13" ht="12.75">
      <c r="A176" t="s">
        <v>46</v>
      </c>
      <c r="C176" s="31" t="s">
        <v>108</v>
      </c>
      <c r="E176" s="33" t="s">
        <v>2168</v>
      </c>
      <c r="J176" s="32">
        <f>0</f>
      </c>
      <c s="32">
        <f>0</f>
      </c>
      <c s="32">
        <f>0+L177+L181+L185</f>
      </c>
      <c s="32">
        <f>0+M177+M181+M185</f>
      </c>
    </row>
    <row r="177" spans="1:16" ht="12.75">
      <c r="A177" t="s">
        <v>49</v>
      </c>
      <c s="34" t="s">
        <v>239</v>
      </c>
      <c s="34" t="s">
        <v>2675</v>
      </c>
      <c s="35" t="s">
        <v>5</v>
      </c>
      <c s="6" t="s">
        <v>2676</v>
      </c>
      <c s="36" t="s">
        <v>75</v>
      </c>
      <c s="37">
        <v>13</v>
      </c>
      <c s="36">
        <v>0</v>
      </c>
      <c s="36">
        <f>ROUND(G177*H177,6)</f>
      </c>
      <c r="L177" s="38">
        <v>0</v>
      </c>
      <c s="32">
        <f>ROUND(ROUND(L177,2)*ROUND(G177,3),2)</f>
      </c>
      <c s="36" t="s">
        <v>55</v>
      </c>
      <c>
        <f>(M177*21)/100</f>
      </c>
      <c t="s">
        <v>27</v>
      </c>
    </row>
    <row r="178" spans="1:5" ht="12.75">
      <c r="A178" s="35" t="s">
        <v>56</v>
      </c>
      <c r="E178" s="39" t="s">
        <v>2677</v>
      </c>
    </row>
    <row r="179" spans="1:5" ht="25.5">
      <c r="A179" s="35" t="s">
        <v>57</v>
      </c>
      <c r="E179" s="40" t="s">
        <v>2678</v>
      </c>
    </row>
    <row r="180" spans="1:5" ht="242.25">
      <c r="A180" t="s">
        <v>59</v>
      </c>
      <c r="E180" s="39" t="s">
        <v>2679</v>
      </c>
    </row>
    <row r="181" spans="1:16" ht="12.75">
      <c r="A181" t="s">
        <v>49</v>
      </c>
      <c s="34" t="s">
        <v>243</v>
      </c>
      <c s="34" t="s">
        <v>2680</v>
      </c>
      <c s="35" t="s">
        <v>5</v>
      </c>
      <c s="6" t="s">
        <v>2681</v>
      </c>
      <c s="36" t="s">
        <v>75</v>
      </c>
      <c s="37">
        <v>27</v>
      </c>
      <c s="36">
        <v>0</v>
      </c>
      <c s="36">
        <f>ROUND(G181*H181,6)</f>
      </c>
      <c r="L181" s="38">
        <v>0</v>
      </c>
      <c s="32">
        <f>ROUND(ROUND(L181,2)*ROUND(G181,3),2)</f>
      </c>
      <c s="36" t="s">
        <v>55</v>
      </c>
      <c>
        <f>(M181*21)/100</f>
      </c>
      <c t="s">
        <v>27</v>
      </c>
    </row>
    <row r="182" spans="1:5" ht="12.75">
      <c r="A182" s="35" t="s">
        <v>56</v>
      </c>
      <c r="E182" s="39" t="s">
        <v>2682</v>
      </c>
    </row>
    <row r="183" spans="1:5" ht="25.5">
      <c r="A183" s="35" t="s">
        <v>57</v>
      </c>
      <c r="E183" s="40" t="s">
        <v>2683</v>
      </c>
    </row>
    <row r="184" spans="1:5" ht="242.25">
      <c r="A184" t="s">
        <v>59</v>
      </c>
      <c r="E184" s="39" t="s">
        <v>2679</v>
      </c>
    </row>
    <row r="185" spans="1:16" ht="12.75">
      <c r="A185" t="s">
        <v>49</v>
      </c>
      <c s="34" t="s">
        <v>247</v>
      </c>
      <c s="34" t="s">
        <v>2684</v>
      </c>
      <c s="35" t="s">
        <v>5</v>
      </c>
      <c s="6" t="s">
        <v>2685</v>
      </c>
      <c s="36" t="s">
        <v>75</v>
      </c>
      <c s="37">
        <v>1.8</v>
      </c>
      <c s="36">
        <v>0</v>
      </c>
      <c s="36">
        <f>ROUND(G185*H185,6)</f>
      </c>
      <c r="L185" s="38">
        <v>0</v>
      </c>
      <c s="32">
        <f>ROUND(ROUND(L185,2)*ROUND(G185,3),2)</f>
      </c>
      <c s="36" t="s">
        <v>55</v>
      </c>
      <c>
        <f>(M185*21)/100</f>
      </c>
      <c t="s">
        <v>27</v>
      </c>
    </row>
    <row r="186" spans="1:5" ht="12.75">
      <c r="A186" s="35" t="s">
        <v>56</v>
      </c>
      <c r="E186" s="39" t="s">
        <v>2686</v>
      </c>
    </row>
    <row r="187" spans="1:5" ht="25.5">
      <c r="A187" s="35" t="s">
        <v>57</v>
      </c>
      <c r="E187" s="40" t="s">
        <v>2687</v>
      </c>
    </row>
    <row r="188" spans="1:5" ht="242.25">
      <c r="A188" t="s">
        <v>59</v>
      </c>
      <c r="E188" s="39" t="s">
        <v>2688</v>
      </c>
    </row>
    <row r="189" spans="1:13" ht="12.75">
      <c r="A189" t="s">
        <v>46</v>
      </c>
      <c r="C189" s="31" t="s">
        <v>112</v>
      </c>
      <c r="E189" s="33" t="s">
        <v>1999</v>
      </c>
      <c r="J189" s="32">
        <f>0</f>
      </c>
      <c s="32">
        <f>0</f>
      </c>
      <c s="32">
        <f>0+L190+L194+L198+L202+L206+L210+L214+L218+L222+L226+L230+L234+L238+L242+L246+L250</f>
      </c>
      <c s="32">
        <f>0+M190+M194+M198+M202+M206+M210+M214+M218+M222+M226+M230+M234+M238+M242+M246+M250</f>
      </c>
    </row>
    <row r="190" spans="1:16" ht="12.75">
      <c r="A190" t="s">
        <v>49</v>
      </c>
      <c s="34" t="s">
        <v>251</v>
      </c>
      <c s="34" t="s">
        <v>2689</v>
      </c>
      <c s="35" t="s">
        <v>5</v>
      </c>
      <c s="6" t="s">
        <v>2690</v>
      </c>
      <c s="36" t="s">
        <v>75</v>
      </c>
      <c s="37">
        <v>85</v>
      </c>
      <c s="36">
        <v>0</v>
      </c>
      <c s="36">
        <f>ROUND(G190*H190,6)</f>
      </c>
      <c r="L190" s="38">
        <v>0</v>
      </c>
      <c s="32">
        <f>ROUND(ROUND(L190,2)*ROUND(G190,3),2)</f>
      </c>
      <c s="36" t="s">
        <v>55</v>
      </c>
      <c>
        <f>(M190*21)/100</f>
      </c>
      <c t="s">
        <v>27</v>
      </c>
    </row>
    <row r="191" spans="1:5" ht="12.75">
      <c r="A191" s="35" t="s">
        <v>56</v>
      </c>
      <c r="E191" s="39" t="s">
        <v>2691</v>
      </c>
    </row>
    <row r="192" spans="1:5" ht="25.5">
      <c r="A192" s="35" t="s">
        <v>57</v>
      </c>
      <c r="E192" s="40" t="s">
        <v>2692</v>
      </c>
    </row>
    <row r="193" spans="1:5" ht="38.25">
      <c r="A193" t="s">
        <v>59</v>
      </c>
      <c r="E193" s="39" t="s">
        <v>2693</v>
      </c>
    </row>
    <row r="194" spans="1:16" ht="12.75">
      <c r="A194" t="s">
        <v>49</v>
      </c>
      <c s="34" t="s">
        <v>255</v>
      </c>
      <c s="34" t="s">
        <v>2694</v>
      </c>
      <c s="35" t="s">
        <v>5</v>
      </c>
      <c s="6" t="s">
        <v>2695</v>
      </c>
      <c s="36" t="s">
        <v>85</v>
      </c>
      <c s="37">
        <v>169.32</v>
      </c>
      <c s="36">
        <v>0</v>
      </c>
      <c s="36">
        <f>ROUND(G194*H194,6)</f>
      </c>
      <c r="L194" s="38">
        <v>0</v>
      </c>
      <c s="32">
        <f>ROUND(ROUND(L194,2)*ROUND(G194,3),2)</f>
      </c>
      <c s="36" t="s">
        <v>55</v>
      </c>
      <c>
        <f>(M194*21)/100</f>
      </c>
      <c t="s">
        <v>27</v>
      </c>
    </row>
    <row r="195" spans="1:5" ht="12.75">
      <c r="A195" s="35" t="s">
        <v>56</v>
      </c>
      <c r="E195" s="39" t="s">
        <v>2696</v>
      </c>
    </row>
    <row r="196" spans="1:5" ht="63.75">
      <c r="A196" s="35" t="s">
        <v>57</v>
      </c>
      <c r="E196" s="40" t="s">
        <v>2697</v>
      </c>
    </row>
    <row r="197" spans="1:5" ht="25.5">
      <c r="A197" t="s">
        <v>59</v>
      </c>
      <c r="E197" s="39" t="s">
        <v>2698</v>
      </c>
    </row>
    <row r="198" spans="1:16" ht="12.75">
      <c r="A198" t="s">
        <v>49</v>
      </c>
      <c s="34" t="s">
        <v>259</v>
      </c>
      <c s="34" t="s">
        <v>2699</v>
      </c>
      <c s="35" t="s">
        <v>5</v>
      </c>
      <c s="6" t="s">
        <v>2700</v>
      </c>
      <c s="36" t="s">
        <v>75</v>
      </c>
      <c s="37">
        <v>6</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25.5">
      <c r="A201" t="s">
        <v>59</v>
      </c>
      <c r="E201" s="39" t="s">
        <v>2698</v>
      </c>
    </row>
    <row r="202" spans="1:16" ht="12.75">
      <c r="A202" t="s">
        <v>49</v>
      </c>
      <c s="34" t="s">
        <v>263</v>
      </c>
      <c s="34" t="s">
        <v>2701</v>
      </c>
      <c s="35" t="s">
        <v>5</v>
      </c>
      <c s="6" t="s">
        <v>2702</v>
      </c>
      <c s="36" t="s">
        <v>75</v>
      </c>
      <c s="37">
        <v>85</v>
      </c>
      <c s="36">
        <v>0</v>
      </c>
      <c s="36">
        <f>ROUND(G202*H202,6)</f>
      </c>
      <c r="L202" s="38">
        <v>0</v>
      </c>
      <c s="32">
        <f>ROUND(ROUND(L202,2)*ROUND(G202,3),2)</f>
      </c>
      <c s="36" t="s">
        <v>55</v>
      </c>
      <c>
        <f>(M202*21)/100</f>
      </c>
      <c t="s">
        <v>27</v>
      </c>
    </row>
    <row r="203" spans="1:5" ht="12.75">
      <c r="A203" s="35" t="s">
        <v>56</v>
      </c>
      <c r="E203" s="39" t="s">
        <v>2703</v>
      </c>
    </row>
    <row r="204" spans="1:5" ht="25.5">
      <c r="A204" s="35" t="s">
        <v>57</v>
      </c>
      <c r="E204" s="40" t="s">
        <v>2704</v>
      </c>
    </row>
    <row r="205" spans="1:5" ht="38.25">
      <c r="A205" t="s">
        <v>59</v>
      </c>
      <c r="E205" s="39" t="s">
        <v>2705</v>
      </c>
    </row>
    <row r="206" spans="1:16" ht="12.75">
      <c r="A206" t="s">
        <v>49</v>
      </c>
      <c s="34" t="s">
        <v>267</v>
      </c>
      <c s="34" t="s">
        <v>2484</v>
      </c>
      <c s="35" t="s">
        <v>5</v>
      </c>
      <c s="6" t="s">
        <v>2706</v>
      </c>
      <c s="36" t="s">
        <v>75</v>
      </c>
      <c s="37">
        <v>26</v>
      </c>
      <c s="36">
        <v>0</v>
      </c>
      <c s="36">
        <f>ROUND(G206*H206,6)</f>
      </c>
      <c r="L206" s="38">
        <v>0</v>
      </c>
      <c s="32">
        <f>ROUND(ROUND(L206,2)*ROUND(G206,3),2)</f>
      </c>
      <c s="36" t="s">
        <v>55</v>
      </c>
      <c>
        <f>(M206*21)/100</f>
      </c>
      <c t="s">
        <v>27</v>
      </c>
    </row>
    <row r="207" spans="1:5" ht="12.75">
      <c r="A207" s="35" t="s">
        <v>56</v>
      </c>
      <c r="E207" s="39" t="s">
        <v>2707</v>
      </c>
    </row>
    <row r="208" spans="1:5" ht="25.5">
      <c r="A208" s="35" t="s">
        <v>57</v>
      </c>
      <c r="E208" s="40" t="s">
        <v>2708</v>
      </c>
    </row>
    <row r="209" spans="1:5" ht="25.5">
      <c r="A209" t="s">
        <v>59</v>
      </c>
      <c r="E209" s="39" t="s">
        <v>2698</v>
      </c>
    </row>
    <row r="210" spans="1:16" ht="12.75">
      <c r="A210" t="s">
        <v>49</v>
      </c>
      <c s="34" t="s">
        <v>271</v>
      </c>
      <c s="34" t="s">
        <v>2709</v>
      </c>
      <c s="35" t="s">
        <v>5</v>
      </c>
      <c s="6" t="s">
        <v>2710</v>
      </c>
      <c s="36" t="s">
        <v>85</v>
      </c>
      <c s="37">
        <v>31.6</v>
      </c>
      <c s="36">
        <v>0</v>
      </c>
      <c s="36">
        <f>ROUND(G210*H210,6)</f>
      </c>
      <c r="L210" s="38">
        <v>0</v>
      </c>
      <c s="32">
        <f>ROUND(ROUND(L210,2)*ROUND(G210,3),2)</f>
      </c>
      <c s="36" t="s">
        <v>55</v>
      </c>
      <c>
        <f>(M210*21)/100</f>
      </c>
      <c t="s">
        <v>27</v>
      </c>
    </row>
    <row r="211" spans="1:5" ht="12.75">
      <c r="A211" s="35" t="s">
        <v>56</v>
      </c>
      <c r="E211" s="39" t="s">
        <v>2711</v>
      </c>
    </row>
    <row r="212" spans="1:5" ht="51">
      <c r="A212" s="35" t="s">
        <v>57</v>
      </c>
      <c r="E212" s="40" t="s">
        <v>2712</v>
      </c>
    </row>
    <row r="213" spans="1:5" ht="63.75">
      <c r="A213" t="s">
        <v>59</v>
      </c>
      <c r="E213" s="39" t="s">
        <v>2713</v>
      </c>
    </row>
    <row r="214" spans="1:16" ht="12.75">
      <c r="A214" t="s">
        <v>49</v>
      </c>
      <c s="34" t="s">
        <v>276</v>
      </c>
      <c s="34" t="s">
        <v>2714</v>
      </c>
      <c s="35" t="s">
        <v>5</v>
      </c>
      <c s="6" t="s">
        <v>2715</v>
      </c>
      <c s="36" t="s">
        <v>85</v>
      </c>
      <c s="37">
        <v>26.84</v>
      </c>
      <c s="36">
        <v>0</v>
      </c>
      <c s="36">
        <f>ROUND(G214*H214,6)</f>
      </c>
      <c r="L214" s="38">
        <v>0</v>
      </c>
      <c s="32">
        <f>ROUND(ROUND(L214,2)*ROUND(G214,3),2)</f>
      </c>
      <c s="36" t="s">
        <v>55</v>
      </c>
      <c>
        <f>(M214*21)/100</f>
      </c>
      <c t="s">
        <v>27</v>
      </c>
    </row>
    <row r="215" spans="1:5" ht="25.5">
      <c r="A215" s="35" t="s">
        <v>56</v>
      </c>
      <c r="E215" s="39" t="s">
        <v>2716</v>
      </c>
    </row>
    <row r="216" spans="1:5" ht="25.5">
      <c r="A216" s="35" t="s">
        <v>57</v>
      </c>
      <c r="E216" s="40" t="s">
        <v>2717</v>
      </c>
    </row>
    <row r="217" spans="1:5" ht="63.75">
      <c r="A217" t="s">
        <v>59</v>
      </c>
      <c r="E217" s="39" t="s">
        <v>2713</v>
      </c>
    </row>
    <row r="218" spans="1:16" ht="12.75">
      <c r="A218" t="s">
        <v>49</v>
      </c>
      <c s="34" t="s">
        <v>280</v>
      </c>
      <c s="34" t="s">
        <v>2718</v>
      </c>
      <c s="35" t="s">
        <v>5</v>
      </c>
      <c s="6" t="s">
        <v>2719</v>
      </c>
      <c s="36" t="s">
        <v>75</v>
      </c>
      <c s="37">
        <v>3</v>
      </c>
      <c s="36">
        <v>0</v>
      </c>
      <c s="36">
        <f>ROUND(G218*H218,6)</f>
      </c>
      <c r="L218" s="38">
        <v>0</v>
      </c>
      <c s="32">
        <f>ROUND(ROUND(L218,2)*ROUND(G218,3),2)</f>
      </c>
      <c s="36" t="s">
        <v>55</v>
      </c>
      <c>
        <f>(M218*21)/100</f>
      </c>
      <c t="s">
        <v>27</v>
      </c>
    </row>
    <row r="219" spans="1:5" ht="12.75">
      <c r="A219" s="35" t="s">
        <v>56</v>
      </c>
      <c r="E219" s="39" t="s">
        <v>2720</v>
      </c>
    </row>
    <row r="220" spans="1:5" ht="25.5">
      <c r="A220" s="35" t="s">
        <v>57</v>
      </c>
      <c r="E220" s="40" t="s">
        <v>2721</v>
      </c>
    </row>
    <row r="221" spans="1:5" ht="89.25">
      <c r="A221" t="s">
        <v>59</v>
      </c>
      <c r="E221" s="39" t="s">
        <v>2722</v>
      </c>
    </row>
    <row r="222" spans="1:16" ht="12.75">
      <c r="A222" t="s">
        <v>49</v>
      </c>
      <c s="34" t="s">
        <v>284</v>
      </c>
      <c s="34" t="s">
        <v>2723</v>
      </c>
      <c s="35" t="s">
        <v>5</v>
      </c>
      <c s="6" t="s">
        <v>2724</v>
      </c>
      <c s="36" t="s">
        <v>85</v>
      </c>
      <c s="37">
        <v>60.06</v>
      </c>
      <c s="36">
        <v>0</v>
      </c>
      <c s="36">
        <f>ROUND(G222*H222,6)</f>
      </c>
      <c r="L222" s="38">
        <v>0</v>
      </c>
      <c s="32">
        <f>ROUND(ROUND(L222,2)*ROUND(G222,3),2)</f>
      </c>
      <c s="36" t="s">
        <v>55</v>
      </c>
      <c>
        <f>(M222*21)/100</f>
      </c>
      <c t="s">
        <v>27</v>
      </c>
    </row>
    <row r="223" spans="1:5" ht="12.75">
      <c r="A223" s="35" t="s">
        <v>56</v>
      </c>
      <c r="E223" s="39" t="s">
        <v>2725</v>
      </c>
    </row>
    <row r="224" spans="1:5" ht="51">
      <c r="A224" s="35" t="s">
        <v>57</v>
      </c>
      <c r="E224" s="40" t="s">
        <v>2726</v>
      </c>
    </row>
    <row r="225" spans="1:5" ht="25.5">
      <c r="A225" t="s">
        <v>59</v>
      </c>
      <c r="E225" s="39" t="s">
        <v>2727</v>
      </c>
    </row>
    <row r="226" spans="1:16" ht="12.75">
      <c r="A226" t="s">
        <v>49</v>
      </c>
      <c s="34" t="s">
        <v>288</v>
      </c>
      <c s="34" t="s">
        <v>2344</v>
      </c>
      <c s="35" t="s">
        <v>5</v>
      </c>
      <c s="6" t="s">
        <v>2345</v>
      </c>
      <c s="36" t="s">
        <v>64</v>
      </c>
      <c s="37">
        <v>347.66</v>
      </c>
      <c s="36">
        <v>0</v>
      </c>
      <c s="36">
        <f>ROUND(G226*H226,6)</f>
      </c>
      <c r="L226" s="38">
        <v>0</v>
      </c>
      <c s="32">
        <f>ROUND(ROUND(L226,2)*ROUND(G226,3),2)</f>
      </c>
      <c s="36" t="s">
        <v>55</v>
      </c>
      <c>
        <f>(M226*21)/100</f>
      </c>
      <c t="s">
        <v>27</v>
      </c>
    </row>
    <row r="227" spans="1:5" ht="12.75">
      <c r="A227" s="35" t="s">
        <v>56</v>
      </c>
      <c r="E227" s="39" t="s">
        <v>2728</v>
      </c>
    </row>
    <row r="228" spans="1:5" ht="63.75">
      <c r="A228" s="35" t="s">
        <v>57</v>
      </c>
      <c r="E228" s="40" t="s">
        <v>2729</v>
      </c>
    </row>
    <row r="229" spans="1:5" ht="114.75">
      <c r="A229" t="s">
        <v>59</v>
      </c>
      <c r="E229" s="39" t="s">
        <v>2730</v>
      </c>
    </row>
    <row r="230" spans="1:16" ht="12.75">
      <c r="A230" t="s">
        <v>49</v>
      </c>
      <c s="34" t="s">
        <v>292</v>
      </c>
      <c s="34" t="s">
        <v>2347</v>
      </c>
      <c s="35" t="s">
        <v>5</v>
      </c>
      <c s="6" t="s">
        <v>2348</v>
      </c>
      <c s="36" t="s">
        <v>793</v>
      </c>
      <c s="37">
        <v>46</v>
      </c>
      <c s="36">
        <v>0</v>
      </c>
      <c s="36">
        <f>ROUND(G230*H230,6)</f>
      </c>
      <c r="L230" s="38">
        <v>0</v>
      </c>
      <c s="32">
        <f>ROUND(ROUND(L230,2)*ROUND(G230,3),2)</f>
      </c>
      <c s="36" t="s">
        <v>55</v>
      </c>
      <c>
        <f>(M230*21)/100</f>
      </c>
      <c t="s">
        <v>27</v>
      </c>
    </row>
    <row r="231" spans="1:5" ht="25.5">
      <c r="A231" s="35" t="s">
        <v>56</v>
      </c>
      <c r="E231" s="39" t="s">
        <v>2731</v>
      </c>
    </row>
    <row r="232" spans="1:5" ht="12.75">
      <c r="A232" s="35" t="s">
        <v>57</v>
      </c>
      <c r="E232" s="40" t="s">
        <v>5</v>
      </c>
    </row>
    <row r="233" spans="1:5" ht="114.75">
      <c r="A233" t="s">
        <v>59</v>
      </c>
      <c r="E233" s="39" t="s">
        <v>2732</v>
      </c>
    </row>
    <row r="234" spans="1:16" ht="12.75">
      <c r="A234" t="s">
        <v>49</v>
      </c>
      <c s="34" t="s">
        <v>296</v>
      </c>
      <c s="34" t="s">
        <v>2733</v>
      </c>
      <c s="35" t="s">
        <v>5</v>
      </c>
      <c s="6" t="s">
        <v>2734</v>
      </c>
      <c s="36" t="s">
        <v>90</v>
      </c>
      <c s="37">
        <v>16</v>
      </c>
      <c s="36">
        <v>0</v>
      </c>
      <c s="36">
        <f>ROUND(G234*H234,6)</f>
      </c>
      <c r="L234" s="38">
        <v>0</v>
      </c>
      <c s="32">
        <f>ROUND(ROUND(L234,2)*ROUND(G234,3),2)</f>
      </c>
      <c s="36" t="s">
        <v>55</v>
      </c>
      <c>
        <f>(M234*21)/100</f>
      </c>
      <c t="s">
        <v>27</v>
      </c>
    </row>
    <row r="235" spans="1:5" ht="25.5">
      <c r="A235" s="35" t="s">
        <v>56</v>
      </c>
      <c r="E235" s="39" t="s">
        <v>2735</v>
      </c>
    </row>
    <row r="236" spans="1:5" ht="25.5">
      <c r="A236" s="35" t="s">
        <v>57</v>
      </c>
      <c r="E236" s="40" t="s">
        <v>2736</v>
      </c>
    </row>
    <row r="237" spans="1:5" ht="102">
      <c r="A237" t="s">
        <v>59</v>
      </c>
      <c r="E237" s="39" t="s">
        <v>2737</v>
      </c>
    </row>
    <row r="238" spans="1:16" ht="12.75">
      <c r="A238" t="s">
        <v>49</v>
      </c>
      <c s="34" t="s">
        <v>300</v>
      </c>
      <c s="34" t="s">
        <v>2738</v>
      </c>
      <c s="35" t="s">
        <v>5</v>
      </c>
      <c s="6" t="s">
        <v>2739</v>
      </c>
      <c s="36" t="s">
        <v>85</v>
      </c>
      <c s="37">
        <v>240</v>
      </c>
      <c s="36">
        <v>0</v>
      </c>
      <c s="36">
        <f>ROUND(G238*H238,6)</f>
      </c>
      <c r="L238" s="38">
        <v>0</v>
      </c>
      <c s="32">
        <f>ROUND(ROUND(L238,2)*ROUND(G238,3),2)</f>
      </c>
      <c s="36" t="s">
        <v>55</v>
      </c>
      <c>
        <f>(M238*21)/100</f>
      </c>
      <c t="s">
        <v>27</v>
      </c>
    </row>
    <row r="239" spans="1:5" ht="12.75">
      <c r="A239" s="35" t="s">
        <v>56</v>
      </c>
      <c r="E239" s="39" t="s">
        <v>2740</v>
      </c>
    </row>
    <row r="240" spans="1:5" ht="25.5">
      <c r="A240" s="35" t="s">
        <v>57</v>
      </c>
      <c r="E240" s="40" t="s">
        <v>2741</v>
      </c>
    </row>
    <row r="241" spans="1:5" ht="102">
      <c r="A241" t="s">
        <v>59</v>
      </c>
      <c r="E241" s="39" t="s">
        <v>2737</v>
      </c>
    </row>
    <row r="242" spans="1:16" ht="12.75">
      <c r="A242" t="s">
        <v>49</v>
      </c>
      <c s="34" t="s">
        <v>304</v>
      </c>
      <c s="34" t="s">
        <v>2742</v>
      </c>
      <c s="35" t="s">
        <v>5</v>
      </c>
      <c s="6" t="s">
        <v>2743</v>
      </c>
      <c s="36" t="s">
        <v>90</v>
      </c>
      <c s="37">
        <v>2</v>
      </c>
      <c s="36">
        <v>0</v>
      </c>
      <c s="36">
        <f>ROUND(G242*H242,6)</f>
      </c>
      <c r="L242" s="38">
        <v>0</v>
      </c>
      <c s="32">
        <f>ROUND(ROUND(L242,2)*ROUND(G242,3),2)</f>
      </c>
      <c s="36" t="s">
        <v>55</v>
      </c>
      <c>
        <f>(M242*21)/100</f>
      </c>
      <c t="s">
        <v>27</v>
      </c>
    </row>
    <row r="243" spans="1:5" ht="12.75">
      <c r="A243" s="35" t="s">
        <v>56</v>
      </c>
      <c r="E243" s="39" t="s">
        <v>2744</v>
      </c>
    </row>
    <row r="244" spans="1:5" ht="12.75">
      <c r="A244" s="35" t="s">
        <v>57</v>
      </c>
      <c r="E244" s="40" t="s">
        <v>5</v>
      </c>
    </row>
    <row r="245" spans="1:5" ht="127.5">
      <c r="A245" t="s">
        <v>59</v>
      </c>
      <c r="E245" s="39" t="s">
        <v>2745</v>
      </c>
    </row>
    <row r="246" spans="1:16" ht="12.75">
      <c r="A246" t="s">
        <v>49</v>
      </c>
      <c s="34" t="s">
        <v>308</v>
      </c>
      <c s="34" t="s">
        <v>2746</v>
      </c>
      <c s="35" t="s">
        <v>5</v>
      </c>
      <c s="6" t="s">
        <v>2747</v>
      </c>
      <c s="36" t="s">
        <v>75</v>
      </c>
      <c s="37">
        <v>28.84</v>
      </c>
      <c s="36">
        <v>0</v>
      </c>
      <c s="36">
        <f>ROUND(G246*H246,6)</f>
      </c>
      <c r="L246" s="38">
        <v>0</v>
      </c>
      <c s="32">
        <f>ROUND(ROUND(L246,2)*ROUND(G246,3),2)</f>
      </c>
      <c s="36" t="s">
        <v>2319</v>
      </c>
      <c>
        <f>(M246*21)/100</f>
      </c>
      <c t="s">
        <v>27</v>
      </c>
    </row>
    <row r="247" spans="1:5" ht="12.75">
      <c r="A247" s="35" t="s">
        <v>56</v>
      </c>
      <c r="E247" s="39" t="s">
        <v>2748</v>
      </c>
    </row>
    <row r="248" spans="1:5" ht="25.5">
      <c r="A248" s="35" t="s">
        <v>57</v>
      </c>
      <c r="E248" s="40" t="s">
        <v>2749</v>
      </c>
    </row>
    <row r="249" spans="1:5" ht="25.5">
      <c r="A249" t="s">
        <v>59</v>
      </c>
      <c r="E249" s="39" t="s">
        <v>2698</v>
      </c>
    </row>
    <row r="250" spans="1:16" ht="12.75">
      <c r="A250" t="s">
        <v>49</v>
      </c>
      <c s="34" t="s">
        <v>312</v>
      </c>
      <c s="34" t="s">
        <v>2750</v>
      </c>
      <c s="35" t="s">
        <v>5</v>
      </c>
      <c s="6" t="s">
        <v>2494</v>
      </c>
      <c s="36" t="s">
        <v>75</v>
      </c>
      <c s="37">
        <v>97.29</v>
      </c>
      <c s="36">
        <v>0</v>
      </c>
      <c s="36">
        <f>ROUND(G250*H250,6)</f>
      </c>
      <c r="L250" s="38">
        <v>0</v>
      </c>
      <c s="32">
        <f>ROUND(ROUND(L250,2)*ROUND(G250,3),2)</f>
      </c>
      <c s="36" t="s">
        <v>2319</v>
      </c>
      <c>
        <f>(M250*21)/100</f>
      </c>
      <c t="s">
        <v>27</v>
      </c>
    </row>
    <row r="251" spans="1:5" ht="12.75">
      <c r="A251" s="35" t="s">
        <v>56</v>
      </c>
      <c r="E251" s="39" t="s">
        <v>2751</v>
      </c>
    </row>
    <row r="252" spans="1:5" ht="63.75">
      <c r="A252" s="35" t="s">
        <v>57</v>
      </c>
      <c r="E252" s="40" t="s">
        <v>2752</v>
      </c>
    </row>
    <row r="253" spans="1:5" ht="382.5">
      <c r="A253" t="s">
        <v>59</v>
      </c>
      <c r="E253" s="39" t="s">
        <v>2753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2756</v>
      </c>
      <c r="E8" s="30" t="s">
        <v>2755</v>
      </c>
      <c r="J8" s="29">
        <f>0+J9+J22+J35+J40</f>
      </c>
      <c s="29">
        <f>0+K9+K22+K35+K40</f>
      </c>
      <c s="29">
        <f>0+L9+L22+L35+L40</f>
      </c>
      <c s="29">
        <f>0+M9+M22+M35+M40</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26.2</v>
      </c>
      <c s="36">
        <v>0</v>
      </c>
      <c s="36">
        <f>ROUND(G10*H10,6)</f>
      </c>
      <c r="L10" s="38">
        <v>0</v>
      </c>
      <c s="32">
        <f>ROUND(ROUND(L10,2)*ROUND(G10,3),2)</f>
      </c>
      <c s="36" t="s">
        <v>55</v>
      </c>
      <c>
        <f>(M10*21)/100</f>
      </c>
      <c t="s">
        <v>27</v>
      </c>
    </row>
    <row r="11" spans="1:5" ht="12.75">
      <c r="A11" s="35" t="s">
        <v>56</v>
      </c>
      <c r="E11" s="39" t="s">
        <v>794</v>
      </c>
    </row>
    <row r="12" spans="1:5" ht="25.5">
      <c r="A12" s="35" t="s">
        <v>57</v>
      </c>
      <c r="E12" s="40" t="s">
        <v>2757</v>
      </c>
    </row>
    <row r="13" spans="1:5" ht="25.5">
      <c r="A13" t="s">
        <v>59</v>
      </c>
      <c r="E13" s="39" t="s">
        <v>2758</v>
      </c>
    </row>
    <row r="14" spans="1:16" ht="25.5">
      <c r="A14" t="s">
        <v>49</v>
      </c>
      <c s="34" t="s">
        <v>27</v>
      </c>
      <c s="34" t="s">
        <v>796</v>
      </c>
      <c s="35" t="s">
        <v>797</v>
      </c>
      <c s="6" t="s">
        <v>2309</v>
      </c>
      <c s="36" t="s">
        <v>793</v>
      </c>
      <c s="37">
        <v>85.51</v>
      </c>
      <c s="36">
        <v>0</v>
      </c>
      <c s="36">
        <f>ROUND(G14*H14,6)</f>
      </c>
      <c r="L14" s="38">
        <v>0</v>
      </c>
      <c s="32">
        <f>ROUND(ROUND(L14,2)*ROUND(G14,3),2)</f>
      </c>
      <c s="36" t="s">
        <v>55</v>
      </c>
      <c>
        <f>(M14*21)/100</f>
      </c>
      <c t="s">
        <v>27</v>
      </c>
    </row>
    <row r="15" spans="1:5" ht="12.75">
      <c r="A15" s="35" t="s">
        <v>56</v>
      </c>
      <c r="E15" s="39" t="s">
        <v>794</v>
      </c>
    </row>
    <row r="16" spans="1:5" ht="38.25">
      <c r="A16" s="35" t="s">
        <v>57</v>
      </c>
      <c r="E16" s="40" t="s">
        <v>2759</v>
      </c>
    </row>
    <row r="17" spans="1:5" ht="140.25">
      <c r="A17" t="s">
        <v>59</v>
      </c>
      <c r="E17" s="39" t="s">
        <v>2311</v>
      </c>
    </row>
    <row r="18" spans="1:16" ht="25.5">
      <c r="A18" t="s">
        <v>49</v>
      </c>
      <c s="34" t="s">
        <v>26</v>
      </c>
      <c s="34" t="s">
        <v>2081</v>
      </c>
      <c s="35" t="s">
        <v>2082</v>
      </c>
      <c s="6" t="s">
        <v>2316</v>
      </c>
      <c s="36" t="s">
        <v>793</v>
      </c>
      <c s="37">
        <v>3</v>
      </c>
      <c s="36">
        <v>0</v>
      </c>
      <c s="36">
        <f>ROUND(G18*H18,6)</f>
      </c>
      <c r="L18" s="38">
        <v>0</v>
      </c>
      <c s="32">
        <f>ROUND(ROUND(L18,2)*ROUND(G18,3),2)</f>
      </c>
      <c s="36" t="s">
        <v>55</v>
      </c>
      <c>
        <f>(M18*21)/100</f>
      </c>
      <c t="s">
        <v>27</v>
      </c>
    </row>
    <row r="19" spans="1:5" ht="12.75">
      <c r="A19" s="35" t="s">
        <v>56</v>
      </c>
      <c r="E19" s="39" t="s">
        <v>794</v>
      </c>
    </row>
    <row r="20" spans="1:5" ht="38.25">
      <c r="A20" s="35" t="s">
        <v>57</v>
      </c>
      <c r="E20" s="40" t="s">
        <v>2760</v>
      </c>
    </row>
    <row r="21" spans="1:5" ht="140.25">
      <c r="A21" t="s">
        <v>59</v>
      </c>
      <c r="E21" s="39" t="s">
        <v>2311</v>
      </c>
    </row>
    <row r="22" spans="1:13" ht="12.75">
      <c r="A22" t="s">
        <v>46</v>
      </c>
      <c r="C22" s="31" t="s">
        <v>4</v>
      </c>
      <c r="E22" s="33" t="s">
        <v>837</v>
      </c>
      <c r="J22" s="32">
        <f>0</f>
      </c>
      <c s="32">
        <f>0</f>
      </c>
      <c s="32">
        <f>0+L23+L27+L31</f>
      </c>
      <c s="32">
        <f>0+M23+M27+M31</f>
      </c>
    </row>
    <row r="23" spans="1:16" ht="12.75">
      <c r="A23" t="s">
        <v>49</v>
      </c>
      <c s="34" t="s">
        <v>72</v>
      </c>
      <c s="34" t="s">
        <v>2761</v>
      </c>
      <c s="35" t="s">
        <v>4</v>
      </c>
      <c s="6" t="s">
        <v>2762</v>
      </c>
      <c s="36" t="s">
        <v>64</v>
      </c>
      <c s="37">
        <v>34.5</v>
      </c>
      <c s="36">
        <v>0</v>
      </c>
      <c s="36">
        <f>ROUND(G23*H23,6)</f>
      </c>
      <c r="L23" s="38">
        <v>0</v>
      </c>
      <c s="32">
        <f>ROUND(ROUND(L23,2)*ROUND(G23,3),2)</f>
      </c>
      <c s="36" t="s">
        <v>55</v>
      </c>
      <c>
        <f>(M23*21)/100</f>
      </c>
      <c t="s">
        <v>27</v>
      </c>
    </row>
    <row r="24" spans="1:5" ht="12.75">
      <c r="A24" s="35" t="s">
        <v>56</v>
      </c>
      <c r="E24" s="39" t="s">
        <v>2763</v>
      </c>
    </row>
    <row r="25" spans="1:5" ht="38.25">
      <c r="A25" s="35" t="s">
        <v>57</v>
      </c>
      <c r="E25" s="40" t="s">
        <v>2764</v>
      </c>
    </row>
    <row r="26" spans="1:5" ht="12.75">
      <c r="A26" t="s">
        <v>59</v>
      </c>
      <c r="E26" s="39" t="s">
        <v>5</v>
      </c>
    </row>
    <row r="27" spans="1:16" ht="12.75">
      <c r="A27" t="s">
        <v>49</v>
      </c>
      <c s="34" t="s">
        <v>77</v>
      </c>
      <c s="34" t="s">
        <v>2367</v>
      </c>
      <c s="35" t="s">
        <v>4</v>
      </c>
      <c s="6" t="s">
        <v>2368</v>
      </c>
      <c s="36" t="s">
        <v>64</v>
      </c>
      <c s="37">
        <v>13.1</v>
      </c>
      <c s="36">
        <v>0</v>
      </c>
      <c s="36">
        <f>ROUND(G27*H27,6)</f>
      </c>
      <c r="L27" s="38">
        <v>0</v>
      </c>
      <c s="32">
        <f>ROUND(ROUND(L27,2)*ROUND(G27,3),2)</f>
      </c>
      <c s="36" t="s">
        <v>55</v>
      </c>
      <c>
        <f>(M27*21)/100</f>
      </c>
      <c t="s">
        <v>27</v>
      </c>
    </row>
    <row r="28" spans="1:5" ht="12.75">
      <c r="A28" s="35" t="s">
        <v>56</v>
      </c>
      <c r="E28" s="39" t="s">
        <v>5</v>
      </c>
    </row>
    <row r="29" spans="1:5" ht="38.25">
      <c r="A29" s="35" t="s">
        <v>57</v>
      </c>
      <c r="E29" s="40" t="s">
        <v>2765</v>
      </c>
    </row>
    <row r="30" spans="1:5" ht="318.75">
      <c r="A30" t="s">
        <v>59</v>
      </c>
      <c r="E30" s="39" t="s">
        <v>2766</v>
      </c>
    </row>
    <row r="31" spans="1:16" ht="12.75">
      <c r="A31" t="s">
        <v>49</v>
      </c>
      <c s="34" t="s">
        <v>82</v>
      </c>
      <c s="34" t="s">
        <v>2767</v>
      </c>
      <c s="35" t="s">
        <v>4</v>
      </c>
      <c s="6" t="s">
        <v>2768</v>
      </c>
      <c s="36" t="s">
        <v>64</v>
      </c>
      <c s="37">
        <v>25.85</v>
      </c>
      <c s="36">
        <v>0</v>
      </c>
      <c s="36">
        <f>ROUND(G31*H31,6)</f>
      </c>
      <c r="L31" s="38">
        <v>0</v>
      </c>
      <c s="32">
        <f>ROUND(ROUND(L31,2)*ROUND(G31,3),2)</f>
      </c>
      <c s="36" t="s">
        <v>55</v>
      </c>
      <c>
        <f>(M31*21)/100</f>
      </c>
      <c t="s">
        <v>27</v>
      </c>
    </row>
    <row r="32" spans="1:5" ht="12.75">
      <c r="A32" s="35" t="s">
        <v>56</v>
      </c>
      <c r="E32" s="39" t="s">
        <v>5</v>
      </c>
    </row>
    <row r="33" spans="1:5" ht="38.25">
      <c r="A33" s="35" t="s">
        <v>57</v>
      </c>
      <c r="E33" s="40" t="s">
        <v>2769</v>
      </c>
    </row>
    <row r="34" spans="1:5" ht="191.25">
      <c r="A34" t="s">
        <v>59</v>
      </c>
      <c r="E34" s="39" t="s">
        <v>2770</v>
      </c>
    </row>
    <row r="35" spans="1:13" ht="12.75">
      <c r="A35" t="s">
        <v>46</v>
      </c>
      <c r="C35" s="31" t="s">
        <v>72</v>
      </c>
      <c r="E35" s="33" t="s">
        <v>2141</v>
      </c>
      <c r="J35" s="32">
        <f>0</f>
      </c>
      <c s="32">
        <f>0</f>
      </c>
      <c s="32">
        <f>0+L36</f>
      </c>
      <c s="32">
        <f>0+M36</f>
      </c>
    </row>
    <row r="36" spans="1:16" ht="12.75">
      <c r="A36" t="s">
        <v>49</v>
      </c>
      <c s="34" t="s">
        <v>87</v>
      </c>
      <c s="34" t="s">
        <v>2327</v>
      </c>
      <c s="35" t="s">
        <v>4</v>
      </c>
      <c s="6" t="s">
        <v>2328</v>
      </c>
      <c s="36" t="s">
        <v>64</v>
      </c>
      <c s="37">
        <v>10.78</v>
      </c>
      <c s="36">
        <v>0</v>
      </c>
      <c s="36">
        <f>ROUND(G36*H36,6)</f>
      </c>
      <c r="L36" s="38">
        <v>0</v>
      </c>
      <c s="32">
        <f>ROUND(ROUND(L36,2)*ROUND(G36,3),2)</f>
      </c>
      <c s="36" t="s">
        <v>55</v>
      </c>
      <c>
        <f>(M36*21)/100</f>
      </c>
      <c t="s">
        <v>27</v>
      </c>
    </row>
    <row r="37" spans="1:5" ht="12.75">
      <c r="A37" s="35" t="s">
        <v>56</v>
      </c>
      <c r="E37" s="39" t="s">
        <v>2771</v>
      </c>
    </row>
    <row r="38" spans="1:5" ht="38.25">
      <c r="A38" s="35" t="s">
        <v>57</v>
      </c>
      <c r="E38" s="40" t="s">
        <v>2772</v>
      </c>
    </row>
    <row r="39" spans="1:5" ht="12.75">
      <c r="A39" t="s">
        <v>59</v>
      </c>
      <c r="E39" s="39" t="s">
        <v>2366</v>
      </c>
    </row>
    <row r="40" spans="1:13" ht="12.75">
      <c r="A40" t="s">
        <v>46</v>
      </c>
      <c r="C40" s="31" t="s">
        <v>112</v>
      </c>
      <c r="E40" s="33" t="s">
        <v>2773</v>
      </c>
      <c r="J40" s="32">
        <f>0</f>
      </c>
      <c s="32">
        <f>0</f>
      </c>
      <c s="32">
        <f>0+L41+L45+L49+L53</f>
      </c>
      <c s="32">
        <f>0+M41+M45+M49+M53</f>
      </c>
    </row>
    <row r="41" spans="1:16" ht="12.75">
      <c r="A41" t="s">
        <v>49</v>
      </c>
      <c s="34" t="s">
        <v>108</v>
      </c>
      <c s="34" t="s">
        <v>2774</v>
      </c>
      <c s="35" t="s">
        <v>4</v>
      </c>
      <c s="6" t="s">
        <v>2775</v>
      </c>
      <c s="36" t="s">
        <v>75</v>
      </c>
      <c s="37">
        <v>1</v>
      </c>
      <c s="36">
        <v>0</v>
      </c>
      <c s="36">
        <f>ROUND(G41*H41,6)</f>
      </c>
      <c r="L41" s="38">
        <v>0</v>
      </c>
      <c s="32">
        <f>ROUND(ROUND(L41,2)*ROUND(G41,3),2)</f>
      </c>
      <c s="36" t="s">
        <v>55</v>
      </c>
      <c>
        <f>(M41*21)/100</f>
      </c>
      <c t="s">
        <v>27</v>
      </c>
    </row>
    <row r="42" spans="1:5" ht="12.75">
      <c r="A42" s="35" t="s">
        <v>56</v>
      </c>
      <c r="E42" s="39" t="s">
        <v>2776</v>
      </c>
    </row>
    <row r="43" spans="1:5" ht="25.5">
      <c r="A43" s="35" t="s">
        <v>57</v>
      </c>
      <c r="E43" s="40" t="s">
        <v>2777</v>
      </c>
    </row>
    <row r="44" spans="1:5" ht="229.5">
      <c r="A44" t="s">
        <v>59</v>
      </c>
      <c r="E44" s="39" t="s">
        <v>2778</v>
      </c>
    </row>
    <row r="45" spans="1:16" ht="12.75">
      <c r="A45" t="s">
        <v>49</v>
      </c>
      <c s="34" t="s">
        <v>112</v>
      </c>
      <c s="34" t="s">
        <v>2340</v>
      </c>
      <c s="35" t="s">
        <v>4</v>
      </c>
      <c s="6" t="s">
        <v>2341</v>
      </c>
      <c s="36" t="s">
        <v>64</v>
      </c>
      <c s="37">
        <v>1.2</v>
      </c>
      <c s="36">
        <v>0</v>
      </c>
      <c s="36">
        <f>ROUND(G45*H45,6)</f>
      </c>
      <c r="L45" s="38">
        <v>0</v>
      </c>
      <c s="32">
        <f>ROUND(ROUND(L45,2)*ROUND(G45,3),2)</f>
      </c>
      <c s="36" t="s">
        <v>55</v>
      </c>
      <c>
        <f>(M45*21)/100</f>
      </c>
      <c t="s">
        <v>27</v>
      </c>
    </row>
    <row r="46" spans="1:5" ht="12.75">
      <c r="A46" s="35" t="s">
        <v>56</v>
      </c>
      <c r="E46" s="39" t="s">
        <v>2779</v>
      </c>
    </row>
    <row r="47" spans="1:5" ht="25.5">
      <c r="A47" s="35" t="s">
        <v>57</v>
      </c>
      <c r="E47" s="40" t="s">
        <v>2780</v>
      </c>
    </row>
    <row r="48" spans="1:5" ht="12.75">
      <c r="A48" t="s">
        <v>59</v>
      </c>
      <c r="E48" s="39" t="s">
        <v>5</v>
      </c>
    </row>
    <row r="49" spans="1:16" ht="12.75">
      <c r="A49" t="s">
        <v>49</v>
      </c>
      <c s="34" t="s">
        <v>116</v>
      </c>
      <c s="34" t="s">
        <v>2344</v>
      </c>
      <c s="35" t="s">
        <v>4</v>
      </c>
      <c s="6" t="s">
        <v>2345</v>
      </c>
      <c s="36" t="s">
        <v>64</v>
      </c>
      <c s="37">
        <v>35.631</v>
      </c>
      <c s="36">
        <v>0</v>
      </c>
      <c s="36">
        <f>ROUND(G49*H49,6)</f>
      </c>
      <c r="L49" s="38">
        <v>0</v>
      </c>
      <c s="32">
        <f>ROUND(ROUND(L49,2)*ROUND(G49,3),2)</f>
      </c>
      <c s="36" t="s">
        <v>55</v>
      </c>
      <c>
        <f>(M49*21)/100</f>
      </c>
      <c t="s">
        <v>27</v>
      </c>
    </row>
    <row r="50" spans="1:5" ht="12.75">
      <c r="A50" s="35" t="s">
        <v>56</v>
      </c>
      <c r="E50" s="39" t="s">
        <v>2781</v>
      </c>
    </row>
    <row r="51" spans="1:5" ht="25.5">
      <c r="A51" s="35" t="s">
        <v>57</v>
      </c>
      <c r="E51" s="40" t="s">
        <v>2782</v>
      </c>
    </row>
    <row r="52" spans="1:5" ht="114.75">
      <c r="A52" t="s">
        <v>59</v>
      </c>
      <c r="E52" s="39" t="s">
        <v>2783</v>
      </c>
    </row>
    <row r="53" spans="1:16" ht="12.75">
      <c r="A53" t="s">
        <v>49</v>
      </c>
      <c s="34" t="s">
        <v>120</v>
      </c>
      <c s="34" t="s">
        <v>2347</v>
      </c>
      <c s="35" t="s">
        <v>4</v>
      </c>
      <c s="6" t="s">
        <v>2348</v>
      </c>
      <c s="36" t="s">
        <v>793</v>
      </c>
      <c s="37">
        <v>0.185</v>
      </c>
      <c s="36">
        <v>0</v>
      </c>
      <c s="36">
        <f>ROUND(G53*H53,6)</f>
      </c>
      <c r="L53" s="38">
        <v>0</v>
      </c>
      <c s="32">
        <f>ROUND(ROUND(L53,2)*ROUND(G53,3),2)</f>
      </c>
      <c s="36" t="s">
        <v>55</v>
      </c>
      <c>
        <f>(M53*21)/100</f>
      </c>
      <c t="s">
        <v>27</v>
      </c>
    </row>
    <row r="54" spans="1:5" ht="12.75">
      <c r="A54" s="35" t="s">
        <v>56</v>
      </c>
      <c r="E54" s="39" t="s">
        <v>2784</v>
      </c>
    </row>
    <row r="55" spans="1:5" ht="38.25">
      <c r="A55" s="35" t="s">
        <v>57</v>
      </c>
      <c r="E55" s="40" t="s">
        <v>2785</v>
      </c>
    </row>
    <row r="56" spans="1:5" ht="114.75">
      <c r="A56" t="s">
        <v>59</v>
      </c>
      <c r="E56" s="39" t="s">
        <v>2786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2789</v>
      </c>
      <c r="E8" s="30" t="s">
        <v>2788</v>
      </c>
      <c r="J8" s="29">
        <f>0+J9+J26+J39+J44+J57+J70+J83+J88+J93+J98+J107</f>
      </c>
      <c s="29">
        <f>0+K9+K26+K39+K44+K57+K70+K83+K88+K93+K98+K107</f>
      </c>
      <c s="29">
        <f>0+L9+L26+L39+L44+L57+L70+L83+L88+L93+L98+L107</f>
      </c>
      <c s="29">
        <f>0+M9+M26+M39+M44+M57+M70+M83+M88+M93+M98+M107</f>
      </c>
    </row>
    <row r="9" spans="1:13" ht="12.75">
      <c r="A9" t="s">
        <v>46</v>
      </c>
      <c r="C9" s="31" t="s">
        <v>47</v>
      </c>
      <c r="E9" s="33" t="s">
        <v>48</v>
      </c>
      <c r="J9" s="32">
        <f>0</f>
      </c>
      <c s="32">
        <f>0</f>
      </c>
      <c s="32">
        <f>0+L10+L14+L18+L22</f>
      </c>
      <c s="32">
        <f>0+M10+M14+M18+M22</f>
      </c>
    </row>
    <row r="10" spans="1:16" ht="25.5">
      <c r="A10" t="s">
        <v>49</v>
      </c>
      <c s="34" t="s">
        <v>4</v>
      </c>
      <c s="34" t="s">
        <v>805</v>
      </c>
      <c s="35" t="s">
        <v>806</v>
      </c>
      <c s="6" t="s">
        <v>1855</v>
      </c>
      <c s="36" t="s">
        <v>793</v>
      </c>
      <c s="37">
        <v>205.654</v>
      </c>
      <c s="36">
        <v>0</v>
      </c>
      <c s="36">
        <f>ROUND(G10*H10,6)</f>
      </c>
      <c r="L10" s="38">
        <v>0</v>
      </c>
      <c s="32">
        <f>ROUND(ROUND(L10,2)*ROUND(G10,3),2)</f>
      </c>
      <c s="36" t="s">
        <v>55</v>
      </c>
      <c>
        <f>(M10*21)/100</f>
      </c>
      <c t="s">
        <v>27</v>
      </c>
    </row>
    <row r="11" spans="1:5" ht="12.75">
      <c r="A11" s="35" t="s">
        <v>56</v>
      </c>
      <c r="E11" s="39" t="s">
        <v>794</v>
      </c>
    </row>
    <row r="12" spans="1:5" ht="25.5">
      <c r="A12" s="35" t="s">
        <v>57</v>
      </c>
      <c r="E12" s="40" t="s">
        <v>2790</v>
      </c>
    </row>
    <row r="13" spans="1:5" ht="140.25">
      <c r="A13" t="s">
        <v>59</v>
      </c>
      <c r="E13" s="39" t="s">
        <v>2311</v>
      </c>
    </row>
    <row r="14" spans="1:16" ht="25.5">
      <c r="A14" t="s">
        <v>49</v>
      </c>
      <c s="34" t="s">
        <v>27</v>
      </c>
      <c s="34" t="s">
        <v>2081</v>
      </c>
      <c s="35" t="s">
        <v>2082</v>
      </c>
      <c s="6" t="s">
        <v>2316</v>
      </c>
      <c s="36" t="s">
        <v>793</v>
      </c>
      <c s="37">
        <v>81.745</v>
      </c>
      <c s="36">
        <v>0</v>
      </c>
      <c s="36">
        <f>ROUND(G14*H14,6)</f>
      </c>
      <c r="L14" s="38">
        <v>0</v>
      </c>
      <c s="32">
        <f>ROUND(ROUND(L14,2)*ROUND(G14,3),2)</f>
      </c>
      <c s="36" t="s">
        <v>55</v>
      </c>
      <c>
        <f>(M14*21)/100</f>
      </c>
      <c t="s">
        <v>27</v>
      </c>
    </row>
    <row r="15" spans="1:5" ht="12.75">
      <c r="A15" s="35" t="s">
        <v>56</v>
      </c>
      <c r="E15" s="39" t="s">
        <v>794</v>
      </c>
    </row>
    <row r="16" spans="1:5" ht="25.5">
      <c r="A16" s="35" t="s">
        <v>57</v>
      </c>
      <c r="E16" s="40" t="s">
        <v>2791</v>
      </c>
    </row>
    <row r="17" spans="1:5" ht="140.25">
      <c r="A17" t="s">
        <v>59</v>
      </c>
      <c r="E17" s="39" t="s">
        <v>2311</v>
      </c>
    </row>
    <row r="18" spans="1:16" ht="12.75">
      <c r="A18" t="s">
        <v>49</v>
      </c>
      <c s="34" t="s">
        <v>26</v>
      </c>
      <c s="34" t="s">
        <v>2318</v>
      </c>
      <c s="35" t="s">
        <v>5</v>
      </c>
      <c s="6" t="s">
        <v>53</v>
      </c>
      <c s="36" t="s">
        <v>75</v>
      </c>
      <c s="37">
        <v>120</v>
      </c>
      <c s="36">
        <v>0</v>
      </c>
      <c s="36">
        <f>ROUND(G18*H18,6)</f>
      </c>
      <c r="L18" s="38">
        <v>0</v>
      </c>
      <c s="32">
        <f>ROUND(ROUND(L18,2)*ROUND(G18,3),2)</f>
      </c>
      <c s="36" t="s">
        <v>2319</v>
      </c>
      <c>
        <f>(M18*21)/100</f>
      </c>
      <c t="s">
        <v>27</v>
      </c>
    </row>
    <row r="19" spans="1:5" ht="12.75">
      <c r="A19" s="35" t="s">
        <v>56</v>
      </c>
      <c r="E19" s="39" t="s">
        <v>5</v>
      </c>
    </row>
    <row r="20" spans="1:5" ht="38.25">
      <c r="A20" s="35" t="s">
        <v>57</v>
      </c>
      <c r="E20" s="40" t="s">
        <v>2792</v>
      </c>
    </row>
    <row r="21" spans="1:5" ht="12.75">
      <c r="A21" t="s">
        <v>59</v>
      </c>
      <c r="E21" s="39" t="s">
        <v>60</v>
      </c>
    </row>
    <row r="22" spans="1:16" ht="25.5">
      <c r="A22" t="s">
        <v>49</v>
      </c>
      <c s="34" t="s">
        <v>187</v>
      </c>
      <c s="34" t="s">
        <v>2074</v>
      </c>
      <c s="35" t="s">
        <v>2075</v>
      </c>
      <c s="6" t="s">
        <v>2793</v>
      </c>
      <c s="36" t="s">
        <v>793</v>
      </c>
      <c s="37">
        <v>16.8</v>
      </c>
      <c s="36">
        <v>0</v>
      </c>
      <c s="36">
        <f>ROUND(G22*H22,6)</f>
      </c>
      <c r="L22" s="38">
        <v>0</v>
      </c>
      <c s="32">
        <f>ROUND(ROUND(L22,2)*ROUND(G22,3),2)</f>
      </c>
      <c s="36" t="s">
        <v>808</v>
      </c>
      <c>
        <f>(M22*21)/100</f>
      </c>
      <c t="s">
        <v>27</v>
      </c>
    </row>
    <row r="23" spans="1:5" ht="12.75">
      <c r="A23" s="35" t="s">
        <v>56</v>
      </c>
      <c r="E23" s="39" t="s">
        <v>794</v>
      </c>
    </row>
    <row r="24" spans="1:5" ht="25.5">
      <c r="A24" s="35" t="s">
        <v>57</v>
      </c>
      <c r="E24" s="40" t="s">
        <v>2794</v>
      </c>
    </row>
    <row r="25" spans="1:5" ht="12.75">
      <c r="A25" t="s">
        <v>59</v>
      </c>
      <c r="E25" s="39" t="s">
        <v>5</v>
      </c>
    </row>
    <row r="26" spans="1:13" ht="12.75">
      <c r="A26" t="s">
        <v>46</v>
      </c>
      <c r="C26" s="31" t="s">
        <v>4</v>
      </c>
      <c r="E26" s="33" t="s">
        <v>837</v>
      </c>
      <c r="J26" s="32">
        <f>0</f>
      </c>
      <c s="32">
        <f>0</f>
      </c>
      <c s="32">
        <f>0+L27+L31+L35</f>
      </c>
      <c s="32">
        <f>0+M27+M31+M35</f>
      </c>
    </row>
    <row r="27" spans="1:16" ht="12.75">
      <c r="A27" t="s">
        <v>49</v>
      </c>
      <c s="34" t="s">
        <v>72</v>
      </c>
      <c s="34" t="s">
        <v>2795</v>
      </c>
      <c s="35" t="s">
        <v>5</v>
      </c>
      <c s="6" t="s">
        <v>2796</v>
      </c>
      <c s="36" t="s">
        <v>75</v>
      </c>
      <c s="37">
        <v>100</v>
      </c>
      <c s="36">
        <v>0</v>
      </c>
      <c s="36">
        <f>ROUND(G27*H27,6)</f>
      </c>
      <c r="L27" s="38">
        <v>0</v>
      </c>
      <c s="32">
        <f>ROUND(ROUND(L27,2)*ROUND(G27,3),2)</f>
      </c>
      <c s="36" t="s">
        <v>55</v>
      </c>
      <c>
        <f>(M27*21)/100</f>
      </c>
      <c t="s">
        <v>27</v>
      </c>
    </row>
    <row r="28" spans="1:5" ht="12.75">
      <c r="A28" s="35" t="s">
        <v>56</v>
      </c>
      <c r="E28" s="39" t="s">
        <v>5</v>
      </c>
    </row>
    <row r="29" spans="1:5" ht="25.5">
      <c r="A29" s="35" t="s">
        <v>57</v>
      </c>
      <c r="E29" s="40" t="s">
        <v>2797</v>
      </c>
    </row>
    <row r="30" spans="1:5" ht="25.5">
      <c r="A30" t="s">
        <v>59</v>
      </c>
      <c r="E30" s="39" t="s">
        <v>2798</v>
      </c>
    </row>
    <row r="31" spans="1:16" ht="12.75">
      <c r="A31" t="s">
        <v>49</v>
      </c>
      <c s="34" t="s">
        <v>77</v>
      </c>
      <c s="34" t="s">
        <v>838</v>
      </c>
      <c s="35" t="s">
        <v>5</v>
      </c>
      <c s="6" t="s">
        <v>839</v>
      </c>
      <c s="36" t="s">
        <v>64</v>
      </c>
      <c s="37">
        <v>102.827</v>
      </c>
      <c s="36">
        <v>0</v>
      </c>
      <c s="36">
        <f>ROUND(G31*H31,6)</f>
      </c>
      <c r="L31" s="38">
        <v>0</v>
      </c>
      <c s="32">
        <f>ROUND(ROUND(L31,2)*ROUND(G31,3),2)</f>
      </c>
      <c s="36" t="s">
        <v>55</v>
      </c>
      <c>
        <f>(M31*21)/100</f>
      </c>
      <c t="s">
        <v>27</v>
      </c>
    </row>
    <row r="32" spans="1:5" ht="12.75">
      <c r="A32" s="35" t="s">
        <v>56</v>
      </c>
      <c r="E32" s="39" t="s">
        <v>5</v>
      </c>
    </row>
    <row r="33" spans="1:5" ht="38.25">
      <c r="A33" s="35" t="s">
        <v>57</v>
      </c>
      <c r="E33" s="40" t="s">
        <v>2799</v>
      </c>
    </row>
    <row r="34" spans="1:5" ht="318.75">
      <c r="A34" t="s">
        <v>59</v>
      </c>
      <c r="E34" s="39" t="s">
        <v>2800</v>
      </c>
    </row>
    <row r="35" spans="1:16" ht="12.75">
      <c r="A35" t="s">
        <v>49</v>
      </c>
      <c s="34" t="s">
        <v>82</v>
      </c>
      <c s="34" t="s">
        <v>1909</v>
      </c>
      <c s="35" t="s">
        <v>5</v>
      </c>
      <c s="6" t="s">
        <v>1910</v>
      </c>
      <c s="36" t="s">
        <v>64</v>
      </c>
      <c s="37">
        <v>102.827</v>
      </c>
      <c s="36">
        <v>0</v>
      </c>
      <c s="36">
        <f>ROUND(G35*H35,6)</f>
      </c>
      <c r="L35" s="38">
        <v>0</v>
      </c>
      <c s="32">
        <f>ROUND(ROUND(L35,2)*ROUND(G35,3),2)</f>
      </c>
      <c s="36" t="s">
        <v>55</v>
      </c>
      <c>
        <f>(M35*21)/100</f>
      </c>
      <c t="s">
        <v>27</v>
      </c>
    </row>
    <row r="36" spans="1:5" ht="12.75">
      <c r="A36" s="35" t="s">
        <v>56</v>
      </c>
      <c r="E36" s="39" t="s">
        <v>5</v>
      </c>
    </row>
    <row r="37" spans="1:5" ht="38.25">
      <c r="A37" s="35" t="s">
        <v>57</v>
      </c>
      <c r="E37" s="40" t="s">
        <v>2801</v>
      </c>
    </row>
    <row r="38" spans="1:5" ht="229.5">
      <c r="A38" t="s">
        <v>59</v>
      </c>
      <c r="E38" s="39" t="s">
        <v>2802</v>
      </c>
    </row>
    <row r="39" spans="1:13" ht="12.75">
      <c r="A39" t="s">
        <v>46</v>
      </c>
      <c r="C39" s="31" t="s">
        <v>116</v>
      </c>
      <c r="E39" s="33" t="s">
        <v>2330</v>
      </c>
      <c r="J39" s="32">
        <f>0</f>
      </c>
      <c s="32">
        <f>0</f>
      </c>
      <c s="32">
        <f>0+L40</f>
      </c>
      <c s="32">
        <f>0+M40</f>
      </c>
    </row>
    <row r="40" spans="1:16" ht="25.5">
      <c r="A40" t="s">
        <v>49</v>
      </c>
      <c s="34" t="s">
        <v>87</v>
      </c>
      <c s="34" t="s">
        <v>2521</v>
      </c>
      <c s="35" t="s">
        <v>5</v>
      </c>
      <c s="6" t="s">
        <v>2522</v>
      </c>
      <c s="36" t="s">
        <v>85</v>
      </c>
      <c s="37">
        <v>78.7</v>
      </c>
      <c s="36">
        <v>0</v>
      </c>
      <c s="36">
        <f>ROUND(G40*H40,6)</f>
      </c>
      <c r="L40" s="38">
        <v>0</v>
      </c>
      <c s="32">
        <f>ROUND(ROUND(L40,2)*ROUND(G40,3),2)</f>
      </c>
      <c s="36" t="s">
        <v>55</v>
      </c>
      <c>
        <f>(M40*21)/100</f>
      </c>
      <c t="s">
        <v>27</v>
      </c>
    </row>
    <row r="41" spans="1:5" ht="12.75">
      <c r="A41" s="35" t="s">
        <v>56</v>
      </c>
      <c r="E41" s="39" t="s">
        <v>5</v>
      </c>
    </row>
    <row r="42" spans="1:5" ht="38.25">
      <c r="A42" s="35" t="s">
        <v>57</v>
      </c>
      <c r="E42" s="40" t="s">
        <v>2803</v>
      </c>
    </row>
    <row r="43" spans="1:5" ht="191.25">
      <c r="A43" t="s">
        <v>59</v>
      </c>
      <c r="E43" s="39" t="s">
        <v>2524</v>
      </c>
    </row>
    <row r="44" spans="1:13" ht="12.75">
      <c r="A44" t="s">
        <v>46</v>
      </c>
      <c r="C44" s="31" t="s">
        <v>120</v>
      </c>
      <c r="E44" s="33" t="s">
        <v>2804</v>
      </c>
      <c r="J44" s="32">
        <f>0</f>
      </c>
      <c s="32">
        <f>0</f>
      </c>
      <c s="32">
        <f>0+L45+L49+L53</f>
      </c>
      <c s="32">
        <f>0+M45+M49+M53</f>
      </c>
    </row>
    <row r="45" spans="1:16" ht="12.75">
      <c r="A45" t="s">
        <v>49</v>
      </c>
      <c s="34" t="s">
        <v>108</v>
      </c>
      <c s="34" t="s">
        <v>2805</v>
      </c>
      <c s="35" t="s">
        <v>5</v>
      </c>
      <c s="6" t="s">
        <v>2806</v>
      </c>
      <c s="36" t="s">
        <v>85</v>
      </c>
      <c s="37">
        <v>158.96</v>
      </c>
      <c s="36">
        <v>0</v>
      </c>
      <c s="36">
        <f>ROUND(G45*H45,6)</f>
      </c>
      <c r="L45" s="38">
        <v>0</v>
      </c>
      <c s="32">
        <f>ROUND(ROUND(L45,2)*ROUND(G45,3),2)</f>
      </c>
      <c s="36" t="s">
        <v>55</v>
      </c>
      <c>
        <f>(M45*21)/100</f>
      </c>
      <c t="s">
        <v>27</v>
      </c>
    </row>
    <row r="46" spans="1:5" ht="12.75">
      <c r="A46" s="35" t="s">
        <v>56</v>
      </c>
      <c r="E46" s="39" t="s">
        <v>5</v>
      </c>
    </row>
    <row r="47" spans="1:5" ht="25.5">
      <c r="A47" s="35" t="s">
        <v>57</v>
      </c>
      <c r="E47" s="40" t="s">
        <v>2807</v>
      </c>
    </row>
    <row r="48" spans="1:5" ht="51">
      <c r="A48" t="s">
        <v>59</v>
      </c>
      <c r="E48" s="39" t="s">
        <v>2808</v>
      </c>
    </row>
    <row r="49" spans="1:16" ht="12.75">
      <c r="A49" t="s">
        <v>49</v>
      </c>
      <c s="34" t="s">
        <v>112</v>
      </c>
      <c s="34" t="s">
        <v>2809</v>
      </c>
      <c s="35" t="s">
        <v>5</v>
      </c>
      <c s="6" t="s">
        <v>2810</v>
      </c>
      <c s="36" t="s">
        <v>85</v>
      </c>
      <c s="37">
        <v>197</v>
      </c>
      <c s="36">
        <v>0</v>
      </c>
      <c s="36">
        <f>ROUND(G49*H49,6)</f>
      </c>
      <c r="L49" s="38">
        <v>0</v>
      </c>
      <c s="32">
        <f>ROUND(ROUND(L49,2)*ROUND(G49,3),2)</f>
      </c>
      <c s="36" t="s">
        <v>2319</v>
      </c>
      <c>
        <f>(M49*21)/100</f>
      </c>
      <c t="s">
        <v>27</v>
      </c>
    </row>
    <row r="50" spans="1:5" ht="12.75">
      <c r="A50" s="35" t="s">
        <v>56</v>
      </c>
      <c r="E50" s="39" t="s">
        <v>5</v>
      </c>
    </row>
    <row r="51" spans="1:5" ht="25.5">
      <c r="A51" s="35" t="s">
        <v>57</v>
      </c>
      <c r="E51" s="40" t="s">
        <v>2811</v>
      </c>
    </row>
    <row r="52" spans="1:5" ht="51">
      <c r="A52" t="s">
        <v>59</v>
      </c>
      <c r="E52" s="39" t="s">
        <v>2808</v>
      </c>
    </row>
    <row r="53" spans="1:16" ht="12.75">
      <c r="A53" t="s">
        <v>49</v>
      </c>
      <c s="34" t="s">
        <v>183</v>
      </c>
      <c s="34" t="s">
        <v>2812</v>
      </c>
      <c s="35" t="s">
        <v>5</v>
      </c>
      <c s="6" t="s">
        <v>2813</v>
      </c>
      <c s="36" t="s">
        <v>64</v>
      </c>
      <c s="37">
        <v>7</v>
      </c>
      <c s="36">
        <v>0</v>
      </c>
      <c s="36">
        <f>ROUND(G53*H53,6)</f>
      </c>
      <c r="L53" s="38">
        <v>0</v>
      </c>
      <c s="32">
        <f>ROUND(ROUND(L53,2)*ROUND(G53,3),2)</f>
      </c>
      <c s="36" t="s">
        <v>55</v>
      </c>
      <c>
        <f>(M53*21)/100</f>
      </c>
      <c t="s">
        <v>27</v>
      </c>
    </row>
    <row r="54" spans="1:5" ht="12.75">
      <c r="A54" s="35" t="s">
        <v>56</v>
      </c>
      <c r="E54" s="39" t="s">
        <v>2814</v>
      </c>
    </row>
    <row r="55" spans="1:5" ht="25.5">
      <c r="A55" s="35" t="s">
        <v>57</v>
      </c>
      <c r="E55" s="40" t="s">
        <v>2815</v>
      </c>
    </row>
    <row r="56" spans="1:5" ht="63.75">
      <c r="A56" t="s">
        <v>59</v>
      </c>
      <c r="E56" s="39" t="s">
        <v>2090</v>
      </c>
    </row>
    <row r="57" spans="1:13" ht="12.75">
      <c r="A57" t="s">
        <v>46</v>
      </c>
      <c r="C57" s="31" t="s">
        <v>27</v>
      </c>
      <c r="E57" s="33" t="s">
        <v>1379</v>
      </c>
      <c r="J57" s="32">
        <f>0</f>
      </c>
      <c s="32">
        <f>0</f>
      </c>
      <c s="32">
        <f>0+L58+L62+L66</f>
      </c>
      <c s="32">
        <f>0+M58+M62+M66</f>
      </c>
    </row>
    <row r="58" spans="1:16" ht="12.75">
      <c r="A58" t="s">
        <v>49</v>
      </c>
      <c s="34" t="s">
        <v>116</v>
      </c>
      <c s="34" t="s">
        <v>2816</v>
      </c>
      <c s="35" t="s">
        <v>5</v>
      </c>
      <c s="6" t="s">
        <v>2817</v>
      </c>
      <c s="36" t="s">
        <v>64</v>
      </c>
      <c s="37">
        <v>19.688</v>
      </c>
      <c s="36">
        <v>0</v>
      </c>
      <c s="36">
        <f>ROUND(G58*H58,6)</f>
      </c>
      <c r="L58" s="38">
        <v>0</v>
      </c>
      <c s="32">
        <f>ROUND(ROUND(L58,2)*ROUND(G58,3),2)</f>
      </c>
      <c s="36" t="s">
        <v>55</v>
      </c>
      <c>
        <f>(M58*21)/100</f>
      </c>
      <c t="s">
        <v>27</v>
      </c>
    </row>
    <row r="59" spans="1:5" ht="12.75">
      <c r="A59" s="35" t="s">
        <v>56</v>
      </c>
      <c r="E59" s="39" t="s">
        <v>5</v>
      </c>
    </row>
    <row r="60" spans="1:5" ht="25.5">
      <c r="A60" s="35" t="s">
        <v>57</v>
      </c>
      <c r="E60" s="40" t="s">
        <v>2818</v>
      </c>
    </row>
    <row r="61" spans="1:5" ht="38.25">
      <c r="A61" t="s">
        <v>59</v>
      </c>
      <c r="E61" s="39" t="s">
        <v>2819</v>
      </c>
    </row>
    <row r="62" spans="1:16" ht="12.75">
      <c r="A62" t="s">
        <v>49</v>
      </c>
      <c s="34" t="s">
        <v>120</v>
      </c>
      <c s="34" t="s">
        <v>2505</v>
      </c>
      <c s="35" t="s">
        <v>5</v>
      </c>
      <c s="6" t="s">
        <v>2578</v>
      </c>
      <c s="36" t="s">
        <v>85</v>
      </c>
      <c s="37">
        <v>78.7</v>
      </c>
      <c s="36">
        <v>0</v>
      </c>
      <c s="36">
        <f>ROUND(G62*H62,6)</f>
      </c>
      <c r="L62" s="38">
        <v>0</v>
      </c>
      <c s="32">
        <f>ROUND(ROUND(L62,2)*ROUND(G62,3),2)</f>
      </c>
      <c s="36" t="s">
        <v>55</v>
      </c>
      <c>
        <f>(M62*21)/100</f>
      </c>
      <c t="s">
        <v>27</v>
      </c>
    </row>
    <row r="63" spans="1:5" ht="12.75">
      <c r="A63" s="35" t="s">
        <v>56</v>
      </c>
      <c r="E63" s="39" t="s">
        <v>5</v>
      </c>
    </row>
    <row r="64" spans="1:5" ht="25.5">
      <c r="A64" s="35" t="s">
        <v>57</v>
      </c>
      <c r="E64" s="40" t="s">
        <v>2820</v>
      </c>
    </row>
    <row r="65" spans="1:5" ht="102">
      <c r="A65" t="s">
        <v>59</v>
      </c>
      <c r="E65" s="39" t="s">
        <v>2508</v>
      </c>
    </row>
    <row r="66" spans="1:16" ht="25.5">
      <c r="A66" t="s">
        <v>49</v>
      </c>
      <c s="34" t="s">
        <v>919</v>
      </c>
      <c s="34" t="s">
        <v>2821</v>
      </c>
      <c s="35" t="s">
        <v>5</v>
      </c>
      <c s="6" t="s">
        <v>2822</v>
      </c>
      <c s="36" t="s">
        <v>90</v>
      </c>
      <c s="37">
        <v>398</v>
      </c>
      <c s="36">
        <v>0</v>
      </c>
      <c s="36">
        <f>ROUND(G66*H66,6)</f>
      </c>
      <c r="L66" s="38">
        <v>0</v>
      </c>
      <c s="32">
        <f>ROUND(ROUND(L66,2)*ROUND(G66,3),2)</f>
      </c>
      <c s="36" t="s">
        <v>55</v>
      </c>
      <c>
        <f>(M66*21)/100</f>
      </c>
      <c t="s">
        <v>27</v>
      </c>
    </row>
    <row r="67" spans="1:5" ht="12.75">
      <c r="A67" s="35" t="s">
        <v>56</v>
      </c>
      <c r="E67" s="39" t="s">
        <v>5</v>
      </c>
    </row>
    <row r="68" spans="1:5" ht="25.5">
      <c r="A68" s="35" t="s">
        <v>57</v>
      </c>
      <c r="E68" s="40" t="s">
        <v>2823</v>
      </c>
    </row>
    <row r="69" spans="1:5" ht="63.75">
      <c r="A69" t="s">
        <v>59</v>
      </c>
      <c r="E69" s="39" t="s">
        <v>2824</v>
      </c>
    </row>
    <row r="70" spans="1:13" ht="12.75">
      <c r="A70" t="s">
        <v>46</v>
      </c>
      <c r="C70" s="31" t="s">
        <v>26</v>
      </c>
      <c r="E70" s="33" t="s">
        <v>2135</v>
      </c>
      <c r="J70" s="32">
        <f>0</f>
      </c>
      <c s="32">
        <f>0</f>
      </c>
      <c s="32">
        <f>0+L71+L75+L79</f>
      </c>
      <c s="32">
        <f>0+M71+M75+M79</f>
      </c>
    </row>
    <row r="71" spans="1:16" ht="12.75">
      <c r="A71" t="s">
        <v>49</v>
      </c>
      <c s="34" t="s">
        <v>128</v>
      </c>
      <c s="34" t="s">
        <v>2599</v>
      </c>
      <c s="35" t="s">
        <v>5</v>
      </c>
      <c s="6" t="s">
        <v>2600</v>
      </c>
      <c s="36" t="s">
        <v>64</v>
      </c>
      <c s="37">
        <v>25</v>
      </c>
      <c s="36">
        <v>0</v>
      </c>
      <c s="36">
        <f>ROUND(G71*H71,6)</f>
      </c>
      <c r="L71" s="38">
        <v>0</v>
      </c>
      <c s="32">
        <f>ROUND(ROUND(L71,2)*ROUND(G71,3),2)</f>
      </c>
      <c s="36" t="s">
        <v>55</v>
      </c>
      <c>
        <f>(M71*21)/100</f>
      </c>
      <c t="s">
        <v>27</v>
      </c>
    </row>
    <row r="72" spans="1:5" ht="12.75">
      <c r="A72" s="35" t="s">
        <v>56</v>
      </c>
      <c r="E72" s="39" t="s">
        <v>5</v>
      </c>
    </row>
    <row r="73" spans="1:5" ht="25.5">
      <c r="A73" s="35" t="s">
        <v>57</v>
      </c>
      <c r="E73" s="40" t="s">
        <v>2825</v>
      </c>
    </row>
    <row r="74" spans="1:5" ht="382.5">
      <c r="A74" t="s">
        <v>59</v>
      </c>
      <c r="E74" s="39" t="s">
        <v>2826</v>
      </c>
    </row>
    <row r="75" spans="1:16" ht="12.75">
      <c r="A75" t="s">
        <v>49</v>
      </c>
      <c s="34" t="s">
        <v>131</v>
      </c>
      <c s="34" t="s">
        <v>2827</v>
      </c>
      <c s="35" t="s">
        <v>5</v>
      </c>
      <c s="6" t="s">
        <v>2828</v>
      </c>
      <c s="36" t="s">
        <v>793</v>
      </c>
      <c s="37">
        <v>4.096</v>
      </c>
      <c s="36">
        <v>0</v>
      </c>
      <c s="36">
        <f>ROUND(G75*H75,6)</f>
      </c>
      <c r="L75" s="38">
        <v>0</v>
      </c>
      <c s="32">
        <f>ROUND(ROUND(L75,2)*ROUND(G75,3),2)</f>
      </c>
      <c s="36" t="s">
        <v>55</v>
      </c>
      <c>
        <f>(M75*21)/100</f>
      </c>
      <c t="s">
        <v>27</v>
      </c>
    </row>
    <row r="76" spans="1:5" ht="12.75">
      <c r="A76" s="35" t="s">
        <v>56</v>
      </c>
      <c r="E76" s="39" t="s">
        <v>5</v>
      </c>
    </row>
    <row r="77" spans="1:5" ht="25.5">
      <c r="A77" s="35" t="s">
        <v>57</v>
      </c>
      <c r="E77" s="40" t="s">
        <v>2829</v>
      </c>
    </row>
    <row r="78" spans="1:5" ht="242.25">
      <c r="A78" t="s">
        <v>59</v>
      </c>
      <c r="E78" s="39" t="s">
        <v>2830</v>
      </c>
    </row>
    <row r="79" spans="1:16" ht="12.75">
      <c r="A79" t="s">
        <v>49</v>
      </c>
      <c s="34" t="s">
        <v>135</v>
      </c>
      <c s="34" t="s">
        <v>2831</v>
      </c>
      <c s="35" t="s">
        <v>5</v>
      </c>
      <c s="6" t="s">
        <v>2832</v>
      </c>
      <c s="36" t="s">
        <v>64</v>
      </c>
      <c s="37">
        <v>13.79</v>
      </c>
      <c s="36">
        <v>0</v>
      </c>
      <c s="36">
        <f>ROUND(G79*H79,6)</f>
      </c>
      <c r="L79" s="38">
        <v>0</v>
      </c>
      <c s="32">
        <f>ROUND(ROUND(L79,2)*ROUND(G79,3),2)</f>
      </c>
      <c s="36" t="s">
        <v>55</v>
      </c>
      <c>
        <f>(M79*21)/100</f>
      </c>
      <c t="s">
        <v>27</v>
      </c>
    </row>
    <row r="80" spans="1:5" ht="12.75">
      <c r="A80" s="35" t="s">
        <v>56</v>
      </c>
      <c r="E80" s="39" t="s">
        <v>5</v>
      </c>
    </row>
    <row r="81" spans="1:5" ht="25.5">
      <c r="A81" s="35" t="s">
        <v>57</v>
      </c>
      <c r="E81" s="40" t="s">
        <v>2833</v>
      </c>
    </row>
    <row r="82" spans="1:5" ht="204">
      <c r="A82" t="s">
        <v>59</v>
      </c>
      <c r="E82" s="39" t="s">
        <v>2834</v>
      </c>
    </row>
    <row r="83" spans="1:13" ht="12.75">
      <c r="A83" t="s">
        <v>46</v>
      </c>
      <c r="C83" s="31" t="s">
        <v>72</v>
      </c>
      <c r="E83" s="33" t="s">
        <v>2835</v>
      </c>
      <c r="J83" s="32">
        <f>0</f>
      </c>
      <c s="32">
        <f>0</f>
      </c>
      <c s="32">
        <f>0+L84</f>
      </c>
      <c s="32">
        <f>0+M84</f>
      </c>
    </row>
    <row r="84" spans="1:16" ht="12.75">
      <c r="A84" t="s">
        <v>49</v>
      </c>
      <c s="34" t="s">
        <v>143</v>
      </c>
      <c s="34" t="s">
        <v>2836</v>
      </c>
      <c s="35" t="s">
        <v>5</v>
      </c>
      <c s="6" t="s">
        <v>2837</v>
      </c>
      <c s="36" t="s">
        <v>75</v>
      </c>
      <c s="37">
        <v>100</v>
      </c>
      <c s="36">
        <v>0</v>
      </c>
      <c s="36">
        <f>ROUND(G84*H84,6)</f>
      </c>
      <c r="L84" s="38">
        <v>0</v>
      </c>
      <c s="32">
        <f>ROUND(ROUND(L84,2)*ROUND(G84,3),2)</f>
      </c>
      <c s="36" t="s">
        <v>2319</v>
      </c>
      <c>
        <f>(M84*21)/100</f>
      </c>
      <c t="s">
        <v>27</v>
      </c>
    </row>
    <row r="85" spans="1:5" ht="12.75">
      <c r="A85" s="35" t="s">
        <v>56</v>
      </c>
      <c r="E85" s="39" t="s">
        <v>5</v>
      </c>
    </row>
    <row r="86" spans="1:5" ht="25.5">
      <c r="A86" s="35" t="s">
        <v>57</v>
      </c>
      <c r="E86" s="40" t="s">
        <v>2838</v>
      </c>
    </row>
    <row r="87" spans="1:5" ht="51">
      <c r="A87" t="s">
        <v>59</v>
      </c>
      <c r="E87" s="39" t="s">
        <v>2839</v>
      </c>
    </row>
    <row r="88" spans="1:13" ht="12.75">
      <c r="A88" t="s">
        <v>46</v>
      </c>
      <c r="C88" s="31" t="s">
        <v>77</v>
      </c>
      <c r="E88" s="33" t="s">
        <v>1914</v>
      </c>
      <c r="J88" s="32">
        <f>0</f>
      </c>
      <c s="32">
        <f>0</f>
      </c>
      <c s="32">
        <f>0+L89</f>
      </c>
      <c s="32">
        <f>0+M89</f>
      </c>
    </row>
    <row r="89" spans="1:16" ht="12.75">
      <c r="A89" t="s">
        <v>49</v>
      </c>
      <c s="34" t="s">
        <v>147</v>
      </c>
      <c s="34" t="s">
        <v>2840</v>
      </c>
      <c s="35" t="s">
        <v>5</v>
      </c>
      <c s="6" t="s">
        <v>2841</v>
      </c>
      <c s="36" t="s">
        <v>85</v>
      </c>
      <c s="37">
        <v>100</v>
      </c>
      <c s="36">
        <v>0</v>
      </c>
      <c s="36">
        <f>ROUND(G89*H89,6)</f>
      </c>
      <c r="L89" s="38">
        <v>0</v>
      </c>
      <c s="32">
        <f>ROUND(ROUND(L89,2)*ROUND(G89,3),2)</f>
      </c>
      <c s="36" t="s">
        <v>55</v>
      </c>
      <c>
        <f>(M89*21)/100</f>
      </c>
      <c t="s">
        <v>27</v>
      </c>
    </row>
    <row r="90" spans="1:5" ht="12.75">
      <c r="A90" s="35" t="s">
        <v>56</v>
      </c>
      <c r="E90" s="39" t="s">
        <v>5</v>
      </c>
    </row>
    <row r="91" spans="1:5" ht="25.5">
      <c r="A91" s="35" t="s">
        <v>57</v>
      </c>
      <c r="E91" s="40" t="s">
        <v>2842</v>
      </c>
    </row>
    <row r="92" spans="1:5" ht="140.25">
      <c r="A92" t="s">
        <v>59</v>
      </c>
      <c r="E92" s="39" t="s">
        <v>2843</v>
      </c>
    </row>
    <row r="93" spans="1:13" ht="12.75">
      <c r="A93" t="s">
        <v>46</v>
      </c>
      <c r="C93" s="31" t="s">
        <v>82</v>
      </c>
      <c r="E93" s="33" t="s">
        <v>2844</v>
      </c>
      <c r="J93" s="32">
        <f>0</f>
      </c>
      <c s="32">
        <f>0</f>
      </c>
      <c s="32">
        <f>0+L94</f>
      </c>
      <c s="32">
        <f>0+M94</f>
      </c>
    </row>
    <row r="94" spans="1:16" ht="12.75">
      <c r="A94" t="s">
        <v>49</v>
      </c>
      <c s="34" t="s">
        <v>151</v>
      </c>
      <c s="34" t="s">
        <v>2845</v>
      </c>
      <c s="35" t="s">
        <v>5</v>
      </c>
      <c s="6" t="s">
        <v>2846</v>
      </c>
      <c s="36" t="s">
        <v>85</v>
      </c>
      <c s="37">
        <v>197</v>
      </c>
      <c s="36">
        <v>0</v>
      </c>
      <c s="36">
        <f>ROUND(G94*H94,6)</f>
      </c>
      <c r="L94" s="38">
        <v>0</v>
      </c>
      <c s="32">
        <f>ROUND(ROUND(L94,2)*ROUND(G94,3),2)</f>
      </c>
      <c s="36" t="s">
        <v>55</v>
      </c>
      <c>
        <f>(M94*21)/100</f>
      </c>
      <c t="s">
        <v>27</v>
      </c>
    </row>
    <row r="95" spans="1:5" ht="12.75">
      <c r="A95" s="35" t="s">
        <v>56</v>
      </c>
      <c r="E95" s="39" t="s">
        <v>5</v>
      </c>
    </row>
    <row r="96" spans="1:5" ht="25.5">
      <c r="A96" s="35" t="s">
        <v>57</v>
      </c>
      <c r="E96" s="40" t="s">
        <v>2847</v>
      </c>
    </row>
    <row r="97" spans="1:5" ht="89.25">
      <c r="A97" t="s">
        <v>59</v>
      </c>
      <c r="E97" s="39" t="s">
        <v>2848</v>
      </c>
    </row>
    <row r="98" spans="1:13" ht="12.75">
      <c r="A98" t="s">
        <v>46</v>
      </c>
      <c r="C98" s="31" t="s">
        <v>108</v>
      </c>
      <c r="E98" s="33" t="s">
        <v>2335</v>
      </c>
      <c r="J98" s="32">
        <f>0</f>
      </c>
      <c s="32">
        <f>0</f>
      </c>
      <c s="32">
        <f>0+L99+L103</f>
      </c>
      <c s="32">
        <f>0+M99+M103</f>
      </c>
    </row>
    <row r="99" spans="1:16" ht="12.75">
      <c r="A99" t="s">
        <v>49</v>
      </c>
      <c s="34" t="s">
        <v>155</v>
      </c>
      <c s="34" t="s">
        <v>2680</v>
      </c>
      <c s="35" t="s">
        <v>5</v>
      </c>
      <c s="6" t="s">
        <v>2681</v>
      </c>
      <c s="36" t="s">
        <v>75</v>
      </c>
      <c s="37">
        <v>105</v>
      </c>
      <c s="36">
        <v>0</v>
      </c>
      <c s="36">
        <f>ROUND(G99*H99,6)</f>
      </c>
      <c r="L99" s="38">
        <v>0</v>
      </c>
      <c s="32">
        <f>ROUND(ROUND(L99,2)*ROUND(G99,3),2)</f>
      </c>
      <c s="36" t="s">
        <v>55</v>
      </c>
      <c>
        <f>(M99*21)/100</f>
      </c>
      <c t="s">
        <v>27</v>
      </c>
    </row>
    <row r="100" spans="1:5" ht="12.75">
      <c r="A100" s="35" t="s">
        <v>56</v>
      </c>
      <c r="E100" s="39" t="s">
        <v>5</v>
      </c>
    </row>
    <row r="101" spans="1:5" ht="63.75">
      <c r="A101" s="35" t="s">
        <v>57</v>
      </c>
      <c r="E101" s="40" t="s">
        <v>2849</v>
      </c>
    </row>
    <row r="102" spans="1:5" ht="242.25">
      <c r="A102" t="s">
        <v>59</v>
      </c>
      <c r="E102" s="39" t="s">
        <v>2850</v>
      </c>
    </row>
    <row r="103" spans="1:16" ht="12.75">
      <c r="A103" t="s">
        <v>49</v>
      </c>
      <c s="34" t="s">
        <v>158</v>
      </c>
      <c s="34" t="s">
        <v>2684</v>
      </c>
      <c s="35" t="s">
        <v>5</v>
      </c>
      <c s="6" t="s">
        <v>2685</v>
      </c>
      <c s="36" t="s">
        <v>75</v>
      </c>
      <c s="37">
        <v>120</v>
      </c>
      <c s="36">
        <v>0</v>
      </c>
      <c s="36">
        <f>ROUND(G103*H103,6)</f>
      </c>
      <c r="L103" s="38">
        <v>0</v>
      </c>
      <c s="32">
        <f>ROUND(ROUND(L103,2)*ROUND(G103,3),2)</f>
      </c>
      <c s="36" t="s">
        <v>55</v>
      </c>
      <c>
        <f>(M103*21)/100</f>
      </c>
      <c t="s">
        <v>27</v>
      </c>
    </row>
    <row r="104" spans="1:5" ht="12.75">
      <c r="A104" s="35" t="s">
        <v>56</v>
      </c>
      <c r="E104" s="39" t="s">
        <v>5</v>
      </c>
    </row>
    <row r="105" spans="1:5" ht="38.25">
      <c r="A105" s="35" t="s">
        <v>57</v>
      </c>
      <c r="E105" s="40" t="s">
        <v>2851</v>
      </c>
    </row>
    <row r="106" spans="1:5" ht="242.25">
      <c r="A106" t="s">
        <v>59</v>
      </c>
      <c r="E106" s="39" t="s">
        <v>2852</v>
      </c>
    </row>
    <row r="107" spans="1:13" ht="12.75">
      <c r="A107" t="s">
        <v>46</v>
      </c>
      <c r="C107" s="31" t="s">
        <v>112</v>
      </c>
      <c r="E107" s="33" t="s">
        <v>1999</v>
      </c>
      <c r="J107" s="32">
        <f>0</f>
      </c>
      <c s="32">
        <f>0</f>
      </c>
      <c s="32">
        <f>0+L108+L112+L116+L120+L124+L128</f>
      </c>
      <c s="32">
        <f>0+M108+M112+M116+M120+M124+M128</f>
      </c>
    </row>
    <row r="108" spans="1:16" ht="12.75">
      <c r="A108" t="s">
        <v>49</v>
      </c>
      <c s="34" t="s">
        <v>164</v>
      </c>
      <c s="34" t="s">
        <v>2853</v>
      </c>
      <c s="35" t="s">
        <v>5</v>
      </c>
      <c s="6" t="s">
        <v>2854</v>
      </c>
      <c s="36" t="s">
        <v>75</v>
      </c>
      <c s="37">
        <v>99.35</v>
      </c>
      <c s="36">
        <v>0</v>
      </c>
      <c s="36">
        <f>ROUND(G108*H108,6)</f>
      </c>
      <c r="L108" s="38">
        <v>0</v>
      </c>
      <c s="32">
        <f>ROUND(ROUND(L108,2)*ROUND(G108,3),2)</f>
      </c>
      <c s="36" t="s">
        <v>55</v>
      </c>
      <c>
        <f>(M108*21)/100</f>
      </c>
      <c t="s">
        <v>27</v>
      </c>
    </row>
    <row r="109" spans="1:5" ht="12.75">
      <c r="A109" s="35" t="s">
        <v>56</v>
      </c>
      <c r="E109" s="39" t="s">
        <v>5</v>
      </c>
    </row>
    <row r="110" spans="1:5" ht="25.5">
      <c r="A110" s="35" t="s">
        <v>57</v>
      </c>
      <c r="E110" s="40" t="s">
        <v>2855</v>
      </c>
    </row>
    <row r="111" spans="1:5" ht="63.75">
      <c r="A111" t="s">
        <v>59</v>
      </c>
      <c r="E111" s="39" t="s">
        <v>2856</v>
      </c>
    </row>
    <row r="112" spans="1:16" ht="12.75">
      <c r="A112" t="s">
        <v>49</v>
      </c>
      <c s="34" t="s">
        <v>168</v>
      </c>
      <c s="34" t="s">
        <v>2857</v>
      </c>
      <c s="35" t="s">
        <v>5</v>
      </c>
      <c s="6" t="s">
        <v>2858</v>
      </c>
      <c s="36" t="s">
        <v>75</v>
      </c>
      <c s="37">
        <v>100</v>
      </c>
      <c s="36">
        <v>0</v>
      </c>
      <c s="36">
        <f>ROUND(G112*H112,6)</f>
      </c>
      <c r="L112" s="38">
        <v>0</v>
      </c>
      <c s="32">
        <f>ROUND(ROUND(L112,2)*ROUND(G112,3),2)</f>
      </c>
      <c s="36" t="s">
        <v>55</v>
      </c>
      <c>
        <f>(M112*21)/100</f>
      </c>
      <c t="s">
        <v>27</v>
      </c>
    </row>
    <row r="113" spans="1:5" ht="12.75">
      <c r="A113" s="35" t="s">
        <v>56</v>
      </c>
      <c r="E113" s="39" t="s">
        <v>5</v>
      </c>
    </row>
    <row r="114" spans="1:5" ht="25.5">
      <c r="A114" s="35" t="s">
        <v>57</v>
      </c>
      <c r="E114" s="40" t="s">
        <v>2859</v>
      </c>
    </row>
    <row r="115" spans="1:5" ht="38.25">
      <c r="A115" t="s">
        <v>59</v>
      </c>
      <c r="E115" s="39" t="s">
        <v>2860</v>
      </c>
    </row>
    <row r="116" spans="1:16" ht="12.75">
      <c r="A116" t="s">
        <v>49</v>
      </c>
      <c s="34" t="s">
        <v>173</v>
      </c>
      <c s="34" t="s">
        <v>2493</v>
      </c>
      <c s="35" t="s">
        <v>5</v>
      </c>
      <c s="6" t="s">
        <v>2494</v>
      </c>
      <c s="36" t="s">
        <v>2138</v>
      </c>
      <c s="37">
        <v>155.98</v>
      </c>
      <c s="36">
        <v>0</v>
      </c>
      <c s="36">
        <f>ROUND(G116*H116,6)</f>
      </c>
      <c r="L116" s="38">
        <v>0</v>
      </c>
      <c s="32">
        <f>ROUND(ROUND(L116,2)*ROUND(G116,3),2)</f>
      </c>
      <c s="36" t="s">
        <v>55</v>
      </c>
      <c>
        <f>(M116*21)/100</f>
      </c>
      <c t="s">
        <v>27</v>
      </c>
    </row>
    <row r="117" spans="1:5" ht="12.75">
      <c r="A117" s="35" t="s">
        <v>56</v>
      </c>
      <c r="E117" s="39" t="s">
        <v>5</v>
      </c>
    </row>
    <row r="118" spans="1:5" ht="38.25">
      <c r="A118" s="35" t="s">
        <v>57</v>
      </c>
      <c r="E118" s="40" t="s">
        <v>2861</v>
      </c>
    </row>
    <row r="119" spans="1:5" ht="357">
      <c r="A119" t="s">
        <v>59</v>
      </c>
      <c r="E119" s="39" t="s">
        <v>2526</v>
      </c>
    </row>
    <row r="120" spans="1:16" ht="12.75">
      <c r="A120" t="s">
        <v>49</v>
      </c>
      <c s="34" t="s">
        <v>176</v>
      </c>
      <c s="34" t="s">
        <v>2862</v>
      </c>
      <c s="35" t="s">
        <v>5</v>
      </c>
      <c s="6" t="s">
        <v>2863</v>
      </c>
      <c s="36" t="s">
        <v>85</v>
      </c>
      <c s="37">
        <v>197</v>
      </c>
      <c s="36">
        <v>0</v>
      </c>
      <c s="36">
        <f>ROUND(G120*H120,6)</f>
      </c>
      <c r="L120" s="38">
        <v>0</v>
      </c>
      <c s="32">
        <f>ROUND(ROUND(L120,2)*ROUND(G120,3),2)</f>
      </c>
      <c s="36" t="s">
        <v>55</v>
      </c>
      <c>
        <f>(M120*21)/100</f>
      </c>
      <c t="s">
        <v>27</v>
      </c>
    </row>
    <row r="121" spans="1:5" ht="12.75">
      <c r="A121" s="35" t="s">
        <v>56</v>
      </c>
      <c r="E121" s="39" t="s">
        <v>5</v>
      </c>
    </row>
    <row r="122" spans="1:5" ht="25.5">
      <c r="A122" s="35" t="s">
        <v>57</v>
      </c>
      <c r="E122" s="40" t="s">
        <v>2864</v>
      </c>
    </row>
    <row r="123" spans="1:5" ht="38.25">
      <c r="A123" t="s">
        <v>59</v>
      </c>
      <c r="E123" s="39" t="s">
        <v>2865</v>
      </c>
    </row>
    <row r="124" spans="1:16" ht="12.75">
      <c r="A124" t="s">
        <v>49</v>
      </c>
      <c s="34" t="s">
        <v>180</v>
      </c>
      <c s="34" t="s">
        <v>2340</v>
      </c>
      <c s="35" t="s">
        <v>5</v>
      </c>
      <c s="6" t="s">
        <v>2341</v>
      </c>
      <c s="36" t="s">
        <v>64</v>
      </c>
      <c s="37">
        <v>37.157</v>
      </c>
      <c s="36">
        <v>0</v>
      </c>
      <c s="36">
        <f>ROUND(G124*H124,6)</f>
      </c>
      <c r="L124" s="38">
        <v>0</v>
      </c>
      <c s="32">
        <f>ROUND(ROUND(L124,2)*ROUND(G124,3),2)</f>
      </c>
      <c s="36" t="s">
        <v>55</v>
      </c>
      <c>
        <f>(M124*21)/100</f>
      </c>
      <c t="s">
        <v>27</v>
      </c>
    </row>
    <row r="125" spans="1:5" ht="12.75">
      <c r="A125" s="35" t="s">
        <v>56</v>
      </c>
      <c r="E125" s="39" t="s">
        <v>5</v>
      </c>
    </row>
    <row r="126" spans="1:5" ht="25.5">
      <c r="A126" s="35" t="s">
        <v>57</v>
      </c>
      <c r="E126" s="40" t="s">
        <v>2866</v>
      </c>
    </row>
    <row r="127" spans="1:5" ht="114.75">
      <c r="A127" t="s">
        <v>59</v>
      </c>
      <c r="E127" s="39" t="s">
        <v>2343</v>
      </c>
    </row>
    <row r="128" spans="1:16" ht="12.75">
      <c r="A128" t="s">
        <v>49</v>
      </c>
      <c s="34" t="s">
        <v>916</v>
      </c>
      <c s="34" t="s">
        <v>2347</v>
      </c>
      <c s="35" t="s">
        <v>5</v>
      </c>
      <c s="6" t="s">
        <v>2348</v>
      </c>
      <c s="36" t="s">
        <v>793</v>
      </c>
      <c s="37">
        <v>4</v>
      </c>
      <c s="36">
        <v>0</v>
      </c>
      <c s="36">
        <f>ROUND(G128*H128,6)</f>
      </c>
      <c r="L128" s="38">
        <v>0</v>
      </c>
      <c s="32">
        <f>ROUND(ROUND(L128,2)*ROUND(G128,3),2)</f>
      </c>
      <c s="36" t="s">
        <v>55</v>
      </c>
      <c>
        <f>(M128*21)/100</f>
      </c>
      <c t="s">
        <v>27</v>
      </c>
    </row>
    <row r="129" spans="1:5" ht="12.75">
      <c r="A129" s="35" t="s">
        <v>56</v>
      </c>
      <c r="E129" s="39" t="s">
        <v>5</v>
      </c>
    </row>
    <row r="130" spans="1:5" ht="38.25">
      <c r="A130" s="35" t="s">
        <v>57</v>
      </c>
      <c r="E130" s="40" t="s">
        <v>2867</v>
      </c>
    </row>
    <row r="131" spans="1:5" ht="114.75">
      <c r="A131" t="s">
        <v>59</v>
      </c>
      <c r="E131" s="39" t="s">
        <v>2350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2868</v>
      </c>
      <c s="41">
        <f>Rekapitulace!C42</f>
      </c>
      <c s="20" t="s">
        <v>0</v>
      </c>
      <c t="s">
        <v>23</v>
      </c>
      <c t="s">
        <v>27</v>
      </c>
    </row>
    <row r="4" spans="1:16" ht="32" customHeight="1">
      <c r="A4" s="24" t="s">
        <v>20</v>
      </c>
      <c s="25" t="s">
        <v>28</v>
      </c>
      <c s="27" t="s">
        <v>2868</v>
      </c>
      <c r="E4" s="26" t="s">
        <v>2869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2872</v>
      </c>
      <c r="E8" s="30" t="s">
        <v>2871</v>
      </c>
      <c r="J8" s="29">
        <f>0+J9+J30+J39+J92</f>
      </c>
      <c s="29">
        <f>0+K9+K30+K39+K92</f>
      </c>
      <c s="29">
        <f>0+L9+L30+L39+L92</f>
      </c>
      <c s="29">
        <f>0+M9+M30+M39+M92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560.11</v>
      </c>
      <c s="36">
        <v>0</v>
      </c>
      <c s="36">
        <f>ROUND(G10*H10,6)</f>
      </c>
      <c r="L10" s="38">
        <v>0</v>
      </c>
      <c s="32">
        <f>ROUND(ROUND(L10,2)*ROUND(G10,3),2)</f>
      </c>
      <c s="36" t="s">
        <v>55</v>
      </c>
      <c>
        <f>(M10*21)/100</f>
      </c>
      <c t="s">
        <v>27</v>
      </c>
    </row>
    <row r="11" spans="1:5" ht="12.75">
      <c r="A11" s="35" t="s">
        <v>56</v>
      </c>
      <c r="E11" s="39" t="s">
        <v>5</v>
      </c>
    </row>
    <row r="12" spans="1:5" ht="102">
      <c r="A12" s="35" t="s">
        <v>57</v>
      </c>
      <c r="E12" s="40" t="s">
        <v>2873</v>
      </c>
    </row>
    <row r="13" spans="1:5" ht="12.75">
      <c r="A13" t="s">
        <v>59</v>
      </c>
      <c r="E13" s="39" t="s">
        <v>2366</v>
      </c>
    </row>
    <row r="14" spans="1:16" ht="12.75">
      <c r="A14" t="s">
        <v>49</v>
      </c>
      <c s="34" t="s">
        <v>27</v>
      </c>
      <c s="34" t="s">
        <v>2874</v>
      </c>
      <c s="35" t="s">
        <v>5</v>
      </c>
      <c s="6" t="s">
        <v>2875</v>
      </c>
      <c s="36" t="s">
        <v>64</v>
      </c>
      <c s="37">
        <v>61.83</v>
      </c>
      <c s="36">
        <v>0</v>
      </c>
      <c s="36">
        <f>ROUND(G14*H14,6)</f>
      </c>
      <c r="L14" s="38">
        <v>0</v>
      </c>
      <c s="32">
        <f>ROUND(ROUND(L14,2)*ROUND(G14,3),2)</f>
      </c>
      <c s="36" t="s">
        <v>55</v>
      </c>
      <c>
        <f>(M14*21)/100</f>
      </c>
      <c t="s">
        <v>27</v>
      </c>
    </row>
    <row r="15" spans="1:5" ht="12.75">
      <c r="A15" s="35" t="s">
        <v>56</v>
      </c>
      <c r="E15" s="39" t="s">
        <v>5</v>
      </c>
    </row>
    <row r="16" spans="1:5" ht="25.5">
      <c r="A16" s="35" t="s">
        <v>57</v>
      </c>
      <c r="E16" s="40" t="s">
        <v>2876</v>
      </c>
    </row>
    <row r="17" spans="1:5" ht="12.75">
      <c r="A17" t="s">
        <v>59</v>
      </c>
      <c r="E17" s="39" t="s">
        <v>2366</v>
      </c>
    </row>
    <row r="18" spans="1:16" ht="12.75">
      <c r="A18" t="s">
        <v>49</v>
      </c>
      <c s="34" t="s">
        <v>26</v>
      </c>
      <c s="34" t="s">
        <v>78</v>
      </c>
      <c s="35" t="s">
        <v>5</v>
      </c>
      <c s="6" t="s">
        <v>842</v>
      </c>
      <c s="36" t="s">
        <v>64</v>
      </c>
      <c s="37">
        <v>402.8</v>
      </c>
      <c s="36">
        <v>0</v>
      </c>
      <c s="36">
        <f>ROUND(G18*H18,6)</f>
      </c>
      <c r="L18" s="38">
        <v>0</v>
      </c>
      <c s="32">
        <f>ROUND(ROUND(L18,2)*ROUND(G18,3),2)</f>
      </c>
      <c s="36" t="s">
        <v>55</v>
      </c>
      <c>
        <f>(M18*21)/100</f>
      </c>
      <c t="s">
        <v>27</v>
      </c>
    </row>
    <row r="19" spans="1:5" ht="12.75">
      <c r="A19" s="35" t="s">
        <v>56</v>
      </c>
      <c r="E19" s="39" t="s">
        <v>5</v>
      </c>
    </row>
    <row r="20" spans="1:5" ht="76.5">
      <c r="A20" s="35" t="s">
        <v>57</v>
      </c>
      <c r="E20" s="40" t="s">
        <v>2877</v>
      </c>
    </row>
    <row r="21" spans="1:5" ht="12.75">
      <c r="A21" t="s">
        <v>59</v>
      </c>
      <c r="E21" s="39" t="s">
        <v>2878</v>
      </c>
    </row>
    <row r="22" spans="1:16" ht="12.75">
      <c r="A22" t="s">
        <v>49</v>
      </c>
      <c s="34" t="s">
        <v>72</v>
      </c>
      <c s="34" t="s">
        <v>2566</v>
      </c>
      <c s="35" t="s">
        <v>5</v>
      </c>
      <c s="6" t="s">
        <v>2567</v>
      </c>
      <c s="36" t="s">
        <v>64</v>
      </c>
      <c s="37">
        <v>163.86</v>
      </c>
      <c s="36">
        <v>0</v>
      </c>
      <c s="36">
        <f>ROUND(G22*H22,6)</f>
      </c>
      <c r="L22" s="38">
        <v>0</v>
      </c>
      <c s="32">
        <f>ROUND(ROUND(L22,2)*ROUND(G22,3),2)</f>
      </c>
      <c s="36" t="s">
        <v>55</v>
      </c>
      <c>
        <f>(M22*21)/100</f>
      </c>
      <c t="s">
        <v>27</v>
      </c>
    </row>
    <row r="23" spans="1:5" ht="12.75">
      <c r="A23" s="35" t="s">
        <v>56</v>
      </c>
      <c r="E23" s="39" t="s">
        <v>5</v>
      </c>
    </row>
    <row r="24" spans="1:5" ht="63.75">
      <c r="A24" s="35" t="s">
        <v>57</v>
      </c>
      <c r="E24" s="40" t="s">
        <v>2879</v>
      </c>
    </row>
    <row r="25" spans="1:5" ht="12.75">
      <c r="A25" t="s">
        <v>59</v>
      </c>
      <c r="E25" s="39" t="s">
        <v>2880</v>
      </c>
    </row>
    <row r="26" spans="1:16" ht="25.5">
      <c r="A26" t="s">
        <v>49</v>
      </c>
      <c s="34" t="s">
        <v>77</v>
      </c>
      <c s="34" t="s">
        <v>805</v>
      </c>
      <c s="35" t="s">
        <v>806</v>
      </c>
      <c s="6" t="s">
        <v>2881</v>
      </c>
      <c s="36" t="s">
        <v>793</v>
      </c>
      <c s="37">
        <v>621.94</v>
      </c>
      <c s="36">
        <v>0</v>
      </c>
      <c s="36">
        <f>ROUND(G26*H26,6)</f>
      </c>
      <c r="L26" s="38">
        <v>0</v>
      </c>
      <c s="32">
        <f>ROUND(ROUND(L26,2)*ROUND(G26,3),2)</f>
      </c>
      <c s="36" t="s">
        <v>55</v>
      </c>
      <c>
        <f>(M26*21)/100</f>
      </c>
      <c t="s">
        <v>27</v>
      </c>
    </row>
    <row r="27" spans="1:5" ht="38.25">
      <c r="A27" s="35" t="s">
        <v>56</v>
      </c>
      <c r="E27" s="39" t="s">
        <v>2882</v>
      </c>
    </row>
    <row r="28" spans="1:5" ht="25.5">
      <c r="A28" s="35" t="s">
        <v>57</v>
      </c>
      <c r="E28" s="40" t="s">
        <v>2883</v>
      </c>
    </row>
    <row r="29" spans="1:5" ht="12.75">
      <c r="A29" t="s">
        <v>59</v>
      </c>
      <c r="E29" s="39" t="s">
        <v>2366</v>
      </c>
    </row>
    <row r="30" spans="1:13" ht="12.75">
      <c r="A30" t="s">
        <v>46</v>
      </c>
      <c r="C30" s="31" t="s">
        <v>27</v>
      </c>
      <c r="E30" s="33" t="s">
        <v>2141</v>
      </c>
      <c r="J30" s="32">
        <f>0</f>
      </c>
      <c s="32">
        <f>0</f>
      </c>
      <c s="32">
        <f>0+L31+L35</f>
      </c>
      <c s="32">
        <f>0+M31+M35</f>
      </c>
    </row>
    <row r="31" spans="1:16" ht="12.75">
      <c r="A31" t="s">
        <v>49</v>
      </c>
      <c s="34" t="s">
        <v>82</v>
      </c>
      <c s="34" t="s">
        <v>2392</v>
      </c>
      <c s="35" t="s">
        <v>5</v>
      </c>
      <c s="6" t="s">
        <v>2884</v>
      </c>
      <c s="36" t="s">
        <v>64</v>
      </c>
      <c s="37">
        <v>1.92</v>
      </c>
      <c s="36">
        <v>0</v>
      </c>
      <c s="36">
        <f>ROUND(G31*H31,6)</f>
      </c>
      <c r="L31" s="38">
        <v>0</v>
      </c>
      <c s="32">
        <f>ROUND(ROUND(L31,2)*ROUND(G31,3),2)</f>
      </c>
      <c s="36" t="s">
        <v>55</v>
      </c>
      <c>
        <f>(M31*21)/100</f>
      </c>
      <c t="s">
        <v>27</v>
      </c>
    </row>
    <row r="32" spans="1:5" ht="12.75">
      <c r="A32" s="35" t="s">
        <v>56</v>
      </c>
      <c r="E32" s="39" t="s">
        <v>5</v>
      </c>
    </row>
    <row r="33" spans="1:5" ht="51">
      <c r="A33" s="35" t="s">
        <v>57</v>
      </c>
      <c r="E33" s="40" t="s">
        <v>2885</v>
      </c>
    </row>
    <row r="34" spans="1:5" ht="12.75">
      <c r="A34" t="s">
        <v>59</v>
      </c>
      <c r="E34" s="39" t="s">
        <v>2366</v>
      </c>
    </row>
    <row r="35" spans="1:16" ht="12.75">
      <c r="A35" t="s">
        <v>49</v>
      </c>
      <c s="34" t="s">
        <v>87</v>
      </c>
      <c s="34" t="s">
        <v>2886</v>
      </c>
      <c s="35" t="s">
        <v>5</v>
      </c>
      <c s="6" t="s">
        <v>2887</v>
      </c>
      <c s="36" t="s">
        <v>64</v>
      </c>
      <c s="37">
        <v>33.96</v>
      </c>
      <c s="36">
        <v>0</v>
      </c>
      <c s="36">
        <f>ROUND(G35*H35,6)</f>
      </c>
      <c r="L35" s="38">
        <v>0</v>
      </c>
      <c s="32">
        <f>ROUND(ROUND(L35,2)*ROUND(G35,3),2)</f>
      </c>
      <c s="36" t="s">
        <v>55</v>
      </c>
      <c>
        <f>(M35*21)/100</f>
      </c>
      <c t="s">
        <v>27</v>
      </c>
    </row>
    <row r="36" spans="1:5" ht="12.75">
      <c r="A36" s="35" t="s">
        <v>56</v>
      </c>
      <c r="E36" s="39" t="s">
        <v>5</v>
      </c>
    </row>
    <row r="37" spans="1:5" ht="76.5">
      <c r="A37" s="35" t="s">
        <v>57</v>
      </c>
      <c r="E37" s="40" t="s">
        <v>2888</v>
      </c>
    </row>
    <row r="38" spans="1:5" ht="12.75">
      <c r="A38" t="s">
        <v>59</v>
      </c>
      <c r="E38" s="39" t="s">
        <v>2880</v>
      </c>
    </row>
    <row r="39" spans="1:13" ht="12.75">
      <c r="A39" t="s">
        <v>46</v>
      </c>
      <c r="C39" s="31" t="s">
        <v>26</v>
      </c>
      <c r="E39" s="33" t="s">
        <v>2168</v>
      </c>
      <c r="J39" s="32">
        <f>0</f>
      </c>
      <c s="32">
        <f>0</f>
      </c>
      <c s="32">
        <f>0+L40+L44+L48+L52+L56+L60+L64+L68+L72+L76+L80+L84+L88</f>
      </c>
      <c s="32">
        <f>0+M40+M44+M48+M52+M56+M60+M64+M68+M72+M76+M80+M84+M88</f>
      </c>
    </row>
    <row r="40" spans="1:16" ht="12.75">
      <c r="A40" t="s">
        <v>49</v>
      </c>
      <c s="34" t="s">
        <v>108</v>
      </c>
      <c s="34" t="s">
        <v>2889</v>
      </c>
      <c s="35" t="s">
        <v>5</v>
      </c>
      <c s="6" t="s">
        <v>2890</v>
      </c>
      <c s="36" t="s">
        <v>75</v>
      </c>
      <c s="37">
        <v>29.94</v>
      </c>
      <c s="36">
        <v>0</v>
      </c>
      <c s="36">
        <f>ROUND(G40*H40,6)</f>
      </c>
      <c r="L40" s="38">
        <v>0</v>
      </c>
      <c s="32">
        <f>ROUND(ROUND(L40,2)*ROUND(G40,3),2)</f>
      </c>
      <c s="36" t="s">
        <v>55</v>
      </c>
      <c>
        <f>(M40*21)/100</f>
      </c>
      <c t="s">
        <v>27</v>
      </c>
    </row>
    <row r="41" spans="1:5" ht="12.75">
      <c r="A41" s="35" t="s">
        <v>56</v>
      </c>
      <c r="E41" s="39" t="s">
        <v>5</v>
      </c>
    </row>
    <row r="42" spans="1:5" ht="25.5">
      <c r="A42" s="35" t="s">
        <v>57</v>
      </c>
      <c r="E42" s="40" t="s">
        <v>2891</v>
      </c>
    </row>
    <row r="43" spans="1:5" ht="12.75">
      <c r="A43" t="s">
        <v>59</v>
      </c>
      <c r="E43" s="39" t="s">
        <v>2892</v>
      </c>
    </row>
    <row r="44" spans="1:16" ht="12.75">
      <c r="A44" t="s">
        <v>49</v>
      </c>
      <c s="34" t="s">
        <v>112</v>
      </c>
      <c s="34" t="s">
        <v>2462</v>
      </c>
      <c s="35" t="s">
        <v>5</v>
      </c>
      <c s="6" t="s">
        <v>2463</v>
      </c>
      <c s="36" t="s">
        <v>75</v>
      </c>
      <c s="37">
        <v>83.23</v>
      </c>
      <c s="36">
        <v>0</v>
      </c>
      <c s="36">
        <f>ROUND(G44*H44,6)</f>
      </c>
      <c r="L44" s="38">
        <v>0</v>
      </c>
      <c s="32">
        <f>ROUND(ROUND(L44,2)*ROUND(G44,3),2)</f>
      </c>
      <c s="36" t="s">
        <v>55</v>
      </c>
      <c>
        <f>(M44*21)/100</f>
      </c>
      <c t="s">
        <v>27</v>
      </c>
    </row>
    <row r="45" spans="1:5" ht="12.75">
      <c r="A45" s="35" t="s">
        <v>56</v>
      </c>
      <c r="E45" s="39" t="s">
        <v>5</v>
      </c>
    </row>
    <row r="46" spans="1:5" ht="25.5">
      <c r="A46" s="35" t="s">
        <v>57</v>
      </c>
      <c r="E46" s="40" t="s">
        <v>2893</v>
      </c>
    </row>
    <row r="47" spans="1:5" ht="12.75">
      <c r="A47" t="s">
        <v>59</v>
      </c>
      <c r="E47" s="39" t="s">
        <v>2894</v>
      </c>
    </row>
    <row r="48" spans="1:16" ht="12.75">
      <c r="A48" t="s">
        <v>49</v>
      </c>
      <c s="34" t="s">
        <v>116</v>
      </c>
      <c s="34" t="s">
        <v>2895</v>
      </c>
      <c s="35" t="s">
        <v>5</v>
      </c>
      <c s="6" t="s">
        <v>2896</v>
      </c>
      <c s="36" t="s">
        <v>75</v>
      </c>
      <c s="37">
        <v>53.19</v>
      </c>
      <c s="36">
        <v>0</v>
      </c>
      <c s="36">
        <f>ROUND(G48*H48,6)</f>
      </c>
      <c r="L48" s="38">
        <v>0</v>
      </c>
      <c s="32">
        <f>ROUND(ROUND(L48,2)*ROUND(G48,3),2)</f>
      </c>
      <c s="36" t="s">
        <v>55</v>
      </c>
      <c>
        <f>(M48*21)/100</f>
      </c>
      <c t="s">
        <v>27</v>
      </c>
    </row>
    <row r="49" spans="1:5" ht="12.75">
      <c r="A49" s="35" t="s">
        <v>56</v>
      </c>
      <c r="E49" s="39" t="s">
        <v>5</v>
      </c>
    </row>
    <row r="50" spans="1:5" ht="25.5">
      <c r="A50" s="35" t="s">
        <v>57</v>
      </c>
      <c r="E50" s="40" t="s">
        <v>2897</v>
      </c>
    </row>
    <row r="51" spans="1:5" ht="12.75">
      <c r="A51" t="s">
        <v>59</v>
      </c>
      <c r="E51" s="39" t="s">
        <v>2898</v>
      </c>
    </row>
    <row r="52" spans="1:16" ht="12.75">
      <c r="A52" t="s">
        <v>49</v>
      </c>
      <c s="34" t="s">
        <v>120</v>
      </c>
      <c s="34" t="s">
        <v>2899</v>
      </c>
      <c s="35" t="s">
        <v>5</v>
      </c>
      <c s="6" t="s">
        <v>2900</v>
      </c>
      <c s="36" t="s">
        <v>75</v>
      </c>
      <c s="37">
        <v>39.69</v>
      </c>
      <c s="36">
        <v>0</v>
      </c>
      <c s="36">
        <f>ROUND(G52*H52,6)</f>
      </c>
      <c r="L52" s="38">
        <v>0</v>
      </c>
      <c s="32">
        <f>ROUND(ROUND(L52,2)*ROUND(G52,3),2)</f>
      </c>
      <c s="36" t="s">
        <v>55</v>
      </c>
      <c>
        <f>(M52*21)/100</f>
      </c>
      <c t="s">
        <v>27</v>
      </c>
    </row>
    <row r="53" spans="1:5" ht="12.75">
      <c r="A53" s="35" t="s">
        <v>56</v>
      </c>
      <c r="E53" s="39" t="s">
        <v>5</v>
      </c>
    </row>
    <row r="54" spans="1:5" ht="25.5">
      <c r="A54" s="35" t="s">
        <v>57</v>
      </c>
      <c r="E54" s="40" t="s">
        <v>2901</v>
      </c>
    </row>
    <row r="55" spans="1:5" ht="12.75">
      <c r="A55" t="s">
        <v>59</v>
      </c>
      <c r="E55" s="39" t="s">
        <v>2902</v>
      </c>
    </row>
    <row r="56" spans="1:16" ht="12.75">
      <c r="A56" t="s">
        <v>49</v>
      </c>
      <c s="34" t="s">
        <v>124</v>
      </c>
      <c s="34" t="s">
        <v>2774</v>
      </c>
      <c s="35" t="s">
        <v>5</v>
      </c>
      <c s="6" t="s">
        <v>2775</v>
      </c>
      <c s="36" t="s">
        <v>75</v>
      </c>
      <c s="37">
        <v>13</v>
      </c>
      <c s="36">
        <v>0</v>
      </c>
      <c s="36">
        <f>ROUND(G56*H56,6)</f>
      </c>
      <c r="L56" s="38">
        <v>0</v>
      </c>
      <c s="32">
        <f>ROUND(ROUND(L56,2)*ROUND(G56,3),2)</f>
      </c>
      <c s="36" t="s">
        <v>55</v>
      </c>
      <c>
        <f>(M56*21)/100</f>
      </c>
      <c t="s">
        <v>27</v>
      </c>
    </row>
    <row r="57" spans="1:5" ht="12.75">
      <c r="A57" s="35" t="s">
        <v>56</v>
      </c>
      <c r="E57" s="39" t="s">
        <v>5</v>
      </c>
    </row>
    <row r="58" spans="1:5" ht="25.5">
      <c r="A58" s="35" t="s">
        <v>57</v>
      </c>
      <c r="E58" s="40" t="s">
        <v>2903</v>
      </c>
    </row>
    <row r="59" spans="1:5" ht="12.75">
      <c r="A59" t="s">
        <v>59</v>
      </c>
      <c r="E59" s="39" t="s">
        <v>2904</v>
      </c>
    </row>
    <row r="60" spans="1:16" ht="12.75">
      <c r="A60" t="s">
        <v>49</v>
      </c>
      <c s="34" t="s">
        <v>128</v>
      </c>
      <c s="34" t="s">
        <v>2173</v>
      </c>
      <c s="35" t="s">
        <v>5</v>
      </c>
      <c s="6" t="s">
        <v>2905</v>
      </c>
      <c s="36" t="s">
        <v>90</v>
      </c>
      <c s="37">
        <v>4</v>
      </c>
      <c s="36">
        <v>0</v>
      </c>
      <c s="36">
        <f>ROUND(G60*H60,6)</f>
      </c>
      <c r="L60" s="38">
        <v>0</v>
      </c>
      <c s="32">
        <f>ROUND(ROUND(L60,2)*ROUND(G60,3),2)</f>
      </c>
      <c s="36" t="s">
        <v>55</v>
      </c>
      <c>
        <f>(M60*21)/100</f>
      </c>
      <c t="s">
        <v>27</v>
      </c>
    </row>
    <row r="61" spans="1:5" ht="12.75">
      <c r="A61" s="35" t="s">
        <v>56</v>
      </c>
      <c r="E61" s="39" t="s">
        <v>5</v>
      </c>
    </row>
    <row r="62" spans="1:5" ht="25.5">
      <c r="A62" s="35" t="s">
        <v>57</v>
      </c>
      <c r="E62" s="40" t="s">
        <v>2906</v>
      </c>
    </row>
    <row r="63" spans="1:5" ht="38.25">
      <c r="A63" t="s">
        <v>59</v>
      </c>
      <c r="E63" s="39" t="s">
        <v>2907</v>
      </c>
    </row>
    <row r="64" spans="1:16" ht="12.75">
      <c r="A64" t="s">
        <v>49</v>
      </c>
      <c s="34" t="s">
        <v>131</v>
      </c>
      <c s="34" t="s">
        <v>2908</v>
      </c>
      <c s="35" t="s">
        <v>5</v>
      </c>
      <c s="6" t="s">
        <v>2909</v>
      </c>
      <c s="36" t="s">
        <v>90</v>
      </c>
      <c s="37">
        <v>4</v>
      </c>
      <c s="36">
        <v>0</v>
      </c>
      <c s="36">
        <f>ROUND(G64*H64,6)</f>
      </c>
      <c r="L64" s="38">
        <v>0</v>
      </c>
      <c s="32">
        <f>ROUND(ROUND(L64,2)*ROUND(G64,3),2)</f>
      </c>
      <c s="36" t="s">
        <v>55</v>
      </c>
      <c>
        <f>(M64*21)/100</f>
      </c>
      <c t="s">
        <v>27</v>
      </c>
    </row>
    <row r="65" spans="1:5" ht="12.75">
      <c r="A65" s="35" t="s">
        <v>56</v>
      </c>
      <c r="E65" s="39" t="s">
        <v>5</v>
      </c>
    </row>
    <row r="66" spans="1:5" ht="25.5">
      <c r="A66" s="35" t="s">
        <v>57</v>
      </c>
      <c r="E66" s="40" t="s">
        <v>2910</v>
      </c>
    </row>
    <row r="67" spans="1:5" ht="25.5">
      <c r="A67" t="s">
        <v>59</v>
      </c>
      <c r="E67" s="39" t="s">
        <v>2911</v>
      </c>
    </row>
    <row r="68" spans="1:16" ht="12.75">
      <c r="A68" t="s">
        <v>49</v>
      </c>
      <c s="34" t="s">
        <v>135</v>
      </c>
      <c s="34" t="s">
        <v>2912</v>
      </c>
      <c s="35" t="s">
        <v>5</v>
      </c>
      <c s="6" t="s">
        <v>2913</v>
      </c>
      <c s="36" t="s">
        <v>90</v>
      </c>
      <c s="37">
        <v>11</v>
      </c>
      <c s="36">
        <v>0</v>
      </c>
      <c s="36">
        <f>ROUND(G68*H68,6)</f>
      </c>
      <c r="L68" s="38">
        <v>0</v>
      </c>
      <c s="32">
        <f>ROUND(ROUND(L68,2)*ROUND(G68,3),2)</f>
      </c>
      <c s="36" t="s">
        <v>55</v>
      </c>
      <c>
        <f>(M68*21)/100</f>
      </c>
      <c t="s">
        <v>27</v>
      </c>
    </row>
    <row r="69" spans="1:5" ht="12.75">
      <c r="A69" s="35" t="s">
        <v>56</v>
      </c>
      <c r="E69" s="39" t="s">
        <v>5</v>
      </c>
    </row>
    <row r="70" spans="1:5" ht="25.5">
      <c r="A70" s="35" t="s">
        <v>57</v>
      </c>
      <c r="E70" s="40" t="s">
        <v>2914</v>
      </c>
    </row>
    <row r="71" spans="1:5" ht="25.5">
      <c r="A71" t="s">
        <v>59</v>
      </c>
      <c r="E71" s="39" t="s">
        <v>2915</v>
      </c>
    </row>
    <row r="72" spans="1:16" ht="12.75">
      <c r="A72" t="s">
        <v>49</v>
      </c>
      <c s="34" t="s">
        <v>139</v>
      </c>
      <c s="34" t="s">
        <v>2916</v>
      </c>
      <c s="35" t="s">
        <v>5</v>
      </c>
      <c s="6" t="s">
        <v>2917</v>
      </c>
      <c s="36" t="s">
        <v>75</v>
      </c>
      <c s="37">
        <v>29.94</v>
      </c>
      <c s="36">
        <v>0</v>
      </c>
      <c s="36">
        <f>ROUND(G72*H72,6)</f>
      </c>
      <c r="L72" s="38">
        <v>0</v>
      </c>
      <c s="32">
        <f>ROUND(ROUND(L72,2)*ROUND(G72,3),2)</f>
      </c>
      <c s="36" t="s">
        <v>55</v>
      </c>
      <c>
        <f>(M72*21)/100</f>
      </c>
      <c t="s">
        <v>27</v>
      </c>
    </row>
    <row r="73" spans="1:5" ht="12.75">
      <c r="A73" s="35" t="s">
        <v>56</v>
      </c>
      <c r="E73" s="39" t="s">
        <v>5</v>
      </c>
    </row>
    <row r="74" spans="1:5" ht="25.5">
      <c r="A74" s="35" t="s">
        <v>57</v>
      </c>
      <c r="E74" s="40" t="s">
        <v>2918</v>
      </c>
    </row>
    <row r="75" spans="1:5" ht="12.75">
      <c r="A75" t="s">
        <v>59</v>
      </c>
      <c r="E75" s="39" t="s">
        <v>2366</v>
      </c>
    </row>
    <row r="76" spans="1:16" ht="12.75">
      <c r="A76" t="s">
        <v>49</v>
      </c>
      <c s="34" t="s">
        <v>143</v>
      </c>
      <c s="34" t="s">
        <v>2919</v>
      </c>
      <c s="35" t="s">
        <v>5</v>
      </c>
      <c s="6" t="s">
        <v>2920</v>
      </c>
      <c s="36" t="s">
        <v>75</v>
      </c>
      <c s="37">
        <v>83.23</v>
      </c>
      <c s="36">
        <v>0</v>
      </c>
      <c s="36">
        <f>ROUND(G76*H76,6)</f>
      </c>
      <c r="L76" s="38">
        <v>0</v>
      </c>
      <c s="32">
        <f>ROUND(ROUND(L76,2)*ROUND(G76,3),2)</f>
      </c>
      <c s="36" t="s">
        <v>55</v>
      </c>
      <c>
        <f>(M76*21)/100</f>
      </c>
      <c t="s">
        <v>27</v>
      </c>
    </row>
    <row r="77" spans="1:5" ht="12.75">
      <c r="A77" s="35" t="s">
        <v>56</v>
      </c>
      <c r="E77" s="39" t="s">
        <v>5</v>
      </c>
    </row>
    <row r="78" spans="1:5" ht="25.5">
      <c r="A78" s="35" t="s">
        <v>57</v>
      </c>
      <c r="E78" s="40" t="s">
        <v>2921</v>
      </c>
    </row>
    <row r="79" spans="1:5" ht="12.75">
      <c r="A79" t="s">
        <v>59</v>
      </c>
      <c r="E79" s="39" t="s">
        <v>2366</v>
      </c>
    </row>
    <row r="80" spans="1:16" ht="12.75">
      <c r="A80" t="s">
        <v>49</v>
      </c>
      <c s="34" t="s">
        <v>147</v>
      </c>
      <c s="34" t="s">
        <v>2922</v>
      </c>
      <c s="35" t="s">
        <v>5</v>
      </c>
      <c s="6" t="s">
        <v>2923</v>
      </c>
      <c s="36" t="s">
        <v>75</v>
      </c>
      <c s="37">
        <v>53.19</v>
      </c>
      <c s="36">
        <v>0</v>
      </c>
      <c s="36">
        <f>ROUND(G80*H80,6)</f>
      </c>
      <c r="L80" s="38">
        <v>0</v>
      </c>
      <c s="32">
        <f>ROUND(ROUND(L80,2)*ROUND(G80,3),2)</f>
      </c>
      <c s="36" t="s">
        <v>55</v>
      </c>
      <c>
        <f>(M80*21)/100</f>
      </c>
      <c t="s">
        <v>27</v>
      </c>
    </row>
    <row r="81" spans="1:5" ht="12.75">
      <c r="A81" s="35" t="s">
        <v>56</v>
      </c>
      <c r="E81" s="39" t="s">
        <v>5</v>
      </c>
    </row>
    <row r="82" spans="1:5" ht="25.5">
      <c r="A82" s="35" t="s">
        <v>57</v>
      </c>
      <c r="E82" s="40" t="s">
        <v>2924</v>
      </c>
    </row>
    <row r="83" spans="1:5" ht="12.75">
      <c r="A83" t="s">
        <v>59</v>
      </c>
      <c r="E83" s="39" t="s">
        <v>2366</v>
      </c>
    </row>
    <row r="84" spans="1:16" ht="12.75">
      <c r="A84" t="s">
        <v>49</v>
      </c>
      <c s="34" t="s">
        <v>151</v>
      </c>
      <c s="34" t="s">
        <v>2925</v>
      </c>
      <c s="35" t="s">
        <v>5</v>
      </c>
      <c s="6" t="s">
        <v>2926</v>
      </c>
      <c s="36" t="s">
        <v>75</v>
      </c>
      <c s="37">
        <v>39.69</v>
      </c>
      <c s="36">
        <v>0</v>
      </c>
      <c s="36">
        <f>ROUND(G84*H84,6)</f>
      </c>
      <c r="L84" s="38">
        <v>0</v>
      </c>
      <c s="32">
        <f>ROUND(ROUND(L84,2)*ROUND(G84,3),2)</f>
      </c>
      <c s="36" t="s">
        <v>55</v>
      </c>
      <c>
        <f>(M84*21)/100</f>
      </c>
      <c t="s">
        <v>27</v>
      </c>
    </row>
    <row r="85" spans="1:5" ht="12.75">
      <c r="A85" s="35" t="s">
        <v>56</v>
      </c>
      <c r="E85" s="39" t="s">
        <v>5</v>
      </c>
    </row>
    <row r="86" spans="1:5" ht="25.5">
      <c r="A86" s="35" t="s">
        <v>57</v>
      </c>
      <c r="E86" s="40" t="s">
        <v>2927</v>
      </c>
    </row>
    <row r="87" spans="1:5" ht="12.75">
      <c r="A87" t="s">
        <v>59</v>
      </c>
      <c r="E87" s="39" t="s">
        <v>2366</v>
      </c>
    </row>
    <row r="88" spans="1:16" ht="12.75">
      <c r="A88" t="s">
        <v>49</v>
      </c>
      <c s="34" t="s">
        <v>155</v>
      </c>
      <c s="34" t="s">
        <v>2928</v>
      </c>
      <c s="35" t="s">
        <v>5</v>
      </c>
      <c s="6" t="s">
        <v>2929</v>
      </c>
      <c s="36" t="s">
        <v>75</v>
      </c>
      <c s="37">
        <v>176.11</v>
      </c>
      <c s="36">
        <v>0</v>
      </c>
      <c s="36">
        <f>ROUND(G88*H88,6)</f>
      </c>
      <c r="L88" s="38">
        <v>0</v>
      </c>
      <c s="32">
        <f>ROUND(ROUND(L88,2)*ROUND(G88,3),2)</f>
      </c>
      <c s="36" t="s">
        <v>55</v>
      </c>
      <c>
        <f>(M88*21)/100</f>
      </c>
      <c t="s">
        <v>27</v>
      </c>
    </row>
    <row r="89" spans="1:5" ht="12.75">
      <c r="A89" s="35" t="s">
        <v>56</v>
      </c>
      <c r="E89" s="39" t="s">
        <v>5</v>
      </c>
    </row>
    <row r="90" spans="1:5" ht="25.5">
      <c r="A90" s="35" t="s">
        <v>57</v>
      </c>
      <c r="E90" s="40" t="s">
        <v>2930</v>
      </c>
    </row>
    <row r="91" spans="1:5" ht="12.75">
      <c r="A91" t="s">
        <v>59</v>
      </c>
      <c r="E91" s="39" t="s">
        <v>2931</v>
      </c>
    </row>
    <row r="92" spans="1:13" ht="12.75">
      <c r="A92" t="s">
        <v>46</v>
      </c>
      <c r="C92" s="31" t="s">
        <v>72</v>
      </c>
      <c r="E92" s="33" t="s">
        <v>1999</v>
      </c>
      <c r="J92" s="32">
        <f>0</f>
      </c>
      <c s="32">
        <f>0</f>
      </c>
      <c s="32">
        <f>0+L93+L97+L101+L105+L109+L113</f>
      </c>
      <c s="32">
        <f>0+M93+M97+M101+M105+M109+M113</f>
      </c>
    </row>
    <row r="93" spans="1:16" ht="12.75">
      <c r="A93" t="s">
        <v>49</v>
      </c>
      <c s="34" t="s">
        <v>158</v>
      </c>
      <c s="34" t="s">
        <v>2932</v>
      </c>
      <c s="35" t="s">
        <v>5</v>
      </c>
      <c s="6" t="s">
        <v>2933</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2934</v>
      </c>
    </row>
    <row r="96" spans="1:5" ht="12.75">
      <c r="A96" t="s">
        <v>59</v>
      </c>
      <c r="E96" s="39" t="s">
        <v>2935</v>
      </c>
    </row>
    <row r="97" spans="1:16" ht="12.75">
      <c r="A97" t="s">
        <v>49</v>
      </c>
      <c s="34" t="s">
        <v>164</v>
      </c>
      <c s="34" t="s">
        <v>2936</v>
      </c>
      <c s="35" t="s">
        <v>5</v>
      </c>
      <c s="6" t="s">
        <v>2937</v>
      </c>
      <c s="36" t="s">
        <v>75</v>
      </c>
      <c s="37">
        <v>19.5</v>
      </c>
      <c s="36">
        <v>0</v>
      </c>
      <c s="36">
        <f>ROUND(G97*H97,6)</f>
      </c>
      <c r="L97" s="38">
        <v>0</v>
      </c>
      <c s="32">
        <f>ROUND(ROUND(L97,2)*ROUND(G97,3),2)</f>
      </c>
      <c s="36" t="s">
        <v>55</v>
      </c>
      <c>
        <f>(M97*21)/100</f>
      </c>
      <c t="s">
        <v>27</v>
      </c>
    </row>
    <row r="98" spans="1:5" ht="12.75">
      <c r="A98" s="35" t="s">
        <v>56</v>
      </c>
      <c r="E98" s="39" t="s">
        <v>5</v>
      </c>
    </row>
    <row r="99" spans="1:5" ht="25.5">
      <c r="A99" s="35" t="s">
        <v>57</v>
      </c>
      <c r="E99" s="40" t="s">
        <v>2938</v>
      </c>
    </row>
    <row r="100" spans="1:5" ht="25.5">
      <c r="A100" t="s">
        <v>59</v>
      </c>
      <c r="E100" s="39" t="s">
        <v>2939</v>
      </c>
    </row>
    <row r="101" spans="1:16" ht="12.75">
      <c r="A101" t="s">
        <v>49</v>
      </c>
      <c s="34" t="s">
        <v>168</v>
      </c>
      <c s="34" t="s">
        <v>2940</v>
      </c>
      <c s="35" t="s">
        <v>5</v>
      </c>
      <c s="6" t="s">
        <v>2941</v>
      </c>
      <c s="36" t="s">
        <v>64</v>
      </c>
      <c s="37">
        <v>2.4</v>
      </c>
      <c s="36">
        <v>0</v>
      </c>
      <c s="36">
        <f>ROUND(G101*H101,6)</f>
      </c>
      <c r="L101" s="38">
        <v>0</v>
      </c>
      <c s="32">
        <f>ROUND(ROUND(L101,2)*ROUND(G101,3),2)</f>
      </c>
      <c s="36" t="s">
        <v>55</v>
      </c>
      <c>
        <f>(M101*21)/100</f>
      </c>
      <c t="s">
        <v>27</v>
      </c>
    </row>
    <row r="102" spans="1:5" ht="12.75">
      <c r="A102" s="35" t="s">
        <v>56</v>
      </c>
      <c r="E102" s="39" t="s">
        <v>5</v>
      </c>
    </row>
    <row r="103" spans="1:5" ht="25.5">
      <c r="A103" s="35" t="s">
        <v>57</v>
      </c>
      <c r="E103" s="40" t="s">
        <v>2942</v>
      </c>
    </row>
    <row r="104" spans="1:5" ht="12.75">
      <c r="A104" t="s">
        <v>59</v>
      </c>
      <c r="E104" s="39" t="s">
        <v>2366</v>
      </c>
    </row>
    <row r="105" spans="1:16" ht="12.75">
      <c r="A105" t="s">
        <v>49</v>
      </c>
      <c s="34" t="s">
        <v>173</v>
      </c>
      <c s="34" t="s">
        <v>2943</v>
      </c>
      <c s="35" t="s">
        <v>5</v>
      </c>
      <c s="6" t="s">
        <v>2944</v>
      </c>
      <c s="36" t="s">
        <v>75</v>
      </c>
      <c s="37">
        <v>18</v>
      </c>
      <c s="36">
        <v>0</v>
      </c>
      <c s="36">
        <f>ROUND(G105*H105,6)</f>
      </c>
      <c r="L105" s="38">
        <v>0</v>
      </c>
      <c s="32">
        <f>ROUND(ROUND(L105,2)*ROUND(G105,3),2)</f>
      </c>
      <c s="36" t="s">
        <v>55</v>
      </c>
      <c>
        <f>(M105*21)/100</f>
      </c>
      <c t="s">
        <v>27</v>
      </c>
    </row>
    <row r="106" spans="1:5" ht="12.75">
      <c r="A106" s="35" t="s">
        <v>56</v>
      </c>
      <c r="E106" s="39" t="s">
        <v>5</v>
      </c>
    </row>
    <row r="107" spans="1:5" ht="25.5">
      <c r="A107" s="35" t="s">
        <v>57</v>
      </c>
      <c r="E107" s="40" t="s">
        <v>2945</v>
      </c>
    </row>
    <row r="108" spans="1:5" ht="12.75">
      <c r="A108" t="s">
        <v>59</v>
      </c>
      <c r="E108" s="39" t="s">
        <v>2366</v>
      </c>
    </row>
    <row r="109" spans="1:16" ht="25.5">
      <c r="A109" t="s">
        <v>49</v>
      </c>
      <c s="34" t="s">
        <v>176</v>
      </c>
      <c s="34" t="s">
        <v>796</v>
      </c>
      <c s="35" t="s">
        <v>797</v>
      </c>
      <c s="6" t="s">
        <v>2946</v>
      </c>
      <c s="36" t="s">
        <v>793</v>
      </c>
      <c s="37">
        <v>2.4</v>
      </c>
      <c s="36">
        <v>0</v>
      </c>
      <c s="36">
        <f>ROUND(G109*H109,6)</f>
      </c>
      <c r="L109" s="38">
        <v>0</v>
      </c>
      <c s="32">
        <f>ROUND(ROUND(L109,2)*ROUND(G109,3),2)</f>
      </c>
      <c s="36" t="s">
        <v>55</v>
      </c>
      <c>
        <f>(M109*21)/100</f>
      </c>
      <c t="s">
        <v>27</v>
      </c>
    </row>
    <row r="110" spans="1:5" ht="25.5">
      <c r="A110" s="35" t="s">
        <v>56</v>
      </c>
      <c r="E110" s="39" t="s">
        <v>2947</v>
      </c>
    </row>
    <row r="111" spans="1:5" ht="25.5">
      <c r="A111" s="35" t="s">
        <v>57</v>
      </c>
      <c r="E111" s="40" t="s">
        <v>2948</v>
      </c>
    </row>
    <row r="112" spans="1:5" ht="12.75">
      <c r="A112" t="s">
        <v>59</v>
      </c>
      <c r="E112" s="39" t="s">
        <v>2366</v>
      </c>
    </row>
    <row r="113" spans="1:16" ht="12.75">
      <c r="A113" t="s">
        <v>49</v>
      </c>
      <c s="34" t="s">
        <v>180</v>
      </c>
      <c s="34" t="s">
        <v>2949</v>
      </c>
      <c s="35" t="s">
        <v>5</v>
      </c>
      <c s="6" t="s">
        <v>2950</v>
      </c>
      <c s="36" t="s">
        <v>1157</v>
      </c>
      <c s="37">
        <v>2</v>
      </c>
      <c s="36">
        <v>0</v>
      </c>
      <c s="36">
        <f>ROUND(G113*H113,6)</f>
      </c>
      <c r="L113" s="38">
        <v>0</v>
      </c>
      <c s="32">
        <f>ROUND(ROUND(L113,2)*ROUND(G113,3),2)</f>
      </c>
      <c s="36" t="s">
        <v>1764</v>
      </c>
      <c>
        <f>(M113*21)/100</f>
      </c>
      <c t="s">
        <v>27</v>
      </c>
    </row>
    <row r="114" spans="1:5" ht="12.75">
      <c r="A114" s="35" t="s">
        <v>56</v>
      </c>
      <c r="E114" s="39" t="s">
        <v>5</v>
      </c>
    </row>
    <row r="115" spans="1:5" ht="25.5">
      <c r="A115" s="35" t="s">
        <v>57</v>
      </c>
      <c r="E115" s="40" t="s">
        <v>2951</v>
      </c>
    </row>
    <row r="116" spans="1:5" ht="51">
      <c r="A116" t="s">
        <v>59</v>
      </c>
      <c r="E116" s="39" t="s">
        <v>2952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2868</v>
      </c>
      <c s="41">
        <f>Rekapitulace!C42</f>
      </c>
      <c s="20" t="s">
        <v>0</v>
      </c>
      <c t="s">
        <v>23</v>
      </c>
      <c t="s">
        <v>27</v>
      </c>
    </row>
    <row r="4" spans="1:16" ht="32" customHeight="1">
      <c r="A4" s="24" t="s">
        <v>20</v>
      </c>
      <c s="25" t="s">
        <v>28</v>
      </c>
      <c s="27" t="s">
        <v>2868</v>
      </c>
      <c r="E4" s="26" t="s">
        <v>2869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2955</v>
      </c>
      <c r="E8" s="30" t="s">
        <v>2954</v>
      </c>
      <c r="J8" s="29">
        <f>0+J9+J30+J35+J68</f>
      </c>
      <c s="29">
        <f>0+K9+K30+K35+K68</f>
      </c>
      <c s="29">
        <f>0+L9+L30+L35+L68</f>
      </c>
      <c s="29">
        <f>0+M9+M30+M35+M68</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550.04</v>
      </c>
      <c s="36">
        <v>0</v>
      </c>
      <c s="36">
        <f>ROUND(G10*H10,6)</f>
      </c>
      <c r="L10" s="38">
        <v>0</v>
      </c>
      <c s="32">
        <f>ROUND(ROUND(L10,2)*ROUND(G10,3),2)</f>
      </c>
      <c s="36" t="s">
        <v>55</v>
      </c>
      <c>
        <f>(M10*21)/100</f>
      </c>
      <c t="s">
        <v>27</v>
      </c>
    </row>
    <row r="11" spans="1:5" ht="12.75">
      <c r="A11" s="35" t="s">
        <v>56</v>
      </c>
      <c r="E11" s="39" t="s">
        <v>5</v>
      </c>
    </row>
    <row r="12" spans="1:5" ht="51">
      <c r="A12" s="35" t="s">
        <v>57</v>
      </c>
      <c r="E12" s="40" t="s">
        <v>2956</v>
      </c>
    </row>
    <row r="13" spans="1:5" ht="12.75">
      <c r="A13" t="s">
        <v>59</v>
      </c>
      <c r="E13" s="39" t="s">
        <v>2366</v>
      </c>
    </row>
    <row r="14" spans="1:16" ht="12.75">
      <c r="A14" t="s">
        <v>49</v>
      </c>
      <c s="34" t="s">
        <v>27</v>
      </c>
      <c s="34" t="s">
        <v>2874</v>
      </c>
      <c s="35" t="s">
        <v>5</v>
      </c>
      <c s="6" t="s">
        <v>2875</v>
      </c>
      <c s="36" t="s">
        <v>64</v>
      </c>
      <c s="37">
        <v>66.89</v>
      </c>
      <c s="36">
        <v>0</v>
      </c>
      <c s="36">
        <f>ROUND(G14*H14,6)</f>
      </c>
      <c r="L14" s="38">
        <v>0</v>
      </c>
      <c s="32">
        <f>ROUND(ROUND(L14,2)*ROUND(G14,3),2)</f>
      </c>
      <c s="36" t="s">
        <v>55</v>
      </c>
      <c>
        <f>(M14*21)/100</f>
      </c>
      <c t="s">
        <v>27</v>
      </c>
    </row>
    <row r="15" spans="1:5" ht="12.75">
      <c r="A15" s="35" t="s">
        <v>56</v>
      </c>
      <c r="E15" s="39" t="s">
        <v>5</v>
      </c>
    </row>
    <row r="16" spans="1:5" ht="51">
      <c r="A16" s="35" t="s">
        <v>57</v>
      </c>
      <c r="E16" s="40" t="s">
        <v>2957</v>
      </c>
    </row>
    <row r="17" spans="1:5" ht="12.75">
      <c r="A17" t="s">
        <v>59</v>
      </c>
      <c r="E17" s="39" t="s">
        <v>2366</v>
      </c>
    </row>
    <row r="18" spans="1:16" ht="12.75">
      <c r="A18" t="s">
        <v>49</v>
      </c>
      <c s="34" t="s">
        <v>26</v>
      </c>
      <c s="34" t="s">
        <v>78</v>
      </c>
      <c s="35" t="s">
        <v>5</v>
      </c>
      <c s="6" t="s">
        <v>842</v>
      </c>
      <c s="36" t="s">
        <v>64</v>
      </c>
      <c s="37">
        <v>436.08</v>
      </c>
      <c s="36">
        <v>0</v>
      </c>
      <c s="36">
        <f>ROUND(G18*H18,6)</f>
      </c>
      <c r="L18" s="38">
        <v>0</v>
      </c>
      <c s="32">
        <f>ROUND(ROUND(L18,2)*ROUND(G18,3),2)</f>
      </c>
      <c s="36" t="s">
        <v>55</v>
      </c>
      <c>
        <f>(M18*21)/100</f>
      </c>
      <c t="s">
        <v>27</v>
      </c>
    </row>
    <row r="19" spans="1:5" ht="12.75">
      <c r="A19" s="35" t="s">
        <v>56</v>
      </c>
      <c r="E19" s="39" t="s">
        <v>5</v>
      </c>
    </row>
    <row r="20" spans="1:5" ht="63.75">
      <c r="A20" s="35" t="s">
        <v>57</v>
      </c>
      <c r="E20" s="40" t="s">
        <v>2958</v>
      </c>
    </row>
    <row r="21" spans="1:5" ht="12.75">
      <c r="A21" t="s">
        <v>59</v>
      </c>
      <c r="E21" s="39" t="s">
        <v>2878</v>
      </c>
    </row>
    <row r="22" spans="1:16" ht="12.75">
      <c r="A22" t="s">
        <v>49</v>
      </c>
      <c s="34" t="s">
        <v>72</v>
      </c>
      <c s="34" t="s">
        <v>2566</v>
      </c>
      <c s="35" t="s">
        <v>5</v>
      </c>
      <c s="6" t="s">
        <v>2567</v>
      </c>
      <c s="36" t="s">
        <v>64</v>
      </c>
      <c s="37">
        <v>132.33</v>
      </c>
      <c s="36">
        <v>0</v>
      </c>
      <c s="36">
        <f>ROUND(G22*H22,6)</f>
      </c>
      <c r="L22" s="38">
        <v>0</v>
      </c>
      <c s="32">
        <f>ROUND(ROUND(L22,2)*ROUND(G22,3),2)</f>
      </c>
      <c s="36" t="s">
        <v>55</v>
      </c>
      <c>
        <f>(M22*21)/100</f>
      </c>
      <c t="s">
        <v>27</v>
      </c>
    </row>
    <row r="23" spans="1:5" ht="12.75">
      <c r="A23" s="35" t="s">
        <v>56</v>
      </c>
      <c r="E23" s="39" t="s">
        <v>5</v>
      </c>
    </row>
    <row r="24" spans="1:5" ht="63.75">
      <c r="A24" s="35" t="s">
        <v>57</v>
      </c>
      <c r="E24" s="40" t="s">
        <v>2959</v>
      </c>
    </row>
    <row r="25" spans="1:5" ht="12.75">
      <c r="A25" t="s">
        <v>59</v>
      </c>
      <c r="E25" s="39" t="s">
        <v>2880</v>
      </c>
    </row>
    <row r="26" spans="1:16" ht="25.5">
      <c r="A26" t="s">
        <v>49</v>
      </c>
      <c s="34" t="s">
        <v>77</v>
      </c>
      <c s="34" t="s">
        <v>805</v>
      </c>
      <c s="35" t="s">
        <v>806</v>
      </c>
      <c s="6" t="s">
        <v>2881</v>
      </c>
      <c s="36" t="s">
        <v>793</v>
      </c>
      <c s="37">
        <v>616.93</v>
      </c>
      <c s="36">
        <v>0</v>
      </c>
      <c s="36">
        <f>ROUND(G26*H26,6)</f>
      </c>
      <c r="L26" s="38">
        <v>0</v>
      </c>
      <c s="32">
        <f>ROUND(ROUND(L26,2)*ROUND(G26,3),2)</f>
      </c>
      <c s="36" t="s">
        <v>55</v>
      </c>
      <c>
        <f>(M26*21)/100</f>
      </c>
      <c t="s">
        <v>27</v>
      </c>
    </row>
    <row r="27" spans="1:5" ht="38.25">
      <c r="A27" s="35" t="s">
        <v>56</v>
      </c>
      <c r="E27" s="39" t="s">
        <v>2882</v>
      </c>
    </row>
    <row r="28" spans="1:5" ht="25.5">
      <c r="A28" s="35" t="s">
        <v>57</v>
      </c>
      <c r="E28" s="40" t="s">
        <v>2960</v>
      </c>
    </row>
    <row r="29" spans="1:5" ht="12.75">
      <c r="A29" t="s">
        <v>59</v>
      </c>
      <c r="E29" s="39" t="s">
        <v>2366</v>
      </c>
    </row>
    <row r="30" spans="1:13" ht="12.75">
      <c r="A30" t="s">
        <v>46</v>
      </c>
      <c r="C30" s="31" t="s">
        <v>27</v>
      </c>
      <c r="E30" s="33" t="s">
        <v>2141</v>
      </c>
      <c r="J30" s="32">
        <f>0</f>
      </c>
      <c s="32">
        <f>0</f>
      </c>
      <c s="32">
        <f>0+L31</f>
      </c>
      <c s="32">
        <f>0+M31</f>
      </c>
    </row>
    <row r="31" spans="1:16" ht="12.75">
      <c r="A31" t="s">
        <v>49</v>
      </c>
      <c s="34" t="s">
        <v>82</v>
      </c>
      <c s="34" t="s">
        <v>2886</v>
      </c>
      <c s="35" t="s">
        <v>5</v>
      </c>
      <c s="6" t="s">
        <v>2887</v>
      </c>
      <c s="36" t="s">
        <v>64</v>
      </c>
      <c s="37">
        <v>28.84</v>
      </c>
      <c s="36">
        <v>0</v>
      </c>
      <c s="36">
        <f>ROUND(G31*H31,6)</f>
      </c>
      <c r="L31" s="38">
        <v>0</v>
      </c>
      <c s="32">
        <f>ROUND(ROUND(L31,2)*ROUND(G31,3),2)</f>
      </c>
      <c s="36" t="s">
        <v>55</v>
      </c>
      <c>
        <f>(M31*21)/100</f>
      </c>
      <c t="s">
        <v>27</v>
      </c>
    </row>
    <row r="32" spans="1:5" ht="12.75">
      <c r="A32" s="35" t="s">
        <v>56</v>
      </c>
      <c r="E32" s="39" t="s">
        <v>5</v>
      </c>
    </row>
    <row r="33" spans="1:5" ht="51">
      <c r="A33" s="35" t="s">
        <v>57</v>
      </c>
      <c r="E33" s="40" t="s">
        <v>2961</v>
      </c>
    </row>
    <row r="34" spans="1:5" ht="12.75">
      <c r="A34" t="s">
        <v>59</v>
      </c>
      <c r="E34" s="39" t="s">
        <v>2880</v>
      </c>
    </row>
    <row r="35" spans="1:13" ht="12.75">
      <c r="A35" t="s">
        <v>46</v>
      </c>
      <c r="C35" s="31" t="s">
        <v>26</v>
      </c>
      <c r="E35" s="33" t="s">
        <v>2168</v>
      </c>
      <c r="J35" s="32">
        <f>0</f>
      </c>
      <c s="32">
        <f>0</f>
      </c>
      <c s="32">
        <f>0+L36+L40+L44+L48+L52+L56+L60+L64</f>
      </c>
      <c s="32">
        <f>0+M36+M40+M44+M48+M52+M56+M60+M64</f>
      </c>
    </row>
    <row r="36" spans="1:16" ht="12.75">
      <c r="A36" t="s">
        <v>49</v>
      </c>
      <c s="34" t="s">
        <v>87</v>
      </c>
      <c s="34" t="s">
        <v>2462</v>
      </c>
      <c s="35" t="s">
        <v>5</v>
      </c>
      <c s="6" t="s">
        <v>2463</v>
      </c>
      <c s="36" t="s">
        <v>75</v>
      </c>
      <c s="37">
        <v>97.44</v>
      </c>
      <c s="36">
        <v>0</v>
      </c>
      <c s="36">
        <f>ROUND(G36*H36,6)</f>
      </c>
      <c r="L36" s="38">
        <v>0</v>
      </c>
      <c s="32">
        <f>ROUND(ROUND(L36,2)*ROUND(G36,3),2)</f>
      </c>
      <c s="36" t="s">
        <v>55</v>
      </c>
      <c>
        <f>(M36*21)/100</f>
      </c>
      <c t="s">
        <v>27</v>
      </c>
    </row>
    <row r="37" spans="1:5" ht="12.75">
      <c r="A37" s="35" t="s">
        <v>56</v>
      </c>
      <c r="E37" s="39" t="s">
        <v>5</v>
      </c>
    </row>
    <row r="38" spans="1:5" ht="25.5">
      <c r="A38" s="35" t="s">
        <v>57</v>
      </c>
      <c r="E38" s="40" t="s">
        <v>2962</v>
      </c>
    </row>
    <row r="39" spans="1:5" ht="12.75">
      <c r="A39" t="s">
        <v>59</v>
      </c>
      <c r="E39" s="39" t="s">
        <v>2894</v>
      </c>
    </row>
    <row r="40" spans="1:16" ht="12.75">
      <c r="A40" t="s">
        <v>49</v>
      </c>
      <c s="34" t="s">
        <v>108</v>
      </c>
      <c s="34" t="s">
        <v>2895</v>
      </c>
      <c s="35" t="s">
        <v>5</v>
      </c>
      <c s="6" t="s">
        <v>2896</v>
      </c>
      <c s="36" t="s">
        <v>75</v>
      </c>
      <c s="37">
        <v>114.8</v>
      </c>
      <c s="36">
        <v>0</v>
      </c>
      <c s="36">
        <f>ROUND(G40*H40,6)</f>
      </c>
      <c r="L40" s="38">
        <v>0</v>
      </c>
      <c s="32">
        <f>ROUND(ROUND(L40,2)*ROUND(G40,3),2)</f>
      </c>
      <c s="36" t="s">
        <v>55</v>
      </c>
      <c>
        <f>(M40*21)/100</f>
      </c>
      <c t="s">
        <v>27</v>
      </c>
    </row>
    <row r="41" spans="1:5" ht="12.75">
      <c r="A41" s="35" t="s">
        <v>56</v>
      </c>
      <c r="E41" s="39" t="s">
        <v>5</v>
      </c>
    </row>
    <row r="42" spans="1:5" ht="25.5">
      <c r="A42" s="35" t="s">
        <v>57</v>
      </c>
      <c r="E42" s="40" t="s">
        <v>2963</v>
      </c>
    </row>
    <row r="43" spans="1:5" ht="12.75">
      <c r="A43" t="s">
        <v>59</v>
      </c>
      <c r="E43" s="39" t="s">
        <v>2898</v>
      </c>
    </row>
    <row r="44" spans="1:16" ht="12.75">
      <c r="A44" t="s">
        <v>49</v>
      </c>
      <c s="34" t="s">
        <v>112</v>
      </c>
      <c s="34" t="s">
        <v>2964</v>
      </c>
      <c s="35" t="s">
        <v>5</v>
      </c>
      <c s="6" t="s">
        <v>2965</v>
      </c>
      <c s="36" t="s">
        <v>90</v>
      </c>
      <c s="37">
        <v>5</v>
      </c>
      <c s="36">
        <v>0</v>
      </c>
      <c s="36">
        <f>ROUND(G44*H44,6)</f>
      </c>
      <c r="L44" s="38">
        <v>0</v>
      </c>
      <c s="32">
        <f>ROUND(ROUND(L44,2)*ROUND(G44,3),2)</f>
      </c>
      <c s="36" t="s">
        <v>55</v>
      </c>
      <c>
        <f>(M44*21)/100</f>
      </c>
      <c t="s">
        <v>27</v>
      </c>
    </row>
    <row r="45" spans="1:5" ht="12.75">
      <c r="A45" s="35" t="s">
        <v>56</v>
      </c>
      <c r="E45" s="39" t="s">
        <v>5</v>
      </c>
    </row>
    <row r="46" spans="1:5" ht="25.5">
      <c r="A46" s="35" t="s">
        <v>57</v>
      </c>
      <c r="E46" s="40" t="s">
        <v>2966</v>
      </c>
    </row>
    <row r="47" spans="1:5" ht="38.25">
      <c r="A47" t="s">
        <v>59</v>
      </c>
      <c r="E47" s="39" t="s">
        <v>2967</v>
      </c>
    </row>
    <row r="48" spans="1:16" ht="12.75">
      <c r="A48" t="s">
        <v>49</v>
      </c>
      <c s="34" t="s">
        <v>116</v>
      </c>
      <c s="34" t="s">
        <v>2180</v>
      </c>
      <c s="35" t="s">
        <v>5</v>
      </c>
      <c s="6" t="s">
        <v>2181</v>
      </c>
      <c s="36" t="s">
        <v>90</v>
      </c>
      <c s="37">
        <v>6</v>
      </c>
      <c s="36">
        <v>0</v>
      </c>
      <c s="36">
        <f>ROUND(G48*H48,6)</f>
      </c>
      <c r="L48" s="38">
        <v>0</v>
      </c>
      <c s="32">
        <f>ROUND(ROUND(L48,2)*ROUND(G48,3),2)</f>
      </c>
      <c s="36" t="s">
        <v>55</v>
      </c>
      <c>
        <f>(M48*21)/100</f>
      </c>
      <c t="s">
        <v>27</v>
      </c>
    </row>
    <row r="49" spans="1:5" ht="12.75">
      <c r="A49" s="35" t="s">
        <v>56</v>
      </c>
      <c r="E49" s="39" t="s">
        <v>5</v>
      </c>
    </row>
    <row r="50" spans="1:5" ht="25.5">
      <c r="A50" s="35" t="s">
        <v>57</v>
      </c>
      <c r="E50" s="40" t="s">
        <v>2968</v>
      </c>
    </row>
    <row r="51" spans="1:5" ht="25.5">
      <c r="A51" t="s">
        <v>59</v>
      </c>
      <c r="E51" s="39" t="s">
        <v>2969</v>
      </c>
    </row>
    <row r="52" spans="1:16" ht="12.75">
      <c r="A52" t="s">
        <v>49</v>
      </c>
      <c s="34" t="s">
        <v>120</v>
      </c>
      <c s="34" t="s">
        <v>2970</v>
      </c>
      <c s="35" t="s">
        <v>5</v>
      </c>
      <c s="6" t="s">
        <v>2971</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2972</v>
      </c>
    </row>
    <row r="55" spans="1:5" ht="25.5">
      <c r="A55" t="s">
        <v>59</v>
      </c>
      <c r="E55" s="39" t="s">
        <v>2973</v>
      </c>
    </row>
    <row r="56" spans="1:16" ht="12.75">
      <c r="A56" t="s">
        <v>49</v>
      </c>
      <c s="34" t="s">
        <v>124</v>
      </c>
      <c s="34" t="s">
        <v>2919</v>
      </c>
      <c s="35" t="s">
        <v>5</v>
      </c>
      <c s="6" t="s">
        <v>2920</v>
      </c>
      <c s="36" t="s">
        <v>75</v>
      </c>
      <c s="37">
        <v>97.44</v>
      </c>
      <c s="36">
        <v>0</v>
      </c>
      <c s="36">
        <f>ROUND(G56*H56,6)</f>
      </c>
      <c r="L56" s="38">
        <v>0</v>
      </c>
      <c s="32">
        <f>ROUND(ROUND(L56,2)*ROUND(G56,3),2)</f>
      </c>
      <c s="36" t="s">
        <v>55</v>
      </c>
      <c>
        <f>(M56*21)/100</f>
      </c>
      <c t="s">
        <v>27</v>
      </c>
    </row>
    <row r="57" spans="1:5" ht="12.75">
      <c r="A57" s="35" t="s">
        <v>56</v>
      </c>
      <c r="E57" s="39" t="s">
        <v>5</v>
      </c>
    </row>
    <row r="58" spans="1:5" ht="25.5">
      <c r="A58" s="35" t="s">
        <v>57</v>
      </c>
      <c r="E58" s="40" t="s">
        <v>2974</v>
      </c>
    </row>
    <row r="59" spans="1:5" ht="12.75">
      <c r="A59" t="s">
        <v>59</v>
      </c>
      <c r="E59" s="39" t="s">
        <v>2366</v>
      </c>
    </row>
    <row r="60" spans="1:16" ht="12.75">
      <c r="A60" t="s">
        <v>49</v>
      </c>
      <c s="34" t="s">
        <v>128</v>
      </c>
      <c s="34" t="s">
        <v>2922</v>
      </c>
      <c s="35" t="s">
        <v>5</v>
      </c>
      <c s="6" t="s">
        <v>2923</v>
      </c>
      <c s="36" t="s">
        <v>75</v>
      </c>
      <c s="37">
        <v>114.8</v>
      </c>
      <c s="36">
        <v>0</v>
      </c>
      <c s="36">
        <f>ROUND(G60*H60,6)</f>
      </c>
      <c r="L60" s="38">
        <v>0</v>
      </c>
      <c s="32">
        <f>ROUND(ROUND(L60,2)*ROUND(G60,3),2)</f>
      </c>
      <c s="36" t="s">
        <v>55</v>
      </c>
      <c>
        <f>(M60*21)/100</f>
      </c>
      <c t="s">
        <v>27</v>
      </c>
    </row>
    <row r="61" spans="1:5" ht="12.75">
      <c r="A61" s="35" t="s">
        <v>56</v>
      </c>
      <c r="E61" s="39" t="s">
        <v>5</v>
      </c>
    </row>
    <row r="62" spans="1:5" ht="25.5">
      <c r="A62" s="35" t="s">
        <v>57</v>
      </c>
      <c r="E62" s="40" t="s">
        <v>2975</v>
      </c>
    </row>
    <row r="63" spans="1:5" ht="12.75">
      <c r="A63" t="s">
        <v>59</v>
      </c>
      <c r="E63" s="39" t="s">
        <v>2366</v>
      </c>
    </row>
    <row r="64" spans="1:16" ht="12.75">
      <c r="A64" t="s">
        <v>49</v>
      </c>
      <c s="34" t="s">
        <v>131</v>
      </c>
      <c s="34" t="s">
        <v>2928</v>
      </c>
      <c s="35" t="s">
        <v>5</v>
      </c>
      <c s="6" t="s">
        <v>2929</v>
      </c>
      <c s="36" t="s">
        <v>75</v>
      </c>
      <c s="37">
        <v>212.24</v>
      </c>
      <c s="36">
        <v>0</v>
      </c>
      <c s="36">
        <f>ROUND(G64*H64,6)</f>
      </c>
      <c r="L64" s="38">
        <v>0</v>
      </c>
      <c s="32">
        <f>ROUND(ROUND(L64,2)*ROUND(G64,3),2)</f>
      </c>
      <c s="36" t="s">
        <v>55</v>
      </c>
      <c>
        <f>(M64*21)/100</f>
      </c>
      <c t="s">
        <v>27</v>
      </c>
    </row>
    <row r="65" spans="1:5" ht="12.75">
      <c r="A65" s="35" t="s">
        <v>56</v>
      </c>
      <c r="E65" s="39" t="s">
        <v>5</v>
      </c>
    </row>
    <row r="66" spans="1:5" ht="25.5">
      <c r="A66" s="35" t="s">
        <v>57</v>
      </c>
      <c r="E66" s="40" t="s">
        <v>2976</v>
      </c>
    </row>
    <row r="67" spans="1:5" ht="12.75">
      <c r="A67" t="s">
        <v>59</v>
      </c>
      <c r="E67" s="39" t="s">
        <v>2931</v>
      </c>
    </row>
    <row r="68" spans="1:13" ht="12.75">
      <c r="A68" t="s">
        <v>46</v>
      </c>
      <c r="C68" s="31" t="s">
        <v>72</v>
      </c>
      <c r="E68" s="33" t="s">
        <v>1999</v>
      </c>
      <c r="J68" s="32">
        <f>0</f>
      </c>
      <c s="32">
        <f>0</f>
      </c>
      <c s="32">
        <f>0+L69+L73+L77+L81+L85+L89</f>
      </c>
      <c s="32">
        <f>0+M69+M73+M77+M81+M85+M89</f>
      </c>
    </row>
    <row r="69" spans="1:16" ht="12.75">
      <c r="A69" t="s">
        <v>49</v>
      </c>
      <c s="34" t="s">
        <v>135</v>
      </c>
      <c s="34" t="s">
        <v>2932</v>
      </c>
      <c s="35" t="s">
        <v>5</v>
      </c>
      <c s="6" t="s">
        <v>2933</v>
      </c>
      <c s="36" t="s">
        <v>90</v>
      </c>
      <c s="37">
        <v>9</v>
      </c>
      <c s="36">
        <v>0</v>
      </c>
      <c s="36">
        <f>ROUND(G69*H69,6)</f>
      </c>
      <c r="L69" s="38">
        <v>0</v>
      </c>
      <c s="32">
        <f>ROUND(ROUND(L69,2)*ROUND(G69,3),2)</f>
      </c>
      <c s="36" t="s">
        <v>55</v>
      </c>
      <c>
        <f>(M69*21)/100</f>
      </c>
      <c t="s">
        <v>27</v>
      </c>
    </row>
    <row r="70" spans="1:5" ht="12.75">
      <c r="A70" s="35" t="s">
        <v>56</v>
      </c>
      <c r="E70" s="39" t="s">
        <v>5</v>
      </c>
    </row>
    <row r="71" spans="1:5" ht="25.5">
      <c r="A71" s="35" t="s">
        <v>57</v>
      </c>
      <c r="E71" s="40" t="s">
        <v>2977</v>
      </c>
    </row>
    <row r="72" spans="1:5" ht="12.75">
      <c r="A72" t="s">
        <v>59</v>
      </c>
      <c r="E72" s="39" t="s">
        <v>2366</v>
      </c>
    </row>
    <row r="73" spans="1:16" ht="12.75">
      <c r="A73" t="s">
        <v>49</v>
      </c>
      <c s="34" t="s">
        <v>139</v>
      </c>
      <c s="34" t="s">
        <v>2340</v>
      </c>
      <c s="35" t="s">
        <v>5</v>
      </c>
      <c s="6" t="s">
        <v>2341</v>
      </c>
      <c s="36" t="s">
        <v>64</v>
      </c>
      <c s="37">
        <v>2.69</v>
      </c>
      <c s="36">
        <v>0</v>
      </c>
      <c s="36">
        <f>ROUND(G73*H73,6)</f>
      </c>
      <c r="L73" s="38">
        <v>0</v>
      </c>
      <c s="32">
        <f>ROUND(ROUND(L73,2)*ROUND(G73,3),2)</f>
      </c>
      <c s="36" t="s">
        <v>55</v>
      </c>
      <c>
        <f>(M73*21)/100</f>
      </c>
      <c t="s">
        <v>27</v>
      </c>
    </row>
    <row r="74" spans="1:5" ht="12.75">
      <c r="A74" s="35" t="s">
        <v>56</v>
      </c>
      <c r="E74" s="39" t="s">
        <v>5</v>
      </c>
    </row>
    <row r="75" spans="1:5" ht="25.5">
      <c r="A75" s="35" t="s">
        <v>57</v>
      </c>
      <c r="E75" s="40" t="s">
        <v>2978</v>
      </c>
    </row>
    <row r="76" spans="1:5" ht="12.75">
      <c r="A76" t="s">
        <v>59</v>
      </c>
      <c r="E76" s="39" t="s">
        <v>2366</v>
      </c>
    </row>
    <row r="77" spans="1:16" ht="12.75">
      <c r="A77" t="s">
        <v>49</v>
      </c>
      <c s="34" t="s">
        <v>143</v>
      </c>
      <c s="34" t="s">
        <v>2979</v>
      </c>
      <c s="35" t="s">
        <v>5</v>
      </c>
      <c s="6" t="s">
        <v>2980</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2981</v>
      </c>
    </row>
    <row r="80" spans="1:5" ht="12.75">
      <c r="A80" t="s">
        <v>59</v>
      </c>
      <c r="E80" s="39" t="s">
        <v>2366</v>
      </c>
    </row>
    <row r="81" spans="1:16" ht="12.75">
      <c r="A81" t="s">
        <v>49</v>
      </c>
      <c s="34" t="s">
        <v>147</v>
      </c>
      <c s="34" t="s">
        <v>2943</v>
      </c>
      <c s="35" t="s">
        <v>5</v>
      </c>
      <c s="6" t="s">
        <v>2944</v>
      </c>
      <c s="36" t="s">
        <v>75</v>
      </c>
      <c s="37">
        <v>70</v>
      </c>
      <c s="36">
        <v>0</v>
      </c>
      <c s="36">
        <f>ROUND(G81*H81,6)</f>
      </c>
      <c r="L81" s="38">
        <v>0</v>
      </c>
      <c s="32">
        <f>ROUND(ROUND(L81,2)*ROUND(G81,3),2)</f>
      </c>
      <c s="36" t="s">
        <v>55</v>
      </c>
      <c>
        <f>(M81*21)/100</f>
      </c>
      <c t="s">
        <v>27</v>
      </c>
    </row>
    <row r="82" spans="1:5" ht="12.75">
      <c r="A82" s="35" t="s">
        <v>56</v>
      </c>
      <c r="E82" s="39" t="s">
        <v>5</v>
      </c>
    </row>
    <row r="83" spans="1:5" ht="25.5">
      <c r="A83" s="35" t="s">
        <v>57</v>
      </c>
      <c r="E83" s="40" t="s">
        <v>2982</v>
      </c>
    </row>
    <row r="84" spans="1:5" ht="12.75">
      <c r="A84" t="s">
        <v>59</v>
      </c>
      <c r="E84" s="39" t="s">
        <v>2366</v>
      </c>
    </row>
    <row r="85" spans="1:16" ht="25.5">
      <c r="A85" t="s">
        <v>49</v>
      </c>
      <c s="34" t="s">
        <v>151</v>
      </c>
      <c s="34" t="s">
        <v>2071</v>
      </c>
      <c s="35" t="s">
        <v>2072</v>
      </c>
      <c s="6" t="s">
        <v>2983</v>
      </c>
      <c s="36" t="s">
        <v>793</v>
      </c>
      <c s="37">
        <v>2.69</v>
      </c>
      <c s="36">
        <v>0</v>
      </c>
      <c s="36">
        <f>ROUND(G85*H85,6)</f>
      </c>
      <c r="L85" s="38">
        <v>0</v>
      </c>
      <c s="32">
        <f>ROUND(ROUND(L85,2)*ROUND(G85,3),2)</f>
      </c>
      <c s="36" t="s">
        <v>55</v>
      </c>
      <c>
        <f>(M85*21)/100</f>
      </c>
      <c t="s">
        <v>27</v>
      </c>
    </row>
    <row r="86" spans="1:5" ht="25.5">
      <c r="A86" s="35" t="s">
        <v>56</v>
      </c>
      <c r="E86" s="39" t="s">
        <v>2984</v>
      </c>
    </row>
    <row r="87" spans="1:5" ht="25.5">
      <c r="A87" s="35" t="s">
        <v>57</v>
      </c>
      <c r="E87" s="40" t="s">
        <v>2985</v>
      </c>
    </row>
    <row r="88" spans="1:5" ht="12.75">
      <c r="A88" t="s">
        <v>59</v>
      </c>
      <c r="E88" s="39" t="s">
        <v>2366</v>
      </c>
    </row>
    <row r="89" spans="1:16" ht="25.5">
      <c r="A89" t="s">
        <v>49</v>
      </c>
      <c s="34" t="s">
        <v>155</v>
      </c>
      <c s="34" t="s">
        <v>796</v>
      </c>
      <c s="35" t="s">
        <v>797</v>
      </c>
      <c s="6" t="s">
        <v>2946</v>
      </c>
      <c s="36" t="s">
        <v>793</v>
      </c>
      <c s="37">
        <v>1.05</v>
      </c>
      <c s="36">
        <v>0</v>
      </c>
      <c s="36">
        <f>ROUND(G89*H89,6)</f>
      </c>
      <c r="L89" s="38">
        <v>0</v>
      </c>
      <c s="32">
        <f>ROUND(ROUND(L89,2)*ROUND(G89,3),2)</f>
      </c>
      <c s="36" t="s">
        <v>55</v>
      </c>
      <c>
        <f>(M89*21)/100</f>
      </c>
      <c t="s">
        <v>27</v>
      </c>
    </row>
    <row r="90" spans="1:5" ht="25.5">
      <c r="A90" s="35" t="s">
        <v>56</v>
      </c>
      <c r="E90" s="39" t="s">
        <v>2947</v>
      </c>
    </row>
    <row r="91" spans="1:5" ht="25.5">
      <c r="A91" s="35" t="s">
        <v>57</v>
      </c>
      <c r="E91" s="40" t="s">
        <v>2986</v>
      </c>
    </row>
    <row r="92" spans="1:5" ht="12.75">
      <c r="A92" t="s">
        <v>59</v>
      </c>
      <c r="E92" s="39" t="s">
        <v>2366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2868</v>
      </c>
      <c s="41">
        <f>Rekapitulace!C42</f>
      </c>
      <c s="20" t="s">
        <v>0</v>
      </c>
      <c t="s">
        <v>23</v>
      </c>
      <c t="s">
        <v>27</v>
      </c>
    </row>
    <row r="4" spans="1:16" ht="32" customHeight="1">
      <c r="A4" s="24" t="s">
        <v>20</v>
      </c>
      <c s="25" t="s">
        <v>28</v>
      </c>
      <c s="27" t="s">
        <v>2868</v>
      </c>
      <c r="E4" s="26" t="s">
        <v>2869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2989</v>
      </c>
      <c r="E8" s="30" t="s">
        <v>2988</v>
      </c>
      <c r="J8" s="29">
        <f>0+J9+J30+J35+J60</f>
      </c>
      <c s="29">
        <f>0+K9+K30+K35+K60</f>
      </c>
      <c s="29">
        <f>0+L9+L30+L35+L60</f>
      </c>
      <c s="29">
        <f>0+M9+M30+M35+M60</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38.5</v>
      </c>
      <c s="36">
        <v>0</v>
      </c>
      <c s="36">
        <f>ROUND(G10*H10,6)</f>
      </c>
      <c r="L10" s="38">
        <v>0</v>
      </c>
      <c s="32">
        <f>ROUND(ROUND(L10,2)*ROUND(G10,3),2)</f>
      </c>
      <c s="36" t="s">
        <v>55</v>
      </c>
      <c>
        <f>(M10*21)/100</f>
      </c>
      <c t="s">
        <v>27</v>
      </c>
    </row>
    <row r="11" spans="1:5" ht="12.75">
      <c r="A11" s="35" t="s">
        <v>56</v>
      </c>
      <c r="E11" s="39" t="s">
        <v>5</v>
      </c>
    </row>
    <row r="12" spans="1:5" ht="25.5">
      <c r="A12" s="35" t="s">
        <v>57</v>
      </c>
      <c r="E12" s="40" t="s">
        <v>2990</v>
      </c>
    </row>
    <row r="13" spans="1:5" ht="12.75">
      <c r="A13" t="s">
        <v>59</v>
      </c>
      <c r="E13" s="39" t="s">
        <v>2366</v>
      </c>
    </row>
    <row r="14" spans="1:16" ht="12.75">
      <c r="A14" t="s">
        <v>49</v>
      </c>
      <c s="34" t="s">
        <v>27</v>
      </c>
      <c s="34" t="s">
        <v>2874</v>
      </c>
      <c s="35" t="s">
        <v>5</v>
      </c>
      <c s="6" t="s">
        <v>2875</v>
      </c>
      <c s="36" t="s">
        <v>64</v>
      </c>
      <c s="37">
        <v>32</v>
      </c>
      <c s="36">
        <v>0</v>
      </c>
      <c s="36">
        <f>ROUND(G14*H14,6)</f>
      </c>
      <c r="L14" s="38">
        <v>0</v>
      </c>
      <c s="32">
        <f>ROUND(ROUND(L14,2)*ROUND(G14,3),2)</f>
      </c>
      <c s="36" t="s">
        <v>55</v>
      </c>
      <c>
        <f>(M14*21)/100</f>
      </c>
      <c t="s">
        <v>27</v>
      </c>
    </row>
    <row r="15" spans="1:5" ht="12.75">
      <c r="A15" s="35" t="s">
        <v>56</v>
      </c>
      <c r="E15" s="39" t="s">
        <v>5</v>
      </c>
    </row>
    <row r="16" spans="1:5" ht="25.5">
      <c r="A16" s="35" t="s">
        <v>57</v>
      </c>
      <c r="E16" s="40" t="s">
        <v>2991</v>
      </c>
    </row>
    <row r="17" spans="1:5" ht="12.75">
      <c r="A17" t="s">
        <v>59</v>
      </c>
      <c r="E17" s="39" t="s">
        <v>2366</v>
      </c>
    </row>
    <row r="18" spans="1:16" ht="12.75">
      <c r="A18" t="s">
        <v>49</v>
      </c>
      <c s="34" t="s">
        <v>26</v>
      </c>
      <c s="34" t="s">
        <v>78</v>
      </c>
      <c s="35" t="s">
        <v>5</v>
      </c>
      <c s="6" t="s">
        <v>842</v>
      </c>
      <c s="36" t="s">
        <v>64</v>
      </c>
      <c s="37">
        <v>29.72</v>
      </c>
      <c s="36">
        <v>0</v>
      </c>
      <c s="36">
        <f>ROUND(G18*H18,6)</f>
      </c>
      <c r="L18" s="38">
        <v>0</v>
      </c>
      <c s="32">
        <f>ROUND(ROUND(L18,2)*ROUND(G18,3),2)</f>
      </c>
      <c s="36" t="s">
        <v>55</v>
      </c>
      <c>
        <f>(M18*21)/100</f>
      </c>
      <c t="s">
        <v>27</v>
      </c>
    </row>
    <row r="19" spans="1:5" ht="12.75">
      <c r="A19" s="35" t="s">
        <v>56</v>
      </c>
      <c r="E19" s="39" t="s">
        <v>5</v>
      </c>
    </row>
    <row r="20" spans="1:5" ht="25.5">
      <c r="A20" s="35" t="s">
        <v>57</v>
      </c>
      <c r="E20" s="40" t="s">
        <v>2992</v>
      </c>
    </row>
    <row r="21" spans="1:5" ht="12.75">
      <c r="A21" t="s">
        <v>59</v>
      </c>
      <c r="E21" s="39" t="s">
        <v>2993</v>
      </c>
    </row>
    <row r="22" spans="1:16" ht="12.75">
      <c r="A22" t="s">
        <v>49</v>
      </c>
      <c s="34" t="s">
        <v>72</v>
      </c>
      <c s="34" t="s">
        <v>2566</v>
      </c>
      <c s="35" t="s">
        <v>5</v>
      </c>
      <c s="6" t="s">
        <v>2567</v>
      </c>
      <c s="36" t="s">
        <v>64</v>
      </c>
      <c s="37">
        <v>35.96</v>
      </c>
      <c s="36">
        <v>0</v>
      </c>
      <c s="36">
        <f>ROUND(G22*H22,6)</f>
      </c>
      <c r="L22" s="38">
        <v>0</v>
      </c>
      <c s="32">
        <f>ROUND(ROUND(L22,2)*ROUND(G22,3),2)</f>
      </c>
      <c s="36" t="s">
        <v>55</v>
      </c>
      <c>
        <f>(M22*21)/100</f>
      </c>
      <c t="s">
        <v>27</v>
      </c>
    </row>
    <row r="23" spans="1:5" ht="12.75">
      <c r="A23" s="35" t="s">
        <v>56</v>
      </c>
      <c r="E23" s="39" t="s">
        <v>5</v>
      </c>
    </row>
    <row r="24" spans="1:5" ht="38.25">
      <c r="A24" s="35" t="s">
        <v>57</v>
      </c>
      <c r="E24" s="40" t="s">
        <v>2994</v>
      </c>
    </row>
    <row r="25" spans="1:5" ht="12.75">
      <c r="A25" t="s">
        <v>59</v>
      </c>
      <c r="E25" s="39" t="s">
        <v>2880</v>
      </c>
    </row>
    <row r="26" spans="1:16" ht="25.5">
      <c r="A26" t="s">
        <v>49</v>
      </c>
      <c s="34" t="s">
        <v>77</v>
      </c>
      <c s="34" t="s">
        <v>805</v>
      </c>
      <c s="35" t="s">
        <v>806</v>
      </c>
      <c s="6" t="s">
        <v>2881</v>
      </c>
      <c s="36" t="s">
        <v>793</v>
      </c>
      <c s="37">
        <v>70.5</v>
      </c>
      <c s="36">
        <v>0</v>
      </c>
      <c s="36">
        <f>ROUND(G26*H26,6)</f>
      </c>
      <c r="L26" s="38">
        <v>0</v>
      </c>
      <c s="32">
        <f>ROUND(ROUND(L26,2)*ROUND(G26,3),2)</f>
      </c>
      <c s="36" t="s">
        <v>55</v>
      </c>
      <c>
        <f>(M26*21)/100</f>
      </c>
      <c t="s">
        <v>27</v>
      </c>
    </row>
    <row r="27" spans="1:5" ht="38.25">
      <c r="A27" s="35" t="s">
        <v>56</v>
      </c>
      <c r="E27" s="39" t="s">
        <v>2882</v>
      </c>
    </row>
    <row r="28" spans="1:5" ht="25.5">
      <c r="A28" s="35" t="s">
        <v>57</v>
      </c>
      <c r="E28" s="40" t="s">
        <v>2995</v>
      </c>
    </row>
    <row r="29" spans="1:5" ht="12.75">
      <c r="A29" t="s">
        <v>59</v>
      </c>
      <c r="E29" s="39" t="s">
        <v>2366</v>
      </c>
    </row>
    <row r="30" spans="1:13" ht="12.75">
      <c r="A30" t="s">
        <v>46</v>
      </c>
      <c r="C30" s="31" t="s">
        <v>27</v>
      </c>
      <c r="E30" s="33" t="s">
        <v>2141</v>
      </c>
      <c r="J30" s="32">
        <f>0</f>
      </c>
      <c s="32">
        <f>0</f>
      </c>
      <c s="32">
        <f>0+L31</f>
      </c>
      <c s="32">
        <f>0+M31</f>
      </c>
    </row>
    <row r="31" spans="1:16" ht="12.75">
      <c r="A31" t="s">
        <v>49</v>
      </c>
      <c s="34" t="s">
        <v>82</v>
      </c>
      <c s="34" t="s">
        <v>2886</v>
      </c>
      <c s="35" t="s">
        <v>5</v>
      </c>
      <c s="6" t="s">
        <v>2887</v>
      </c>
      <c s="36" t="s">
        <v>64</v>
      </c>
      <c s="37">
        <v>1.85</v>
      </c>
      <c s="36">
        <v>0</v>
      </c>
      <c s="36">
        <f>ROUND(G31*H31,6)</f>
      </c>
      <c r="L31" s="38">
        <v>0</v>
      </c>
      <c s="32">
        <f>ROUND(ROUND(L31,2)*ROUND(G31,3),2)</f>
      </c>
      <c s="36" t="s">
        <v>55</v>
      </c>
      <c>
        <f>(M31*21)/100</f>
      </c>
      <c t="s">
        <v>27</v>
      </c>
    </row>
    <row r="32" spans="1:5" ht="12.75">
      <c r="A32" s="35" t="s">
        <v>56</v>
      </c>
      <c r="E32" s="39" t="s">
        <v>5</v>
      </c>
    </row>
    <row r="33" spans="1:5" ht="25.5">
      <c r="A33" s="35" t="s">
        <v>57</v>
      </c>
      <c r="E33" s="40" t="s">
        <v>2996</v>
      </c>
    </row>
    <row r="34" spans="1:5" ht="12.75">
      <c r="A34" t="s">
        <v>59</v>
      </c>
      <c r="E34" s="39" t="s">
        <v>2880</v>
      </c>
    </row>
    <row r="35" spans="1:13" ht="12.75">
      <c r="A35" t="s">
        <v>46</v>
      </c>
      <c r="C35" s="31" t="s">
        <v>26</v>
      </c>
      <c r="E35" s="33" t="s">
        <v>2168</v>
      </c>
      <c r="J35" s="32">
        <f>0</f>
      </c>
      <c s="32">
        <f>0</f>
      </c>
      <c s="32">
        <f>0+L36+L40+L44+L48+L52+L56</f>
      </c>
      <c s="32">
        <f>0+M36+M40+M44+M48+M52+M56</f>
      </c>
    </row>
    <row r="36" spans="1:16" ht="12.75">
      <c r="A36" t="s">
        <v>49</v>
      </c>
      <c s="34" t="s">
        <v>87</v>
      </c>
      <c s="34" t="s">
        <v>2462</v>
      </c>
      <c s="35" t="s">
        <v>5</v>
      </c>
      <c s="6" t="s">
        <v>2463</v>
      </c>
      <c s="36" t="s">
        <v>75</v>
      </c>
      <c s="37">
        <v>14.21</v>
      </c>
      <c s="36">
        <v>0</v>
      </c>
      <c s="36">
        <f>ROUND(G36*H36,6)</f>
      </c>
      <c r="L36" s="38">
        <v>0</v>
      </c>
      <c s="32">
        <f>ROUND(ROUND(L36,2)*ROUND(G36,3),2)</f>
      </c>
      <c s="36" t="s">
        <v>55</v>
      </c>
      <c>
        <f>(M36*21)/100</f>
      </c>
      <c t="s">
        <v>27</v>
      </c>
    </row>
    <row r="37" spans="1:5" ht="12.75">
      <c r="A37" s="35" t="s">
        <v>56</v>
      </c>
      <c r="E37" s="39" t="s">
        <v>5</v>
      </c>
    </row>
    <row r="38" spans="1:5" ht="25.5">
      <c r="A38" s="35" t="s">
        <v>57</v>
      </c>
      <c r="E38" s="40" t="s">
        <v>2997</v>
      </c>
    </row>
    <row r="39" spans="1:5" ht="12.75">
      <c r="A39" t="s">
        <v>59</v>
      </c>
      <c r="E39" s="39" t="s">
        <v>2998</v>
      </c>
    </row>
    <row r="40" spans="1:16" ht="12.75">
      <c r="A40" t="s">
        <v>49</v>
      </c>
      <c s="34" t="s">
        <v>108</v>
      </c>
      <c s="34" t="s">
        <v>2970</v>
      </c>
      <c s="35" t="s">
        <v>5</v>
      </c>
      <c s="6" t="s">
        <v>2971</v>
      </c>
      <c s="36" t="s">
        <v>90</v>
      </c>
      <c s="37">
        <v>5</v>
      </c>
      <c s="36">
        <v>0</v>
      </c>
      <c s="36">
        <f>ROUND(G40*H40,6)</f>
      </c>
      <c r="L40" s="38">
        <v>0</v>
      </c>
      <c s="32">
        <f>ROUND(ROUND(L40,2)*ROUND(G40,3),2)</f>
      </c>
      <c s="36" t="s">
        <v>55</v>
      </c>
      <c>
        <f>(M40*21)/100</f>
      </c>
      <c t="s">
        <v>27</v>
      </c>
    </row>
    <row r="41" spans="1:5" ht="12.75">
      <c r="A41" s="35" t="s">
        <v>56</v>
      </c>
      <c r="E41" s="39" t="s">
        <v>5</v>
      </c>
    </row>
    <row r="42" spans="1:5" ht="25.5">
      <c r="A42" s="35" t="s">
        <v>57</v>
      </c>
      <c r="E42" s="40" t="s">
        <v>2999</v>
      </c>
    </row>
    <row r="43" spans="1:5" ht="25.5">
      <c r="A43" t="s">
        <v>59</v>
      </c>
      <c r="E43" s="39" t="s">
        <v>2973</v>
      </c>
    </row>
    <row r="44" spans="1:16" ht="12.75">
      <c r="A44" t="s">
        <v>49</v>
      </c>
      <c s="34" t="s">
        <v>112</v>
      </c>
      <c s="34" t="s">
        <v>3000</v>
      </c>
      <c s="35" t="s">
        <v>5</v>
      </c>
      <c s="6" t="s">
        <v>3001</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3002</v>
      </c>
    </row>
    <row r="47" spans="1:5" ht="12.75">
      <c r="A47" t="s">
        <v>59</v>
      </c>
      <c r="E47" s="39" t="s">
        <v>2366</v>
      </c>
    </row>
    <row r="48" spans="1:16" ht="12.75">
      <c r="A48" t="s">
        <v>49</v>
      </c>
      <c s="34" t="s">
        <v>116</v>
      </c>
      <c s="34" t="s">
        <v>3003</v>
      </c>
      <c s="35" t="s">
        <v>5</v>
      </c>
      <c s="6" t="s">
        <v>3004</v>
      </c>
      <c s="36" t="s">
        <v>90</v>
      </c>
      <c s="37">
        <v>5</v>
      </c>
      <c s="36">
        <v>0</v>
      </c>
      <c s="36">
        <f>ROUND(G48*H48,6)</f>
      </c>
      <c r="L48" s="38">
        <v>0</v>
      </c>
      <c s="32">
        <f>ROUND(ROUND(L48,2)*ROUND(G48,3),2)</f>
      </c>
      <c s="36" t="s">
        <v>55</v>
      </c>
      <c>
        <f>(M48*21)/100</f>
      </c>
      <c t="s">
        <v>27</v>
      </c>
    </row>
    <row r="49" spans="1:5" ht="12.75">
      <c r="A49" s="35" t="s">
        <v>56</v>
      </c>
      <c r="E49" s="39" t="s">
        <v>5</v>
      </c>
    </row>
    <row r="50" spans="1:5" ht="25.5">
      <c r="A50" s="35" t="s">
        <v>57</v>
      </c>
      <c r="E50" s="40" t="s">
        <v>3005</v>
      </c>
    </row>
    <row r="51" spans="1:5" ht="12.75">
      <c r="A51" t="s">
        <v>59</v>
      </c>
      <c r="E51" s="39" t="s">
        <v>3006</v>
      </c>
    </row>
    <row r="52" spans="1:16" ht="12.75">
      <c r="A52" t="s">
        <v>49</v>
      </c>
      <c s="34" t="s">
        <v>120</v>
      </c>
      <c s="34" t="s">
        <v>2919</v>
      </c>
      <c s="35" t="s">
        <v>5</v>
      </c>
      <c s="6" t="s">
        <v>2920</v>
      </c>
      <c s="36" t="s">
        <v>75</v>
      </c>
      <c s="37">
        <v>14.21</v>
      </c>
      <c s="36">
        <v>0</v>
      </c>
      <c s="36">
        <f>ROUND(G52*H52,6)</f>
      </c>
      <c r="L52" s="38">
        <v>0</v>
      </c>
      <c s="32">
        <f>ROUND(ROUND(L52,2)*ROUND(G52,3),2)</f>
      </c>
      <c s="36" t="s">
        <v>55</v>
      </c>
      <c>
        <f>(M52*21)/100</f>
      </c>
      <c t="s">
        <v>27</v>
      </c>
    </row>
    <row r="53" spans="1:5" ht="12.75">
      <c r="A53" s="35" t="s">
        <v>56</v>
      </c>
      <c r="E53" s="39" t="s">
        <v>5</v>
      </c>
    </row>
    <row r="54" spans="1:5" ht="25.5">
      <c r="A54" s="35" t="s">
        <v>57</v>
      </c>
      <c r="E54" s="40" t="s">
        <v>3007</v>
      </c>
    </row>
    <row r="55" spans="1:5" ht="12.75">
      <c r="A55" t="s">
        <v>59</v>
      </c>
      <c r="E55" s="39" t="s">
        <v>2366</v>
      </c>
    </row>
    <row r="56" spans="1:16" ht="12.75">
      <c r="A56" t="s">
        <v>49</v>
      </c>
      <c s="34" t="s">
        <v>124</v>
      </c>
      <c s="34" t="s">
        <v>2928</v>
      </c>
      <c s="35" t="s">
        <v>5</v>
      </c>
      <c s="6" t="s">
        <v>2929</v>
      </c>
      <c s="36" t="s">
        <v>75</v>
      </c>
      <c s="37">
        <v>14.21</v>
      </c>
      <c s="36">
        <v>0</v>
      </c>
      <c s="36">
        <f>ROUND(G56*H56,6)</f>
      </c>
      <c r="L56" s="38">
        <v>0</v>
      </c>
      <c s="32">
        <f>ROUND(ROUND(L56,2)*ROUND(G56,3),2)</f>
      </c>
      <c s="36" t="s">
        <v>55</v>
      </c>
      <c>
        <f>(M56*21)/100</f>
      </c>
      <c t="s">
        <v>27</v>
      </c>
    </row>
    <row r="57" spans="1:5" ht="12.75">
      <c r="A57" s="35" t="s">
        <v>56</v>
      </c>
      <c r="E57" s="39" t="s">
        <v>5</v>
      </c>
    </row>
    <row r="58" spans="1:5" ht="25.5">
      <c r="A58" s="35" t="s">
        <v>57</v>
      </c>
      <c r="E58" s="40" t="s">
        <v>3007</v>
      </c>
    </row>
    <row r="59" spans="1:5" ht="12.75">
      <c r="A59" t="s">
        <v>59</v>
      </c>
      <c r="E59" s="39" t="s">
        <v>2366</v>
      </c>
    </row>
    <row r="60" spans="1:13" ht="12.75">
      <c r="A60" t="s">
        <v>46</v>
      </c>
      <c r="C60" s="31" t="s">
        <v>72</v>
      </c>
      <c r="E60" s="33" t="s">
        <v>1999</v>
      </c>
      <c r="J60" s="32">
        <f>0</f>
      </c>
      <c s="32">
        <f>0</f>
      </c>
      <c s="32">
        <f>0+L61+L65</f>
      </c>
      <c s="32">
        <f>0+M61+M65</f>
      </c>
    </row>
    <row r="61" spans="1:16" ht="12.75">
      <c r="A61" t="s">
        <v>49</v>
      </c>
      <c s="34" t="s">
        <v>128</v>
      </c>
      <c s="34" t="s">
        <v>3008</v>
      </c>
      <c s="35" t="s">
        <v>5</v>
      </c>
      <c s="6" t="s">
        <v>3009</v>
      </c>
      <c s="36" t="s">
        <v>90</v>
      </c>
      <c s="37">
        <v>4</v>
      </c>
      <c s="36">
        <v>0</v>
      </c>
      <c s="36">
        <f>ROUND(G61*H61,6)</f>
      </c>
      <c r="L61" s="38">
        <v>0</v>
      </c>
      <c s="32">
        <f>ROUND(ROUND(L61,2)*ROUND(G61,3),2)</f>
      </c>
      <c s="36" t="s">
        <v>55</v>
      </c>
      <c>
        <f>(M61*21)/100</f>
      </c>
      <c t="s">
        <v>27</v>
      </c>
    </row>
    <row r="62" spans="1:5" ht="12.75">
      <c r="A62" s="35" t="s">
        <v>56</v>
      </c>
      <c r="E62" s="39" t="s">
        <v>5</v>
      </c>
    </row>
    <row r="63" spans="1:5" ht="25.5">
      <c r="A63" s="35" t="s">
        <v>57</v>
      </c>
      <c r="E63" s="40" t="s">
        <v>3010</v>
      </c>
    </row>
    <row r="64" spans="1:5" ht="12.75">
      <c r="A64" t="s">
        <v>59</v>
      </c>
      <c r="E64" s="39" t="s">
        <v>2366</v>
      </c>
    </row>
    <row r="65" spans="1:16" ht="12.75">
      <c r="A65" t="s">
        <v>49</v>
      </c>
      <c s="34" t="s">
        <v>131</v>
      </c>
      <c s="34" t="s">
        <v>2949</v>
      </c>
      <c s="35" t="s">
        <v>5</v>
      </c>
      <c s="6" t="s">
        <v>3011</v>
      </c>
      <c s="36" t="s">
        <v>90</v>
      </c>
      <c s="37">
        <v>3</v>
      </c>
      <c s="36">
        <v>0</v>
      </c>
      <c s="36">
        <f>ROUND(G65*H65,6)</f>
      </c>
      <c r="L65" s="38">
        <v>0</v>
      </c>
      <c s="32">
        <f>ROUND(ROUND(L65,2)*ROUND(G65,3),2)</f>
      </c>
      <c s="36" t="s">
        <v>1764</v>
      </c>
      <c>
        <f>(M65*21)/100</f>
      </c>
      <c t="s">
        <v>27</v>
      </c>
    </row>
    <row r="66" spans="1:5" ht="12.75">
      <c r="A66" s="35" t="s">
        <v>56</v>
      </c>
      <c r="E66" s="39" t="s">
        <v>5</v>
      </c>
    </row>
    <row r="67" spans="1:5" ht="25.5">
      <c r="A67" s="35" t="s">
        <v>57</v>
      </c>
      <c r="E67" s="40" t="s">
        <v>3012</v>
      </c>
    </row>
    <row r="68" spans="1:5" ht="12.75">
      <c r="A68" t="s">
        <v>59</v>
      </c>
      <c r="E68" s="39" t="s">
        <v>3013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2868</v>
      </c>
      <c s="41">
        <f>Rekapitulace!C42</f>
      </c>
      <c s="20" t="s">
        <v>0</v>
      </c>
      <c t="s">
        <v>23</v>
      </c>
      <c t="s">
        <v>27</v>
      </c>
    </row>
    <row r="4" spans="1:16" ht="32" customHeight="1">
      <c r="A4" s="24" t="s">
        <v>20</v>
      </c>
      <c s="25" t="s">
        <v>28</v>
      </c>
      <c s="27" t="s">
        <v>2868</v>
      </c>
      <c r="E4" s="26" t="s">
        <v>2869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3016</v>
      </c>
      <c r="E8" s="30" t="s">
        <v>3015</v>
      </c>
      <c r="J8" s="29">
        <f>0+J9+J34+J39+J68</f>
      </c>
      <c s="29">
        <f>0+K9+K34+K39+K68</f>
      </c>
      <c s="29">
        <f>0+L9+L34+L39+L68</f>
      </c>
      <c s="29">
        <f>0+M9+M34+M39+M68</f>
      </c>
    </row>
    <row r="9" spans="1:13" ht="12.75">
      <c r="A9" t="s">
        <v>46</v>
      </c>
      <c r="C9" s="31" t="s">
        <v>4</v>
      </c>
      <c r="E9" s="33" t="s">
        <v>837</v>
      </c>
      <c r="J9" s="32">
        <f>0</f>
      </c>
      <c s="32">
        <f>0</f>
      </c>
      <c s="32">
        <f>0+L10+L14+L18+L22+L26+L30</f>
      </c>
      <c s="32">
        <f>0+M10+M14+M18+M22+M26+M30</f>
      </c>
    </row>
    <row r="10" spans="1:16" ht="12.75">
      <c r="A10" t="s">
        <v>49</v>
      </c>
      <c s="34" t="s">
        <v>4</v>
      </c>
      <c s="34" t="s">
        <v>2367</v>
      </c>
      <c s="35" t="s">
        <v>5</v>
      </c>
      <c s="6" t="s">
        <v>2368</v>
      </c>
      <c s="36" t="s">
        <v>64</v>
      </c>
      <c s="37">
        <v>417.3</v>
      </c>
      <c s="36">
        <v>0</v>
      </c>
      <c s="36">
        <f>ROUND(G10*H10,6)</f>
      </c>
      <c r="L10" s="38">
        <v>0</v>
      </c>
      <c s="32">
        <f>ROUND(ROUND(L10,2)*ROUND(G10,3),2)</f>
      </c>
      <c s="36" t="s">
        <v>55</v>
      </c>
      <c>
        <f>(M10*21)/100</f>
      </c>
      <c t="s">
        <v>27</v>
      </c>
    </row>
    <row r="11" spans="1:5" ht="12.75">
      <c r="A11" s="35" t="s">
        <v>56</v>
      </c>
      <c r="E11" s="39" t="s">
        <v>5</v>
      </c>
    </row>
    <row r="12" spans="1:5" ht="25.5">
      <c r="A12" s="35" t="s">
        <v>57</v>
      </c>
      <c r="E12" s="40" t="s">
        <v>3017</v>
      </c>
    </row>
    <row r="13" spans="1:5" ht="12.75">
      <c r="A13" t="s">
        <v>59</v>
      </c>
      <c r="E13" s="39" t="s">
        <v>2366</v>
      </c>
    </row>
    <row r="14" spans="1:16" ht="12.75">
      <c r="A14" t="s">
        <v>49</v>
      </c>
      <c s="34" t="s">
        <v>27</v>
      </c>
      <c s="34" t="s">
        <v>838</v>
      </c>
      <c s="35" t="s">
        <v>5</v>
      </c>
      <c s="6" t="s">
        <v>839</v>
      </c>
      <c s="36" t="s">
        <v>64</v>
      </c>
      <c s="37">
        <v>198.86</v>
      </c>
      <c s="36">
        <v>0</v>
      </c>
      <c s="36">
        <f>ROUND(G14*H14,6)</f>
      </c>
      <c r="L14" s="38">
        <v>0</v>
      </c>
      <c s="32">
        <f>ROUND(ROUND(L14,2)*ROUND(G14,3),2)</f>
      </c>
      <c s="36" t="s">
        <v>55</v>
      </c>
      <c>
        <f>(M14*21)/100</f>
      </c>
      <c t="s">
        <v>27</v>
      </c>
    </row>
    <row r="15" spans="1:5" ht="12.75">
      <c r="A15" s="35" t="s">
        <v>56</v>
      </c>
      <c r="E15" s="39" t="s">
        <v>5</v>
      </c>
    </row>
    <row r="16" spans="1:5" ht="76.5">
      <c r="A16" s="35" t="s">
        <v>57</v>
      </c>
      <c r="E16" s="40" t="s">
        <v>3018</v>
      </c>
    </row>
    <row r="17" spans="1:5" ht="12.75">
      <c r="A17" t="s">
        <v>59</v>
      </c>
      <c r="E17" s="39" t="s">
        <v>2366</v>
      </c>
    </row>
    <row r="18" spans="1:16" ht="12.75">
      <c r="A18" t="s">
        <v>49</v>
      </c>
      <c s="34" t="s">
        <v>26</v>
      </c>
      <c s="34" t="s">
        <v>2874</v>
      </c>
      <c s="35" t="s">
        <v>5</v>
      </c>
      <c s="6" t="s">
        <v>2875</v>
      </c>
      <c s="36" t="s">
        <v>64</v>
      </c>
      <c s="37">
        <v>87.36</v>
      </c>
      <c s="36">
        <v>0</v>
      </c>
      <c s="36">
        <f>ROUND(G18*H18,6)</f>
      </c>
      <c r="L18" s="38">
        <v>0</v>
      </c>
      <c s="32">
        <f>ROUND(ROUND(L18,2)*ROUND(G18,3),2)</f>
      </c>
      <c s="36" t="s">
        <v>55</v>
      </c>
      <c>
        <f>(M18*21)/100</f>
      </c>
      <c t="s">
        <v>27</v>
      </c>
    </row>
    <row r="19" spans="1:5" ht="12.75">
      <c r="A19" s="35" t="s">
        <v>56</v>
      </c>
      <c r="E19" s="39" t="s">
        <v>5</v>
      </c>
    </row>
    <row r="20" spans="1:5" ht="51">
      <c r="A20" s="35" t="s">
        <v>57</v>
      </c>
      <c r="E20" s="40" t="s">
        <v>3019</v>
      </c>
    </row>
    <row r="21" spans="1:5" ht="12.75">
      <c r="A21" t="s">
        <v>59</v>
      </c>
      <c r="E21" s="39" t="s">
        <v>2366</v>
      </c>
    </row>
    <row r="22" spans="1:16" ht="12.75">
      <c r="A22" t="s">
        <v>49</v>
      </c>
      <c s="34" t="s">
        <v>72</v>
      </c>
      <c s="34" t="s">
        <v>78</v>
      </c>
      <c s="35" t="s">
        <v>5</v>
      </c>
      <c s="6" t="s">
        <v>842</v>
      </c>
      <c s="36" t="s">
        <v>64</v>
      </c>
      <c s="37">
        <v>524.43</v>
      </c>
      <c s="36">
        <v>0</v>
      </c>
      <c s="36">
        <f>ROUND(G22*H22,6)</f>
      </c>
      <c r="L22" s="38">
        <v>0</v>
      </c>
      <c s="32">
        <f>ROUND(ROUND(L22,2)*ROUND(G22,3),2)</f>
      </c>
      <c s="36" t="s">
        <v>55</v>
      </c>
      <c>
        <f>(M22*21)/100</f>
      </c>
      <c t="s">
        <v>27</v>
      </c>
    </row>
    <row r="23" spans="1:5" ht="12.75">
      <c r="A23" s="35" t="s">
        <v>56</v>
      </c>
      <c r="E23" s="39" t="s">
        <v>5</v>
      </c>
    </row>
    <row r="24" spans="1:5" ht="114.75">
      <c r="A24" s="35" t="s">
        <v>57</v>
      </c>
      <c r="E24" s="40" t="s">
        <v>3020</v>
      </c>
    </row>
    <row r="25" spans="1:5" ht="12.75">
      <c r="A25" t="s">
        <v>59</v>
      </c>
      <c r="E25" s="39" t="s">
        <v>2993</v>
      </c>
    </row>
    <row r="26" spans="1:16" ht="12.75">
      <c r="A26" t="s">
        <v>49</v>
      </c>
      <c s="34" t="s">
        <v>77</v>
      </c>
      <c s="34" t="s">
        <v>2566</v>
      </c>
      <c s="35" t="s">
        <v>5</v>
      </c>
      <c s="6" t="s">
        <v>2567</v>
      </c>
      <c s="36" t="s">
        <v>64</v>
      </c>
      <c s="37">
        <v>48.63</v>
      </c>
      <c s="36">
        <v>0</v>
      </c>
      <c s="36">
        <f>ROUND(G26*H26,6)</f>
      </c>
      <c r="L26" s="38">
        <v>0</v>
      </c>
      <c s="32">
        <f>ROUND(ROUND(L26,2)*ROUND(G26,3),2)</f>
      </c>
      <c s="36" t="s">
        <v>55</v>
      </c>
      <c>
        <f>(M26*21)/100</f>
      </c>
      <c t="s">
        <v>27</v>
      </c>
    </row>
    <row r="27" spans="1:5" ht="12.75">
      <c r="A27" s="35" t="s">
        <v>56</v>
      </c>
      <c r="E27" s="39" t="s">
        <v>5</v>
      </c>
    </row>
    <row r="28" spans="1:5" ht="89.25">
      <c r="A28" s="35" t="s">
        <v>57</v>
      </c>
      <c r="E28" s="40" t="s">
        <v>3021</v>
      </c>
    </row>
    <row r="29" spans="1:5" ht="12.75">
      <c r="A29" t="s">
        <v>59</v>
      </c>
      <c r="E29" s="39" t="s">
        <v>2880</v>
      </c>
    </row>
    <row r="30" spans="1:16" ht="25.5">
      <c r="A30" t="s">
        <v>49</v>
      </c>
      <c s="34" t="s">
        <v>82</v>
      </c>
      <c s="34" t="s">
        <v>805</v>
      </c>
      <c s="35" t="s">
        <v>806</v>
      </c>
      <c s="6" t="s">
        <v>2881</v>
      </c>
      <c s="36" t="s">
        <v>793</v>
      </c>
      <c s="37">
        <v>703.52</v>
      </c>
      <c s="36">
        <v>0</v>
      </c>
      <c s="36">
        <f>ROUND(G30*H30,6)</f>
      </c>
      <c r="L30" s="38">
        <v>0</v>
      </c>
      <c s="32">
        <f>ROUND(ROUND(L30,2)*ROUND(G30,3),2)</f>
      </c>
      <c s="36" t="s">
        <v>55</v>
      </c>
      <c>
        <f>(M30*21)/100</f>
      </c>
      <c t="s">
        <v>27</v>
      </c>
    </row>
    <row r="31" spans="1:5" ht="12.75">
      <c r="A31" s="35" t="s">
        <v>56</v>
      </c>
      <c r="E31" s="39" t="s">
        <v>794</v>
      </c>
    </row>
    <row r="32" spans="1:5" ht="25.5">
      <c r="A32" s="35" t="s">
        <v>57</v>
      </c>
      <c r="E32" s="40" t="s">
        <v>3022</v>
      </c>
    </row>
    <row r="33" spans="1:5" ht="12.75">
      <c r="A33" t="s">
        <v>59</v>
      </c>
      <c r="E33" s="39" t="s">
        <v>2366</v>
      </c>
    </row>
    <row r="34" spans="1:13" ht="12.75">
      <c r="A34" t="s">
        <v>46</v>
      </c>
      <c r="C34" s="31" t="s">
        <v>27</v>
      </c>
      <c r="E34" s="33" t="s">
        <v>2141</v>
      </c>
      <c r="J34" s="32">
        <f>0</f>
      </c>
      <c s="32">
        <f>0</f>
      </c>
      <c s="32">
        <f>0+L35</f>
      </c>
      <c s="32">
        <f>0+M35</f>
      </c>
    </row>
    <row r="35" spans="1:16" ht="12.75">
      <c r="A35" t="s">
        <v>49</v>
      </c>
      <c s="34" t="s">
        <v>87</v>
      </c>
      <c s="34" t="s">
        <v>2886</v>
      </c>
      <c s="35" t="s">
        <v>5</v>
      </c>
      <c s="6" t="s">
        <v>2887</v>
      </c>
      <c s="36" t="s">
        <v>64</v>
      </c>
      <c s="37">
        <v>10.96</v>
      </c>
      <c s="36">
        <v>0</v>
      </c>
      <c s="36">
        <f>ROUND(G35*H35,6)</f>
      </c>
      <c r="L35" s="38">
        <v>0</v>
      </c>
      <c s="32">
        <f>ROUND(ROUND(L35,2)*ROUND(G35,3),2)</f>
      </c>
      <c s="36" t="s">
        <v>55</v>
      </c>
      <c>
        <f>(M35*21)/100</f>
      </c>
      <c t="s">
        <v>27</v>
      </c>
    </row>
    <row r="36" spans="1:5" ht="12.75">
      <c r="A36" s="35" t="s">
        <v>56</v>
      </c>
      <c r="E36" s="39" t="s">
        <v>5</v>
      </c>
    </row>
    <row r="37" spans="1:5" ht="76.5">
      <c r="A37" s="35" t="s">
        <v>57</v>
      </c>
      <c r="E37" s="40" t="s">
        <v>3023</v>
      </c>
    </row>
    <row r="38" spans="1:5" ht="12.75">
      <c r="A38" t="s">
        <v>59</v>
      </c>
      <c r="E38" s="39" t="s">
        <v>2880</v>
      </c>
    </row>
    <row r="39" spans="1:13" ht="12.75">
      <c r="A39" t="s">
        <v>46</v>
      </c>
      <c r="C39" s="31" t="s">
        <v>26</v>
      </c>
      <c r="E39" s="33" t="s">
        <v>2168</v>
      </c>
      <c r="J39" s="32">
        <f>0</f>
      </c>
      <c s="32">
        <f>0</f>
      </c>
      <c s="32">
        <f>0+L40+L44+L48+L52+L56+L60+L64</f>
      </c>
      <c s="32">
        <f>0+M40+M44+M48+M52+M56+M60+M64</f>
      </c>
    </row>
    <row r="40" spans="1:16" ht="12.75">
      <c r="A40" t="s">
        <v>49</v>
      </c>
      <c s="34" t="s">
        <v>108</v>
      </c>
      <c s="34" t="s">
        <v>3024</v>
      </c>
      <c s="35" t="s">
        <v>5</v>
      </c>
      <c s="6" t="s">
        <v>3025</v>
      </c>
      <c s="36" t="s">
        <v>75</v>
      </c>
      <c s="37">
        <v>3.05</v>
      </c>
      <c s="36">
        <v>0</v>
      </c>
      <c s="36">
        <f>ROUND(G40*H40,6)</f>
      </c>
      <c r="L40" s="38">
        <v>0</v>
      </c>
      <c s="32">
        <f>ROUND(ROUND(L40,2)*ROUND(G40,3),2)</f>
      </c>
      <c s="36" t="s">
        <v>55</v>
      </c>
      <c>
        <f>(M40*21)/100</f>
      </c>
      <c t="s">
        <v>27</v>
      </c>
    </row>
    <row r="41" spans="1:5" ht="12.75">
      <c r="A41" s="35" t="s">
        <v>56</v>
      </c>
      <c r="E41" s="39" t="s">
        <v>5</v>
      </c>
    </row>
    <row r="42" spans="1:5" ht="25.5">
      <c r="A42" s="35" t="s">
        <v>57</v>
      </c>
      <c r="E42" s="40" t="s">
        <v>3026</v>
      </c>
    </row>
    <row r="43" spans="1:5" ht="12.75">
      <c r="A43" t="s">
        <v>59</v>
      </c>
      <c r="E43" s="39" t="s">
        <v>3027</v>
      </c>
    </row>
    <row r="44" spans="1:16" ht="12.75">
      <c r="A44" t="s">
        <v>49</v>
      </c>
      <c s="34" t="s">
        <v>112</v>
      </c>
      <c s="34" t="s">
        <v>2169</v>
      </c>
      <c s="35" t="s">
        <v>5</v>
      </c>
      <c s="6" t="s">
        <v>2170</v>
      </c>
      <c s="36" t="s">
        <v>75</v>
      </c>
      <c s="37">
        <v>81.71</v>
      </c>
      <c s="36">
        <v>0</v>
      </c>
      <c s="36">
        <f>ROUND(G44*H44,6)</f>
      </c>
      <c r="L44" s="38">
        <v>0</v>
      </c>
      <c s="32">
        <f>ROUND(ROUND(L44,2)*ROUND(G44,3),2)</f>
      </c>
      <c s="36" t="s">
        <v>55</v>
      </c>
      <c>
        <f>(M44*21)/100</f>
      </c>
      <c t="s">
        <v>27</v>
      </c>
    </row>
    <row r="45" spans="1:5" ht="12.75">
      <c r="A45" s="35" t="s">
        <v>56</v>
      </c>
      <c r="E45" s="39" t="s">
        <v>5</v>
      </c>
    </row>
    <row r="46" spans="1:5" ht="25.5">
      <c r="A46" s="35" t="s">
        <v>57</v>
      </c>
      <c r="E46" s="40" t="s">
        <v>3028</v>
      </c>
    </row>
    <row r="47" spans="1:5" ht="12.75">
      <c r="A47" t="s">
        <v>59</v>
      </c>
      <c r="E47" s="39" t="s">
        <v>3029</v>
      </c>
    </row>
    <row r="48" spans="1:16" ht="12.75">
      <c r="A48" t="s">
        <v>49</v>
      </c>
      <c s="34" t="s">
        <v>116</v>
      </c>
      <c s="34" t="s">
        <v>2964</v>
      </c>
      <c s="35" t="s">
        <v>5</v>
      </c>
      <c s="6" t="s">
        <v>2965</v>
      </c>
      <c s="36" t="s">
        <v>90</v>
      </c>
      <c s="37">
        <v>3</v>
      </c>
      <c s="36">
        <v>0</v>
      </c>
      <c s="36">
        <f>ROUND(G48*H48,6)</f>
      </c>
      <c r="L48" s="38">
        <v>0</v>
      </c>
      <c s="32">
        <f>ROUND(ROUND(L48,2)*ROUND(G48,3),2)</f>
      </c>
      <c s="36" t="s">
        <v>55</v>
      </c>
      <c>
        <f>(M48*21)/100</f>
      </c>
      <c t="s">
        <v>27</v>
      </c>
    </row>
    <row r="49" spans="1:5" ht="12.75">
      <c r="A49" s="35" t="s">
        <v>56</v>
      </c>
      <c r="E49" s="39" t="s">
        <v>5</v>
      </c>
    </row>
    <row r="50" spans="1:5" ht="25.5">
      <c r="A50" s="35" t="s">
        <v>57</v>
      </c>
      <c r="E50" s="40" t="s">
        <v>3030</v>
      </c>
    </row>
    <row r="51" spans="1:5" ht="38.25">
      <c r="A51" t="s">
        <v>59</v>
      </c>
      <c r="E51" s="39" t="s">
        <v>2967</v>
      </c>
    </row>
    <row r="52" spans="1:16" ht="12.75">
      <c r="A52" t="s">
        <v>49</v>
      </c>
      <c s="34" t="s">
        <v>120</v>
      </c>
      <c s="34" t="s">
        <v>2970</v>
      </c>
      <c s="35" t="s">
        <v>5</v>
      </c>
      <c s="6" t="s">
        <v>2971</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3031</v>
      </c>
    </row>
    <row r="55" spans="1:5" ht="25.5">
      <c r="A55" t="s">
        <v>59</v>
      </c>
      <c r="E55" s="39" t="s">
        <v>3032</v>
      </c>
    </row>
    <row r="56" spans="1:16" ht="12.75">
      <c r="A56" t="s">
        <v>49</v>
      </c>
      <c s="34" t="s">
        <v>124</v>
      </c>
      <c s="34" t="s">
        <v>3033</v>
      </c>
      <c s="35" t="s">
        <v>5</v>
      </c>
      <c s="6" t="s">
        <v>3034</v>
      </c>
      <c s="36" t="s">
        <v>75</v>
      </c>
      <c s="37">
        <v>3.05</v>
      </c>
      <c s="36">
        <v>0</v>
      </c>
      <c s="36">
        <f>ROUND(G56*H56,6)</f>
      </c>
      <c r="L56" s="38">
        <v>0</v>
      </c>
      <c s="32">
        <f>ROUND(ROUND(L56,2)*ROUND(G56,3),2)</f>
      </c>
      <c s="36" t="s">
        <v>55</v>
      </c>
      <c>
        <f>(M56*21)/100</f>
      </c>
      <c t="s">
        <v>27</v>
      </c>
    </row>
    <row r="57" spans="1:5" ht="12.75">
      <c r="A57" s="35" t="s">
        <v>56</v>
      </c>
      <c r="E57" s="39" t="s">
        <v>5</v>
      </c>
    </row>
    <row r="58" spans="1:5" ht="25.5">
      <c r="A58" s="35" t="s">
        <v>57</v>
      </c>
      <c r="E58" s="40" t="s">
        <v>3035</v>
      </c>
    </row>
    <row r="59" spans="1:5" ht="12.75">
      <c r="A59" t="s">
        <v>59</v>
      </c>
      <c r="E59" s="39" t="s">
        <v>2366</v>
      </c>
    </row>
    <row r="60" spans="1:16" ht="12.75">
      <c r="A60" t="s">
        <v>49</v>
      </c>
      <c s="34" t="s">
        <v>128</v>
      </c>
      <c s="34" t="s">
        <v>2922</v>
      </c>
      <c s="35" t="s">
        <v>5</v>
      </c>
      <c s="6" t="s">
        <v>2923</v>
      </c>
      <c s="36" t="s">
        <v>75</v>
      </c>
      <c s="37">
        <v>81.71</v>
      </c>
      <c s="36">
        <v>0</v>
      </c>
      <c s="36">
        <f>ROUND(G60*H60,6)</f>
      </c>
      <c r="L60" s="38">
        <v>0</v>
      </c>
      <c s="32">
        <f>ROUND(ROUND(L60,2)*ROUND(G60,3),2)</f>
      </c>
      <c s="36" t="s">
        <v>55</v>
      </c>
      <c>
        <f>(M60*21)/100</f>
      </c>
      <c t="s">
        <v>27</v>
      </c>
    </row>
    <row r="61" spans="1:5" ht="12.75">
      <c r="A61" s="35" t="s">
        <v>56</v>
      </c>
      <c r="E61" s="39" t="s">
        <v>5</v>
      </c>
    </row>
    <row r="62" spans="1:5" ht="25.5">
      <c r="A62" s="35" t="s">
        <v>57</v>
      </c>
      <c r="E62" s="40" t="s">
        <v>3036</v>
      </c>
    </row>
    <row r="63" spans="1:5" ht="12.75">
      <c r="A63" t="s">
        <v>59</v>
      </c>
      <c r="E63" s="39" t="s">
        <v>2366</v>
      </c>
    </row>
    <row r="64" spans="1:16" ht="12.75">
      <c r="A64" t="s">
        <v>49</v>
      </c>
      <c s="34" t="s">
        <v>131</v>
      </c>
      <c s="34" t="s">
        <v>2928</v>
      </c>
      <c s="35" t="s">
        <v>5</v>
      </c>
      <c s="6" t="s">
        <v>2929</v>
      </c>
      <c s="36" t="s">
        <v>75</v>
      </c>
      <c s="37">
        <v>81.71</v>
      </c>
      <c s="36">
        <v>0</v>
      </c>
      <c s="36">
        <f>ROUND(G64*H64,6)</f>
      </c>
      <c r="L64" s="38">
        <v>0</v>
      </c>
      <c s="32">
        <f>ROUND(ROUND(L64,2)*ROUND(G64,3),2)</f>
      </c>
      <c s="36" t="s">
        <v>55</v>
      </c>
      <c>
        <f>(M64*21)/100</f>
      </c>
      <c t="s">
        <v>27</v>
      </c>
    </row>
    <row r="65" spans="1:5" ht="12.75">
      <c r="A65" s="35" t="s">
        <v>56</v>
      </c>
      <c r="E65" s="39" t="s">
        <v>5</v>
      </c>
    </row>
    <row r="66" spans="1:5" ht="25.5">
      <c r="A66" s="35" t="s">
        <v>57</v>
      </c>
      <c r="E66" s="40" t="s">
        <v>3036</v>
      </c>
    </row>
    <row r="67" spans="1:5" ht="12.75">
      <c r="A67" t="s">
        <v>59</v>
      </c>
      <c r="E67" s="39" t="s">
        <v>2931</v>
      </c>
    </row>
    <row r="68" spans="1:13" ht="12.75">
      <c r="A68" t="s">
        <v>46</v>
      </c>
      <c r="C68" s="31" t="s">
        <v>72</v>
      </c>
      <c r="E68" s="33" t="s">
        <v>1999</v>
      </c>
      <c r="J68" s="32">
        <f>0</f>
      </c>
      <c s="32">
        <f>0</f>
      </c>
      <c s="32">
        <f>0+L69+L73+L77+L81+L85+L89+L93+L97+L101+L105+L109+L113+L117+L121+L125+L129</f>
      </c>
      <c s="32">
        <f>0+M69+M73+M77+M81+M85+M89+M93+M97+M101+M105+M109+M113+M117+M121+M125+M129</f>
      </c>
    </row>
    <row r="69" spans="1:16" ht="12.75">
      <c r="A69" t="s">
        <v>49</v>
      </c>
      <c s="34" t="s">
        <v>135</v>
      </c>
      <c s="34" t="s">
        <v>3037</v>
      </c>
      <c s="35" t="s">
        <v>5</v>
      </c>
      <c s="6" t="s">
        <v>3038</v>
      </c>
      <c s="36" t="s">
        <v>90</v>
      </c>
      <c s="37">
        <v>1</v>
      </c>
      <c s="36">
        <v>0</v>
      </c>
      <c s="36">
        <f>ROUND(G69*H69,6)</f>
      </c>
      <c r="L69" s="38">
        <v>0</v>
      </c>
      <c s="32">
        <f>ROUND(ROUND(L69,2)*ROUND(G69,3),2)</f>
      </c>
      <c s="36" t="s">
        <v>55</v>
      </c>
      <c>
        <f>(M69*21)/100</f>
      </c>
      <c t="s">
        <v>27</v>
      </c>
    </row>
    <row r="70" spans="1:5" ht="12.75">
      <c r="A70" s="35" t="s">
        <v>56</v>
      </c>
      <c r="E70" s="39" t="s">
        <v>5</v>
      </c>
    </row>
    <row r="71" spans="1:5" ht="25.5">
      <c r="A71" s="35" t="s">
        <v>57</v>
      </c>
      <c r="E71" s="40" t="s">
        <v>3039</v>
      </c>
    </row>
    <row r="72" spans="1:5" ht="12.75">
      <c r="A72" t="s">
        <v>59</v>
      </c>
      <c r="E72" s="39" t="s">
        <v>3040</v>
      </c>
    </row>
    <row r="73" spans="1:16" ht="12.75">
      <c r="A73" t="s">
        <v>49</v>
      </c>
      <c s="34" t="s">
        <v>139</v>
      </c>
      <c s="34" t="s">
        <v>3041</v>
      </c>
      <c s="35" t="s">
        <v>5</v>
      </c>
      <c s="6" t="s">
        <v>3042</v>
      </c>
      <c s="36" t="s">
        <v>90</v>
      </c>
      <c s="37">
        <v>1</v>
      </c>
      <c s="36">
        <v>0</v>
      </c>
      <c s="36">
        <f>ROUND(G73*H73,6)</f>
      </c>
      <c r="L73" s="38">
        <v>0</v>
      </c>
      <c s="32">
        <f>ROUND(ROUND(L73,2)*ROUND(G73,3),2)</f>
      </c>
      <c s="36" t="s">
        <v>55</v>
      </c>
      <c>
        <f>(M73*21)/100</f>
      </c>
      <c t="s">
        <v>27</v>
      </c>
    </row>
    <row r="74" spans="1:5" ht="12.75">
      <c r="A74" s="35" t="s">
        <v>56</v>
      </c>
      <c r="E74" s="39" t="s">
        <v>5</v>
      </c>
    </row>
    <row r="75" spans="1:5" ht="25.5">
      <c r="A75" s="35" t="s">
        <v>57</v>
      </c>
      <c r="E75" s="40" t="s">
        <v>3039</v>
      </c>
    </row>
    <row r="76" spans="1:5" ht="12.75">
      <c r="A76" t="s">
        <v>59</v>
      </c>
      <c r="E76" s="39" t="s">
        <v>2366</v>
      </c>
    </row>
    <row r="77" spans="1:16" ht="12.75">
      <c r="A77" t="s">
        <v>49</v>
      </c>
      <c s="34" t="s">
        <v>143</v>
      </c>
      <c s="34" t="s">
        <v>3043</v>
      </c>
      <c s="35" t="s">
        <v>5</v>
      </c>
      <c s="6" t="s">
        <v>3044</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3039</v>
      </c>
    </row>
    <row r="80" spans="1:5" ht="12.75">
      <c r="A80" t="s">
        <v>59</v>
      </c>
      <c r="E80" s="39" t="s">
        <v>3045</v>
      </c>
    </row>
    <row r="81" spans="1:16" ht="12.75">
      <c r="A81" t="s">
        <v>49</v>
      </c>
      <c s="34" t="s">
        <v>147</v>
      </c>
      <c s="34" t="s">
        <v>3046</v>
      </c>
      <c s="35" t="s">
        <v>5</v>
      </c>
      <c s="6" t="s">
        <v>3047</v>
      </c>
      <c s="36" t="s">
        <v>90</v>
      </c>
      <c s="37">
        <v>1</v>
      </c>
      <c s="36">
        <v>0</v>
      </c>
      <c s="36">
        <f>ROUND(G81*H81,6)</f>
      </c>
      <c r="L81" s="38">
        <v>0</v>
      </c>
      <c s="32">
        <f>ROUND(ROUND(L81,2)*ROUND(G81,3),2)</f>
      </c>
      <c s="36" t="s">
        <v>55</v>
      </c>
      <c>
        <f>(M81*21)/100</f>
      </c>
      <c t="s">
        <v>27</v>
      </c>
    </row>
    <row r="82" spans="1:5" ht="12.75">
      <c r="A82" s="35" t="s">
        <v>56</v>
      </c>
      <c r="E82" s="39" t="s">
        <v>5</v>
      </c>
    </row>
    <row r="83" spans="1:5" ht="25.5">
      <c r="A83" s="35" t="s">
        <v>57</v>
      </c>
      <c r="E83" s="40" t="s">
        <v>3048</v>
      </c>
    </row>
    <row r="84" spans="1:5" ht="12.75">
      <c r="A84" t="s">
        <v>59</v>
      </c>
      <c r="E84" s="39" t="s">
        <v>2366</v>
      </c>
    </row>
    <row r="85" spans="1:16" ht="12.75">
      <c r="A85" t="s">
        <v>49</v>
      </c>
      <c s="34" t="s">
        <v>151</v>
      </c>
      <c s="34" t="s">
        <v>3049</v>
      </c>
      <c s="35" t="s">
        <v>5</v>
      </c>
      <c s="6" t="s">
        <v>3050</v>
      </c>
      <c s="36" t="s">
        <v>90</v>
      </c>
      <c s="37">
        <v>2</v>
      </c>
      <c s="36">
        <v>0</v>
      </c>
      <c s="36">
        <f>ROUND(G85*H85,6)</f>
      </c>
      <c r="L85" s="38">
        <v>0</v>
      </c>
      <c s="32">
        <f>ROUND(ROUND(L85,2)*ROUND(G85,3),2)</f>
      </c>
      <c s="36" t="s">
        <v>55</v>
      </c>
      <c>
        <f>(M85*21)/100</f>
      </c>
      <c t="s">
        <v>27</v>
      </c>
    </row>
    <row r="86" spans="1:5" ht="12.75">
      <c r="A86" s="35" t="s">
        <v>56</v>
      </c>
      <c r="E86" s="39" t="s">
        <v>5</v>
      </c>
    </row>
    <row r="87" spans="1:5" ht="25.5">
      <c r="A87" s="35" t="s">
        <v>57</v>
      </c>
      <c r="E87" s="40" t="s">
        <v>3051</v>
      </c>
    </row>
    <row r="88" spans="1:5" ht="12.75">
      <c r="A88" t="s">
        <v>59</v>
      </c>
      <c r="E88" s="39" t="s">
        <v>2366</v>
      </c>
    </row>
    <row r="89" spans="1:16" ht="12.75">
      <c r="A89" t="s">
        <v>49</v>
      </c>
      <c s="34" t="s">
        <v>155</v>
      </c>
      <c s="34" t="s">
        <v>3052</v>
      </c>
      <c s="35" t="s">
        <v>5</v>
      </c>
      <c s="6" t="s">
        <v>3053</v>
      </c>
      <c s="36" t="s">
        <v>90</v>
      </c>
      <c s="37">
        <v>1</v>
      </c>
      <c s="36">
        <v>0</v>
      </c>
      <c s="36">
        <f>ROUND(G89*H89,6)</f>
      </c>
      <c r="L89" s="38">
        <v>0</v>
      </c>
      <c s="32">
        <f>ROUND(ROUND(L89,2)*ROUND(G89,3),2)</f>
      </c>
      <c s="36" t="s">
        <v>55</v>
      </c>
      <c>
        <f>(M89*21)/100</f>
      </c>
      <c t="s">
        <v>27</v>
      </c>
    </row>
    <row r="90" spans="1:5" ht="12.75">
      <c r="A90" s="35" t="s">
        <v>56</v>
      </c>
      <c r="E90" s="39" t="s">
        <v>5</v>
      </c>
    </row>
    <row r="91" spans="1:5" ht="25.5">
      <c r="A91" s="35" t="s">
        <v>57</v>
      </c>
      <c r="E91" s="40" t="s">
        <v>3048</v>
      </c>
    </row>
    <row r="92" spans="1:5" ht="12.75">
      <c r="A92" t="s">
        <v>59</v>
      </c>
      <c r="E92" s="39" t="s">
        <v>2366</v>
      </c>
    </row>
    <row r="93" spans="1:16" ht="12.75">
      <c r="A93" t="s">
        <v>49</v>
      </c>
      <c s="34" t="s">
        <v>158</v>
      </c>
      <c s="34" t="s">
        <v>3054</v>
      </c>
      <c s="35" t="s">
        <v>5</v>
      </c>
      <c s="6" t="s">
        <v>3055</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3051</v>
      </c>
    </row>
    <row r="96" spans="1:5" ht="12.75">
      <c r="A96" t="s">
        <v>59</v>
      </c>
      <c r="E96" s="39" t="s">
        <v>2366</v>
      </c>
    </row>
    <row r="97" spans="1:16" ht="25.5">
      <c r="A97" t="s">
        <v>49</v>
      </c>
      <c s="34" t="s">
        <v>164</v>
      </c>
      <c s="34" t="s">
        <v>3056</v>
      </c>
      <c s="35" t="s">
        <v>5</v>
      </c>
      <c s="6" t="s">
        <v>3057</v>
      </c>
      <c s="36" t="s">
        <v>75</v>
      </c>
      <c s="37">
        <v>26</v>
      </c>
      <c s="36">
        <v>0</v>
      </c>
      <c s="36">
        <f>ROUND(G97*H97,6)</f>
      </c>
      <c r="L97" s="38">
        <v>0</v>
      </c>
      <c s="32">
        <f>ROUND(ROUND(L97,2)*ROUND(G97,3),2)</f>
      </c>
      <c s="36" t="s">
        <v>55</v>
      </c>
      <c>
        <f>(M97*21)/100</f>
      </c>
      <c t="s">
        <v>27</v>
      </c>
    </row>
    <row r="98" spans="1:5" ht="12.75">
      <c r="A98" s="35" t="s">
        <v>56</v>
      </c>
      <c r="E98" s="39" t="s">
        <v>5</v>
      </c>
    </row>
    <row r="99" spans="1:5" ht="38.25">
      <c r="A99" s="35" t="s">
        <v>57</v>
      </c>
      <c r="E99" s="40" t="s">
        <v>3058</v>
      </c>
    </row>
    <row r="100" spans="1:5" ht="12.75">
      <c r="A100" t="s">
        <v>59</v>
      </c>
      <c r="E100" s="39" t="s">
        <v>2366</v>
      </c>
    </row>
    <row r="101" spans="1:16" ht="25.5">
      <c r="A101" t="s">
        <v>49</v>
      </c>
      <c s="34" t="s">
        <v>168</v>
      </c>
      <c s="34" t="s">
        <v>3059</v>
      </c>
      <c s="35" t="s">
        <v>5</v>
      </c>
      <c s="6" t="s">
        <v>3060</v>
      </c>
      <c s="36" t="s">
        <v>75</v>
      </c>
      <c s="37">
        <v>14</v>
      </c>
      <c s="36">
        <v>0</v>
      </c>
      <c s="36">
        <f>ROUND(G101*H101,6)</f>
      </c>
      <c r="L101" s="38">
        <v>0</v>
      </c>
      <c s="32">
        <f>ROUND(ROUND(L101,2)*ROUND(G101,3),2)</f>
      </c>
      <c s="36" t="s">
        <v>55</v>
      </c>
      <c>
        <f>(M101*21)/100</f>
      </c>
      <c t="s">
        <v>27</v>
      </c>
    </row>
    <row r="102" spans="1:5" ht="12.75">
      <c r="A102" s="35" t="s">
        <v>56</v>
      </c>
      <c r="E102" s="39" t="s">
        <v>5</v>
      </c>
    </row>
    <row r="103" spans="1:5" ht="25.5">
      <c r="A103" s="35" t="s">
        <v>57</v>
      </c>
      <c r="E103" s="40" t="s">
        <v>3061</v>
      </c>
    </row>
    <row r="104" spans="1:5" ht="12.75">
      <c r="A104" t="s">
        <v>59</v>
      </c>
      <c r="E104" s="39" t="s">
        <v>2366</v>
      </c>
    </row>
    <row r="105" spans="1:16" ht="12.75">
      <c r="A105" t="s">
        <v>49</v>
      </c>
      <c s="34" t="s">
        <v>173</v>
      </c>
      <c s="34" t="s">
        <v>3008</v>
      </c>
      <c s="35" t="s">
        <v>5</v>
      </c>
      <c s="6" t="s">
        <v>3009</v>
      </c>
      <c s="36" t="s">
        <v>90</v>
      </c>
      <c s="37">
        <v>1</v>
      </c>
      <c s="36">
        <v>0</v>
      </c>
      <c s="36">
        <f>ROUND(G105*H105,6)</f>
      </c>
      <c r="L105" s="38">
        <v>0</v>
      </c>
      <c s="32">
        <f>ROUND(ROUND(L105,2)*ROUND(G105,3),2)</f>
      </c>
      <c s="36" t="s">
        <v>55</v>
      </c>
      <c>
        <f>(M105*21)/100</f>
      </c>
      <c t="s">
        <v>27</v>
      </c>
    </row>
    <row r="106" spans="1:5" ht="12.75">
      <c r="A106" s="35" t="s">
        <v>56</v>
      </c>
      <c r="E106" s="39" t="s">
        <v>5</v>
      </c>
    </row>
    <row r="107" spans="1:5" ht="25.5">
      <c r="A107" s="35" t="s">
        <v>57</v>
      </c>
      <c r="E107" s="40" t="s">
        <v>3039</v>
      </c>
    </row>
    <row r="108" spans="1:5" ht="12.75">
      <c r="A108" t="s">
        <v>59</v>
      </c>
      <c r="E108" s="39" t="s">
        <v>2366</v>
      </c>
    </row>
    <row r="109" spans="1:16" ht="12.75">
      <c r="A109" t="s">
        <v>49</v>
      </c>
      <c s="34" t="s">
        <v>176</v>
      </c>
      <c s="34" t="s">
        <v>2949</v>
      </c>
      <c s="35" t="s">
        <v>5</v>
      </c>
      <c s="6" t="s">
        <v>3011</v>
      </c>
      <c s="36" t="s">
        <v>90</v>
      </c>
      <c s="37">
        <v>1</v>
      </c>
      <c s="36">
        <v>0</v>
      </c>
      <c s="36">
        <f>ROUND(G109*H109,6)</f>
      </c>
      <c r="L109" s="38">
        <v>0</v>
      </c>
      <c s="32">
        <f>ROUND(ROUND(L109,2)*ROUND(G109,3),2)</f>
      </c>
      <c s="36" t="s">
        <v>1764</v>
      </c>
      <c>
        <f>(M109*21)/100</f>
      </c>
      <c t="s">
        <v>27</v>
      </c>
    </row>
    <row r="110" spans="1:5" ht="12.75">
      <c r="A110" s="35" t="s">
        <v>56</v>
      </c>
      <c r="E110" s="39" t="s">
        <v>5</v>
      </c>
    </row>
    <row r="111" spans="1:5" ht="25.5">
      <c r="A111" s="35" t="s">
        <v>57</v>
      </c>
      <c r="E111" s="40" t="s">
        <v>3039</v>
      </c>
    </row>
    <row r="112" spans="1:5" ht="12.75">
      <c r="A112" t="s">
        <v>59</v>
      </c>
      <c r="E112" s="39" t="s">
        <v>3013</v>
      </c>
    </row>
    <row r="113" spans="1:16" ht="12.75">
      <c r="A113" t="s">
        <v>49</v>
      </c>
      <c s="34" t="s">
        <v>180</v>
      </c>
      <c s="34" t="s">
        <v>3062</v>
      </c>
      <c s="35" t="s">
        <v>5</v>
      </c>
      <c s="6" t="s">
        <v>3063</v>
      </c>
      <c s="36" t="s">
        <v>90</v>
      </c>
      <c s="37">
        <v>1</v>
      </c>
      <c s="36">
        <v>0</v>
      </c>
      <c s="36">
        <f>ROUND(G113*H113,6)</f>
      </c>
      <c r="L113" s="38">
        <v>0</v>
      </c>
      <c s="32">
        <f>ROUND(ROUND(L113,2)*ROUND(G113,3),2)</f>
      </c>
      <c s="36" t="s">
        <v>1764</v>
      </c>
      <c>
        <f>(M113*21)/100</f>
      </c>
      <c t="s">
        <v>27</v>
      </c>
    </row>
    <row r="114" spans="1:5" ht="12.75">
      <c r="A114" s="35" t="s">
        <v>56</v>
      </c>
      <c r="E114" s="39" t="s">
        <v>5</v>
      </c>
    </row>
    <row r="115" spans="1:5" ht="25.5">
      <c r="A115" s="35" t="s">
        <v>57</v>
      </c>
      <c r="E115" s="40" t="s">
        <v>3039</v>
      </c>
    </row>
    <row r="116" spans="1:5" ht="12.75">
      <c r="A116" t="s">
        <v>59</v>
      </c>
      <c r="E116" s="39" t="s">
        <v>3040</v>
      </c>
    </row>
    <row r="117" spans="1:16" ht="12.75">
      <c r="A117" t="s">
        <v>49</v>
      </c>
      <c s="34" t="s">
        <v>916</v>
      </c>
      <c s="34" t="s">
        <v>3064</v>
      </c>
      <c s="35" t="s">
        <v>5</v>
      </c>
      <c s="6" t="s">
        <v>3065</v>
      </c>
      <c s="36" t="s">
        <v>90</v>
      </c>
      <c s="37">
        <v>1</v>
      </c>
      <c s="36">
        <v>0</v>
      </c>
      <c s="36">
        <f>ROUND(G117*H117,6)</f>
      </c>
      <c r="L117" s="38">
        <v>0</v>
      </c>
      <c s="32">
        <f>ROUND(ROUND(L117,2)*ROUND(G117,3),2)</f>
      </c>
      <c s="36" t="s">
        <v>1764</v>
      </c>
      <c>
        <f>(M117*21)/100</f>
      </c>
      <c t="s">
        <v>27</v>
      </c>
    </row>
    <row r="118" spans="1:5" ht="12.75">
      <c r="A118" s="35" t="s">
        <v>56</v>
      </c>
      <c r="E118" s="39" t="s">
        <v>5</v>
      </c>
    </row>
    <row r="119" spans="1:5" ht="25.5">
      <c r="A119" s="35" t="s">
        <v>57</v>
      </c>
      <c r="E119" s="40" t="s">
        <v>3039</v>
      </c>
    </row>
    <row r="120" spans="1:5" ht="12.75">
      <c r="A120" t="s">
        <v>59</v>
      </c>
      <c r="E120" s="39" t="s">
        <v>3040</v>
      </c>
    </row>
    <row r="121" spans="1:16" ht="12.75">
      <c r="A121" t="s">
        <v>49</v>
      </c>
      <c s="34" t="s">
        <v>919</v>
      </c>
      <c s="34" t="s">
        <v>3066</v>
      </c>
      <c s="35" t="s">
        <v>5</v>
      </c>
      <c s="6" t="s">
        <v>3067</v>
      </c>
      <c s="36" t="s">
        <v>90</v>
      </c>
      <c s="37">
        <v>1</v>
      </c>
      <c s="36">
        <v>0</v>
      </c>
      <c s="36">
        <f>ROUND(G121*H121,6)</f>
      </c>
      <c r="L121" s="38">
        <v>0</v>
      </c>
      <c s="32">
        <f>ROUND(ROUND(L121,2)*ROUND(G121,3),2)</f>
      </c>
      <c s="36" t="s">
        <v>1764</v>
      </c>
      <c>
        <f>(M121*21)/100</f>
      </c>
      <c t="s">
        <v>27</v>
      </c>
    </row>
    <row r="122" spans="1:5" ht="12.75">
      <c r="A122" s="35" t="s">
        <v>56</v>
      </c>
      <c r="E122" s="39" t="s">
        <v>5</v>
      </c>
    </row>
    <row r="123" spans="1:5" ht="25.5">
      <c r="A123" s="35" t="s">
        <v>57</v>
      </c>
      <c r="E123" s="40" t="s">
        <v>3039</v>
      </c>
    </row>
    <row r="124" spans="1:5" ht="12.75">
      <c r="A124" t="s">
        <v>59</v>
      </c>
      <c r="E124" s="39" t="s">
        <v>3040</v>
      </c>
    </row>
    <row r="125" spans="1:16" ht="12.75">
      <c r="A125" t="s">
        <v>49</v>
      </c>
      <c s="34" t="s">
        <v>183</v>
      </c>
      <c s="34" t="s">
        <v>3068</v>
      </c>
      <c s="35" t="s">
        <v>5</v>
      </c>
      <c s="6" t="s">
        <v>3069</v>
      </c>
      <c s="36" t="s">
        <v>1157</v>
      </c>
      <c s="37">
        <v>1</v>
      </c>
      <c s="36">
        <v>0</v>
      </c>
      <c s="36">
        <f>ROUND(G125*H125,6)</f>
      </c>
      <c r="L125" s="38">
        <v>0</v>
      </c>
      <c s="32">
        <f>ROUND(ROUND(L125,2)*ROUND(G125,3),2)</f>
      </c>
      <c s="36" t="s">
        <v>1764</v>
      </c>
      <c>
        <f>(M125*21)/100</f>
      </c>
      <c t="s">
        <v>27</v>
      </c>
    </row>
    <row r="126" spans="1:5" ht="12.75">
      <c r="A126" s="35" t="s">
        <v>56</v>
      </c>
      <c r="E126" s="39" t="s">
        <v>5</v>
      </c>
    </row>
    <row r="127" spans="1:5" ht="25.5">
      <c r="A127" s="35" t="s">
        <v>57</v>
      </c>
      <c r="E127" s="40" t="s">
        <v>3070</v>
      </c>
    </row>
    <row r="128" spans="1:5" ht="51">
      <c r="A128" t="s">
        <v>59</v>
      </c>
      <c r="E128" s="39" t="s">
        <v>3071</v>
      </c>
    </row>
    <row r="129" spans="1:16" ht="12.75">
      <c r="A129" t="s">
        <v>49</v>
      </c>
      <c s="34" t="s">
        <v>187</v>
      </c>
      <c s="34" t="s">
        <v>3072</v>
      </c>
      <c s="35" t="s">
        <v>5</v>
      </c>
      <c s="6" t="s">
        <v>3073</v>
      </c>
      <c s="36" t="s">
        <v>90</v>
      </c>
      <c s="37">
        <v>1</v>
      </c>
      <c s="36">
        <v>0</v>
      </c>
      <c s="36">
        <f>ROUND(G129*H129,6)</f>
      </c>
      <c r="L129" s="38">
        <v>0</v>
      </c>
      <c s="32">
        <f>ROUND(ROUND(L129,2)*ROUND(G129,3),2)</f>
      </c>
      <c s="36" t="s">
        <v>1764</v>
      </c>
      <c>
        <f>(M129*21)/100</f>
      </c>
      <c t="s">
        <v>27</v>
      </c>
    </row>
    <row r="130" spans="1:5" ht="12.75">
      <c r="A130" s="35" t="s">
        <v>56</v>
      </c>
      <c r="E130" s="39" t="s">
        <v>5</v>
      </c>
    </row>
    <row r="131" spans="1:5" ht="25.5">
      <c r="A131" s="35" t="s">
        <v>57</v>
      </c>
      <c r="E131" s="40" t="s">
        <v>3074</v>
      </c>
    </row>
    <row r="132" spans="1:5" ht="12.75">
      <c r="A132" t="s">
        <v>59</v>
      </c>
      <c r="E132" s="39" t="s">
        <v>3075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2868</v>
      </c>
      <c s="41">
        <f>Rekapitulace!C42</f>
      </c>
      <c s="20" t="s">
        <v>0</v>
      </c>
      <c t="s">
        <v>23</v>
      </c>
      <c t="s">
        <v>27</v>
      </c>
    </row>
    <row r="4" spans="1:16" ht="32" customHeight="1">
      <c r="A4" s="24" t="s">
        <v>20</v>
      </c>
      <c s="25" t="s">
        <v>28</v>
      </c>
      <c s="27" t="s">
        <v>2868</v>
      </c>
      <c r="E4" s="26" t="s">
        <v>2869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3078</v>
      </c>
      <c r="E8" s="30" t="s">
        <v>3077</v>
      </c>
      <c r="J8" s="29">
        <f>0+J9+J30+J35+J56</f>
      </c>
      <c s="29">
        <f>0+K9+K30+K35+K56</f>
      </c>
      <c s="29">
        <f>0+L9+L30+L35+L56</f>
      </c>
      <c s="29">
        <f>0+M9+M30+M35+M56</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50.82</v>
      </c>
      <c s="36">
        <v>0</v>
      </c>
      <c s="36">
        <f>ROUND(G10*H10,6)</f>
      </c>
      <c r="L10" s="38">
        <v>0</v>
      </c>
      <c s="32">
        <f>ROUND(ROUND(L10,2)*ROUND(G10,3),2)</f>
      </c>
      <c s="36" t="s">
        <v>55</v>
      </c>
      <c>
        <f>(M10*21)/100</f>
      </c>
      <c t="s">
        <v>27</v>
      </c>
    </row>
    <row r="11" spans="1:5" ht="12.75">
      <c r="A11" s="35" t="s">
        <v>56</v>
      </c>
      <c r="E11" s="39" t="s">
        <v>5</v>
      </c>
    </row>
    <row r="12" spans="1:5" ht="25.5">
      <c r="A12" s="35" t="s">
        <v>57</v>
      </c>
      <c r="E12" s="40" t="s">
        <v>3079</v>
      </c>
    </row>
    <row r="13" spans="1:5" ht="12.75">
      <c r="A13" t="s">
        <v>59</v>
      </c>
      <c r="E13" s="39" t="s">
        <v>2366</v>
      </c>
    </row>
    <row r="14" spans="1:16" ht="12.75">
      <c r="A14" t="s">
        <v>49</v>
      </c>
      <c s="34" t="s">
        <v>27</v>
      </c>
      <c s="34" t="s">
        <v>2874</v>
      </c>
      <c s="35" t="s">
        <v>5</v>
      </c>
      <c s="6" t="s">
        <v>2875</v>
      </c>
      <c s="36" t="s">
        <v>64</v>
      </c>
      <c s="37">
        <v>17.81</v>
      </c>
      <c s="36">
        <v>0</v>
      </c>
      <c s="36">
        <f>ROUND(G14*H14,6)</f>
      </c>
      <c r="L14" s="38">
        <v>0</v>
      </c>
      <c s="32">
        <f>ROUND(ROUND(L14,2)*ROUND(G14,3),2)</f>
      </c>
      <c s="36" t="s">
        <v>55</v>
      </c>
      <c>
        <f>(M14*21)/100</f>
      </c>
      <c t="s">
        <v>27</v>
      </c>
    </row>
    <row r="15" spans="1:5" ht="12.75">
      <c r="A15" s="35" t="s">
        <v>56</v>
      </c>
      <c r="E15" s="39" t="s">
        <v>5</v>
      </c>
    </row>
    <row r="16" spans="1:5" ht="25.5">
      <c r="A16" s="35" t="s">
        <v>57</v>
      </c>
      <c r="E16" s="40" t="s">
        <v>3080</v>
      </c>
    </row>
    <row r="17" spans="1:5" ht="12.75">
      <c r="A17" t="s">
        <v>59</v>
      </c>
      <c r="E17" s="39" t="s">
        <v>2366</v>
      </c>
    </row>
    <row r="18" spans="1:16" ht="12.75">
      <c r="A18" t="s">
        <v>49</v>
      </c>
      <c s="34" t="s">
        <v>26</v>
      </c>
      <c s="34" t="s">
        <v>78</v>
      </c>
      <c s="35" t="s">
        <v>5</v>
      </c>
      <c s="6" t="s">
        <v>842</v>
      </c>
      <c s="36" t="s">
        <v>64</v>
      </c>
      <c s="37">
        <v>54.69</v>
      </c>
      <c s="36">
        <v>0</v>
      </c>
      <c s="36">
        <f>ROUND(G18*H18,6)</f>
      </c>
      <c r="L18" s="38">
        <v>0</v>
      </c>
      <c s="32">
        <f>ROUND(ROUND(L18,2)*ROUND(G18,3),2)</f>
      </c>
      <c s="36" t="s">
        <v>55</v>
      </c>
      <c>
        <f>(M18*21)/100</f>
      </c>
      <c t="s">
        <v>27</v>
      </c>
    </row>
    <row r="19" spans="1:5" ht="12.75">
      <c r="A19" s="35" t="s">
        <v>56</v>
      </c>
      <c r="E19" s="39" t="s">
        <v>5</v>
      </c>
    </row>
    <row r="20" spans="1:5" ht="38.25">
      <c r="A20" s="35" t="s">
        <v>57</v>
      </c>
      <c r="E20" s="40" t="s">
        <v>3081</v>
      </c>
    </row>
    <row r="21" spans="1:5" ht="12.75">
      <c r="A21" t="s">
        <v>59</v>
      </c>
      <c r="E21" s="39" t="s">
        <v>2993</v>
      </c>
    </row>
    <row r="22" spans="1:16" ht="12.75">
      <c r="A22" t="s">
        <v>49</v>
      </c>
      <c s="34" t="s">
        <v>72</v>
      </c>
      <c s="34" t="s">
        <v>2566</v>
      </c>
      <c s="35" t="s">
        <v>5</v>
      </c>
      <c s="6" t="s">
        <v>2567</v>
      </c>
      <c s="36" t="s">
        <v>64</v>
      </c>
      <c s="37">
        <v>8.47</v>
      </c>
      <c s="36">
        <v>0</v>
      </c>
      <c s="36">
        <f>ROUND(G22*H22,6)</f>
      </c>
      <c r="L22" s="38">
        <v>0</v>
      </c>
      <c s="32">
        <f>ROUND(ROUND(L22,2)*ROUND(G22,3),2)</f>
      </c>
      <c s="36" t="s">
        <v>55</v>
      </c>
      <c>
        <f>(M22*21)/100</f>
      </c>
      <c t="s">
        <v>27</v>
      </c>
    </row>
    <row r="23" spans="1:5" ht="12.75">
      <c r="A23" s="35" t="s">
        <v>56</v>
      </c>
      <c r="E23" s="39" t="s">
        <v>5</v>
      </c>
    </row>
    <row r="24" spans="1:5" ht="25.5">
      <c r="A24" s="35" t="s">
        <v>57</v>
      </c>
      <c r="E24" s="40" t="s">
        <v>3082</v>
      </c>
    </row>
    <row r="25" spans="1:5" ht="12.75">
      <c r="A25" t="s">
        <v>59</v>
      </c>
      <c r="E25" s="39" t="s">
        <v>2880</v>
      </c>
    </row>
    <row r="26" spans="1:16" ht="25.5">
      <c r="A26" t="s">
        <v>49</v>
      </c>
      <c s="34" t="s">
        <v>77</v>
      </c>
      <c s="34" t="s">
        <v>805</v>
      </c>
      <c s="35" t="s">
        <v>806</v>
      </c>
      <c s="6" t="s">
        <v>2881</v>
      </c>
      <c s="36" t="s">
        <v>793</v>
      </c>
      <c s="37">
        <v>68.63</v>
      </c>
      <c s="36">
        <v>0</v>
      </c>
      <c s="36">
        <f>ROUND(G26*H26,6)</f>
      </c>
      <c r="L26" s="38">
        <v>0</v>
      </c>
      <c s="32">
        <f>ROUND(ROUND(L26,2)*ROUND(G26,3),2)</f>
      </c>
      <c s="36" t="s">
        <v>55</v>
      </c>
      <c>
        <f>(M26*21)/100</f>
      </c>
      <c t="s">
        <v>27</v>
      </c>
    </row>
    <row r="27" spans="1:5" ht="38.25">
      <c r="A27" s="35" t="s">
        <v>56</v>
      </c>
      <c r="E27" s="39" t="s">
        <v>2882</v>
      </c>
    </row>
    <row r="28" spans="1:5" ht="25.5">
      <c r="A28" s="35" t="s">
        <v>57</v>
      </c>
      <c r="E28" s="40" t="s">
        <v>3083</v>
      </c>
    </row>
    <row r="29" spans="1:5" ht="12.75">
      <c r="A29" t="s">
        <v>59</v>
      </c>
      <c r="E29" s="39" t="s">
        <v>2366</v>
      </c>
    </row>
    <row r="30" spans="1:13" ht="12.75">
      <c r="A30" t="s">
        <v>46</v>
      </c>
      <c r="C30" s="31" t="s">
        <v>27</v>
      </c>
      <c r="E30" s="33" t="s">
        <v>2141</v>
      </c>
      <c r="J30" s="32">
        <f>0</f>
      </c>
      <c s="32">
        <f>0</f>
      </c>
      <c s="32">
        <f>0+L31</f>
      </c>
      <c s="32">
        <f>0+M31</f>
      </c>
    </row>
    <row r="31" spans="1:16" ht="12.75">
      <c r="A31" t="s">
        <v>49</v>
      </c>
      <c s="34" t="s">
        <v>82</v>
      </c>
      <c s="34" t="s">
        <v>2886</v>
      </c>
      <c s="35" t="s">
        <v>5</v>
      </c>
      <c s="6" t="s">
        <v>2887</v>
      </c>
      <c s="36" t="s">
        <v>64</v>
      </c>
      <c s="37">
        <v>2.03</v>
      </c>
      <c s="36">
        <v>0</v>
      </c>
      <c s="36">
        <f>ROUND(G31*H31,6)</f>
      </c>
      <c r="L31" s="38">
        <v>0</v>
      </c>
      <c s="32">
        <f>ROUND(ROUND(L31,2)*ROUND(G31,3),2)</f>
      </c>
      <c s="36" t="s">
        <v>55</v>
      </c>
      <c>
        <f>(M31*21)/100</f>
      </c>
      <c t="s">
        <v>27</v>
      </c>
    </row>
    <row r="32" spans="1:5" ht="12.75">
      <c r="A32" s="35" t="s">
        <v>56</v>
      </c>
      <c r="E32" s="39" t="s">
        <v>5</v>
      </c>
    </row>
    <row r="33" spans="1:5" ht="25.5">
      <c r="A33" s="35" t="s">
        <v>57</v>
      </c>
      <c r="E33" s="40" t="s">
        <v>3084</v>
      </c>
    </row>
    <row r="34" spans="1:5" ht="12.75">
      <c r="A34" t="s">
        <v>59</v>
      </c>
      <c r="E34" s="39" t="s">
        <v>2880</v>
      </c>
    </row>
    <row r="35" spans="1:13" ht="12.75">
      <c r="A35" t="s">
        <v>46</v>
      </c>
      <c r="C35" s="31" t="s">
        <v>26</v>
      </c>
      <c r="E35" s="33" t="s">
        <v>2168</v>
      </c>
      <c r="J35" s="32">
        <f>0</f>
      </c>
      <c s="32">
        <f>0</f>
      </c>
      <c s="32">
        <f>0+L36+L40+L44+L48+L52</f>
      </c>
      <c s="32">
        <f>0+M36+M40+M44+M48+M52</f>
      </c>
    </row>
    <row r="36" spans="1:16" ht="12.75">
      <c r="A36" t="s">
        <v>49</v>
      </c>
      <c s="34" t="s">
        <v>87</v>
      </c>
      <c s="34" t="s">
        <v>2169</v>
      </c>
      <c s="35" t="s">
        <v>5</v>
      </c>
      <c s="6" t="s">
        <v>2170</v>
      </c>
      <c s="36" t="s">
        <v>75</v>
      </c>
      <c s="37">
        <v>15.63</v>
      </c>
      <c s="36">
        <v>0</v>
      </c>
      <c s="36">
        <f>ROUND(G36*H36,6)</f>
      </c>
      <c r="L36" s="38">
        <v>0</v>
      </c>
      <c s="32">
        <f>ROUND(ROUND(L36,2)*ROUND(G36,3),2)</f>
      </c>
      <c s="36" t="s">
        <v>55</v>
      </c>
      <c>
        <f>(M36*21)/100</f>
      </c>
      <c t="s">
        <v>27</v>
      </c>
    </row>
    <row r="37" spans="1:5" ht="12.75">
      <c r="A37" s="35" t="s">
        <v>56</v>
      </c>
      <c r="E37" s="39" t="s">
        <v>5</v>
      </c>
    </row>
    <row r="38" spans="1:5" ht="25.5">
      <c r="A38" s="35" t="s">
        <v>57</v>
      </c>
      <c r="E38" s="40" t="s">
        <v>3085</v>
      </c>
    </row>
    <row r="39" spans="1:5" ht="12.75">
      <c r="A39" t="s">
        <v>59</v>
      </c>
      <c r="E39" s="39" t="s">
        <v>3029</v>
      </c>
    </row>
    <row r="40" spans="1:16" ht="12.75">
      <c r="A40" t="s">
        <v>49</v>
      </c>
      <c s="34" t="s">
        <v>108</v>
      </c>
      <c s="34" t="s">
        <v>2173</v>
      </c>
      <c s="35" t="s">
        <v>5</v>
      </c>
      <c s="6" t="s">
        <v>2905</v>
      </c>
      <c s="36" t="s">
        <v>90</v>
      </c>
      <c s="37">
        <v>1</v>
      </c>
      <c s="36">
        <v>0</v>
      </c>
      <c s="36">
        <f>ROUND(G40*H40,6)</f>
      </c>
      <c r="L40" s="38">
        <v>0</v>
      </c>
      <c s="32">
        <f>ROUND(ROUND(L40,2)*ROUND(G40,3),2)</f>
      </c>
      <c s="36" t="s">
        <v>55</v>
      </c>
      <c>
        <f>(M40*21)/100</f>
      </c>
      <c t="s">
        <v>27</v>
      </c>
    </row>
    <row r="41" spans="1:5" ht="12.75">
      <c r="A41" s="35" t="s">
        <v>56</v>
      </c>
      <c r="E41" s="39" t="s">
        <v>5</v>
      </c>
    </row>
    <row r="42" spans="1:5" ht="25.5">
      <c r="A42" s="35" t="s">
        <v>57</v>
      </c>
      <c r="E42" s="40" t="s">
        <v>3086</v>
      </c>
    </row>
    <row r="43" spans="1:5" ht="38.25">
      <c r="A43" t="s">
        <v>59</v>
      </c>
      <c r="E43" s="39" t="s">
        <v>3087</v>
      </c>
    </row>
    <row r="44" spans="1:16" ht="12.75">
      <c r="A44" t="s">
        <v>49</v>
      </c>
      <c s="34" t="s">
        <v>112</v>
      </c>
      <c s="34" t="s">
        <v>3088</v>
      </c>
      <c s="35" t="s">
        <v>5</v>
      </c>
      <c s="6" t="s">
        <v>3089</v>
      </c>
      <c s="36" t="s">
        <v>75</v>
      </c>
      <c s="37">
        <v>15.63</v>
      </c>
      <c s="36">
        <v>0</v>
      </c>
      <c s="36">
        <f>ROUND(G44*H44,6)</f>
      </c>
      <c r="L44" s="38">
        <v>0</v>
      </c>
      <c s="32">
        <f>ROUND(ROUND(L44,2)*ROUND(G44,3),2)</f>
      </c>
      <c s="36" t="s">
        <v>55</v>
      </c>
      <c>
        <f>(M44*21)/100</f>
      </c>
      <c t="s">
        <v>27</v>
      </c>
    </row>
    <row r="45" spans="1:5" ht="12.75">
      <c r="A45" s="35" t="s">
        <v>56</v>
      </c>
      <c r="E45" s="39" t="s">
        <v>5</v>
      </c>
    </row>
    <row r="46" spans="1:5" ht="25.5">
      <c r="A46" s="35" t="s">
        <v>57</v>
      </c>
      <c r="E46" s="40" t="s">
        <v>3090</v>
      </c>
    </row>
    <row r="47" spans="1:5" ht="12.75">
      <c r="A47" t="s">
        <v>59</v>
      </c>
      <c r="E47" s="39" t="s">
        <v>2366</v>
      </c>
    </row>
    <row r="48" spans="1:16" ht="12.75">
      <c r="A48" t="s">
        <v>49</v>
      </c>
      <c s="34" t="s">
        <v>116</v>
      </c>
      <c s="34" t="s">
        <v>2928</v>
      </c>
      <c s="35" t="s">
        <v>5</v>
      </c>
      <c s="6" t="s">
        <v>2929</v>
      </c>
      <c s="36" t="s">
        <v>75</v>
      </c>
      <c s="37">
        <v>15.63</v>
      </c>
      <c s="36">
        <v>0</v>
      </c>
      <c s="36">
        <f>ROUND(G48*H48,6)</f>
      </c>
      <c r="L48" s="38">
        <v>0</v>
      </c>
      <c s="32">
        <f>ROUND(ROUND(L48,2)*ROUND(G48,3),2)</f>
      </c>
      <c s="36" t="s">
        <v>55</v>
      </c>
      <c>
        <f>(M48*21)/100</f>
      </c>
      <c t="s">
        <v>27</v>
      </c>
    </row>
    <row r="49" spans="1:5" ht="12.75">
      <c r="A49" s="35" t="s">
        <v>56</v>
      </c>
      <c r="E49" s="39" t="s">
        <v>5</v>
      </c>
    </row>
    <row r="50" spans="1:5" ht="25.5">
      <c r="A50" s="35" t="s">
        <v>57</v>
      </c>
      <c r="E50" s="40" t="s">
        <v>3090</v>
      </c>
    </row>
    <row r="51" spans="1:5" ht="12.75">
      <c r="A51" t="s">
        <v>59</v>
      </c>
      <c r="E51" s="39" t="s">
        <v>2366</v>
      </c>
    </row>
    <row r="52" spans="1:16" ht="12.75">
      <c r="A52" t="s">
        <v>49</v>
      </c>
      <c s="34" t="s">
        <v>120</v>
      </c>
      <c s="34" t="s">
        <v>2949</v>
      </c>
      <c s="35" t="s">
        <v>5</v>
      </c>
      <c s="6" t="s">
        <v>3091</v>
      </c>
      <c s="36" t="s">
        <v>1157</v>
      </c>
      <c s="37">
        <v>1</v>
      </c>
      <c s="36">
        <v>0</v>
      </c>
      <c s="36">
        <f>ROUND(G52*H52,6)</f>
      </c>
      <c r="L52" s="38">
        <v>0</v>
      </c>
      <c s="32">
        <f>ROUND(ROUND(L52,2)*ROUND(G52,3),2)</f>
      </c>
      <c s="36" t="s">
        <v>1764</v>
      </c>
      <c>
        <f>(M52*21)/100</f>
      </c>
      <c t="s">
        <v>27</v>
      </c>
    </row>
    <row r="53" spans="1:5" ht="12.75">
      <c r="A53" s="35" t="s">
        <v>56</v>
      </c>
      <c r="E53" s="39" t="s">
        <v>5</v>
      </c>
    </row>
    <row r="54" spans="1:5" ht="25.5">
      <c r="A54" s="35" t="s">
        <v>57</v>
      </c>
      <c r="E54" s="40" t="s">
        <v>3092</v>
      </c>
    </row>
    <row r="55" spans="1:5" ht="12.75">
      <c r="A55" t="s">
        <v>59</v>
      </c>
      <c r="E55" s="39" t="s">
        <v>3093</v>
      </c>
    </row>
    <row r="56" spans="1:13" ht="12.75">
      <c r="A56" t="s">
        <v>46</v>
      </c>
      <c r="C56" s="31" t="s">
        <v>72</v>
      </c>
      <c r="E56" s="33" t="s">
        <v>1999</v>
      </c>
      <c r="J56" s="32">
        <f>0</f>
      </c>
      <c s="32">
        <f>0</f>
      </c>
      <c s="32">
        <f>0+L57+L61+L65</f>
      </c>
      <c s="32">
        <f>0+M57+M61+M65</f>
      </c>
    </row>
    <row r="57" spans="1:16" ht="12.75">
      <c r="A57" t="s">
        <v>49</v>
      </c>
      <c s="34" t="s">
        <v>124</v>
      </c>
      <c s="34" t="s">
        <v>2979</v>
      </c>
      <c s="35" t="s">
        <v>5</v>
      </c>
      <c s="6" t="s">
        <v>2980</v>
      </c>
      <c s="36" t="s">
        <v>90</v>
      </c>
      <c s="37">
        <v>1</v>
      </c>
      <c s="36">
        <v>0</v>
      </c>
      <c s="36">
        <f>ROUND(G57*H57,6)</f>
      </c>
      <c r="L57" s="38">
        <v>0</v>
      </c>
      <c s="32">
        <f>ROUND(ROUND(L57,2)*ROUND(G57,3),2)</f>
      </c>
      <c s="36" t="s">
        <v>55</v>
      </c>
      <c>
        <f>(M57*21)/100</f>
      </c>
      <c t="s">
        <v>27</v>
      </c>
    </row>
    <row r="58" spans="1:5" ht="12.75">
      <c r="A58" s="35" t="s">
        <v>56</v>
      </c>
      <c r="E58" s="39" t="s">
        <v>5</v>
      </c>
    </row>
    <row r="59" spans="1:5" ht="25.5">
      <c r="A59" s="35" t="s">
        <v>57</v>
      </c>
      <c r="E59" s="40" t="s">
        <v>3094</v>
      </c>
    </row>
    <row r="60" spans="1:5" ht="12.75">
      <c r="A60" t="s">
        <v>59</v>
      </c>
      <c r="E60" s="39" t="s">
        <v>2366</v>
      </c>
    </row>
    <row r="61" spans="1:16" ht="25.5">
      <c r="A61" t="s">
        <v>49</v>
      </c>
      <c s="34" t="s">
        <v>128</v>
      </c>
      <c s="34" t="s">
        <v>796</v>
      </c>
      <c s="35" t="s">
        <v>797</v>
      </c>
      <c s="6" t="s">
        <v>2946</v>
      </c>
      <c s="36" t="s">
        <v>793</v>
      </c>
      <c s="37">
        <v>1.28</v>
      </c>
      <c s="36">
        <v>0</v>
      </c>
      <c s="36">
        <f>ROUND(G61*H61,6)</f>
      </c>
      <c r="L61" s="38">
        <v>0</v>
      </c>
      <c s="32">
        <f>ROUND(ROUND(L61,2)*ROUND(G61,3),2)</f>
      </c>
      <c s="36" t="s">
        <v>55</v>
      </c>
      <c>
        <f>(M61*21)/100</f>
      </c>
      <c t="s">
        <v>27</v>
      </c>
    </row>
    <row r="62" spans="1:5" ht="25.5">
      <c r="A62" s="35" t="s">
        <v>56</v>
      </c>
      <c r="E62" s="39" t="s">
        <v>2947</v>
      </c>
    </row>
    <row r="63" spans="1:5" ht="25.5">
      <c r="A63" s="35" t="s">
        <v>57</v>
      </c>
      <c r="E63" s="40" t="s">
        <v>3095</v>
      </c>
    </row>
    <row r="64" spans="1:5" ht="12.75">
      <c r="A64" t="s">
        <v>59</v>
      </c>
      <c r="E64" s="39" t="s">
        <v>2366</v>
      </c>
    </row>
    <row r="65" spans="1:16" ht="12.75">
      <c r="A65" t="s">
        <v>49</v>
      </c>
      <c s="34" t="s">
        <v>131</v>
      </c>
      <c s="34" t="s">
        <v>3062</v>
      </c>
      <c s="35" t="s">
        <v>5</v>
      </c>
      <c s="6" t="s">
        <v>3096</v>
      </c>
      <c s="36" t="s">
        <v>90</v>
      </c>
      <c s="37">
        <v>1</v>
      </c>
      <c s="36">
        <v>0</v>
      </c>
      <c s="36">
        <f>ROUND(G65*H65,6)</f>
      </c>
      <c r="L65" s="38">
        <v>0</v>
      </c>
      <c s="32">
        <f>ROUND(ROUND(L65,2)*ROUND(G65,3),2)</f>
      </c>
      <c s="36" t="s">
        <v>1764</v>
      </c>
      <c>
        <f>(M65*21)/100</f>
      </c>
      <c t="s">
        <v>27</v>
      </c>
    </row>
    <row r="66" spans="1:5" ht="12.75">
      <c r="A66" s="35" t="s">
        <v>56</v>
      </c>
      <c r="E66" s="39" t="s">
        <v>5</v>
      </c>
    </row>
    <row r="67" spans="1:5" ht="25.5">
      <c r="A67" s="35" t="s">
        <v>57</v>
      </c>
      <c r="E67" s="40" t="s">
        <v>3002</v>
      </c>
    </row>
    <row r="68" spans="1:5" ht="12.75">
      <c r="A68" t="s">
        <v>59</v>
      </c>
      <c r="E68" s="39" t="s">
        <v>3097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819</v>
      </c>
      <c r="E8" s="30" t="s">
        <v>818</v>
      </c>
      <c r="J8" s="29">
        <f>0+J9+J26+J39</f>
      </c>
      <c s="29">
        <f>0+K9+K26+K39</f>
      </c>
      <c s="29">
        <f>0+L9+L26+L39</f>
      </c>
      <c s="29">
        <f>0+M9+M26+M39</f>
      </c>
    </row>
    <row r="9" spans="1:13" ht="12.75">
      <c r="A9" t="s">
        <v>46</v>
      </c>
      <c r="C9" s="31" t="s">
        <v>47</v>
      </c>
      <c r="E9" s="33" t="s">
        <v>48</v>
      </c>
      <c r="J9" s="32">
        <f>0</f>
      </c>
      <c s="32">
        <f>0</f>
      </c>
      <c s="32">
        <f>0+L10+L14+L18+L22</f>
      </c>
      <c s="32">
        <f>0+M10+M14+M18+M22</f>
      </c>
    </row>
    <row r="10" spans="1:16" ht="25.5">
      <c r="A10" t="s">
        <v>49</v>
      </c>
      <c s="34" t="s">
        <v>504</v>
      </c>
      <c s="34" t="s">
        <v>820</v>
      </c>
      <c s="35" t="s">
        <v>4</v>
      </c>
      <c s="6" t="s">
        <v>821</v>
      </c>
      <c s="36" t="s">
        <v>511</v>
      </c>
      <c s="37">
        <v>0.581</v>
      </c>
      <c s="36">
        <v>0</v>
      </c>
      <c s="36">
        <f>ROUND(G10*H10,6)</f>
      </c>
      <c r="L10" s="38">
        <v>0</v>
      </c>
      <c s="32">
        <f>ROUND(ROUND(L10,2)*ROUND(G10,3),2)</f>
      </c>
      <c s="36" t="s">
        <v>808</v>
      </c>
      <c>
        <f>(M10*21)/100</f>
      </c>
      <c t="s">
        <v>27</v>
      </c>
    </row>
    <row r="11" spans="1:5" ht="12.75">
      <c r="A11" s="35" t="s">
        <v>56</v>
      </c>
      <c r="E11" s="39" t="s">
        <v>5</v>
      </c>
    </row>
    <row r="12" spans="1:5" ht="25.5">
      <c r="A12" s="35" t="s">
        <v>57</v>
      </c>
      <c r="E12" s="40" t="s">
        <v>822</v>
      </c>
    </row>
    <row r="13" spans="1:5" ht="63.75">
      <c r="A13" t="s">
        <v>59</v>
      </c>
      <c r="E13" s="39" t="s">
        <v>823</v>
      </c>
    </row>
    <row r="14" spans="1:16" ht="12.75">
      <c r="A14" t="s">
        <v>49</v>
      </c>
      <c s="34" t="s">
        <v>508</v>
      </c>
      <c s="34" t="s">
        <v>824</v>
      </c>
      <c s="35" t="s">
        <v>27</v>
      </c>
      <c s="6" t="s">
        <v>825</v>
      </c>
      <c s="36" t="s">
        <v>826</v>
      </c>
      <c s="37">
        <v>1</v>
      </c>
      <c s="36">
        <v>0</v>
      </c>
      <c s="36">
        <f>ROUND(G14*H14,6)</f>
      </c>
      <c r="L14" s="38">
        <v>0</v>
      </c>
      <c s="32">
        <f>ROUND(ROUND(L14,2)*ROUND(G14,3),2)</f>
      </c>
      <c s="36" t="s">
        <v>808</v>
      </c>
      <c>
        <f>(M14*21)/100</f>
      </c>
      <c t="s">
        <v>27</v>
      </c>
    </row>
    <row r="15" spans="1:5" ht="12.75">
      <c r="A15" s="35" t="s">
        <v>56</v>
      </c>
      <c r="E15" s="39" t="s">
        <v>5</v>
      </c>
    </row>
    <row r="16" spans="1:5" ht="25.5">
      <c r="A16" s="35" t="s">
        <v>57</v>
      </c>
      <c r="E16" s="40" t="s">
        <v>58</v>
      </c>
    </row>
    <row r="17" spans="1:5" ht="12.75">
      <c r="A17" t="s">
        <v>59</v>
      </c>
      <c r="E17" s="39" t="s">
        <v>827</v>
      </c>
    </row>
    <row r="18" spans="1:16" ht="12.75">
      <c r="A18" t="s">
        <v>49</v>
      </c>
      <c s="34" t="s">
        <v>513</v>
      </c>
      <c s="34" t="s">
        <v>828</v>
      </c>
      <c s="35" t="s">
        <v>4</v>
      </c>
      <c s="6" t="s">
        <v>829</v>
      </c>
      <c s="36" t="s">
        <v>830</v>
      </c>
      <c s="37">
        <v>5.81</v>
      </c>
      <c s="36">
        <v>0</v>
      </c>
      <c s="36">
        <f>ROUND(G18*H18,6)</f>
      </c>
      <c r="L18" s="38">
        <v>0</v>
      </c>
      <c s="32">
        <f>ROUND(ROUND(L18,2)*ROUND(G18,3),2)</f>
      </c>
      <c s="36" t="s">
        <v>808</v>
      </c>
      <c>
        <f>(M18*21)/100</f>
      </c>
      <c t="s">
        <v>27</v>
      </c>
    </row>
    <row r="19" spans="1:5" ht="12.75">
      <c r="A19" s="35" t="s">
        <v>56</v>
      </c>
      <c r="E19" s="39" t="s">
        <v>5</v>
      </c>
    </row>
    <row r="20" spans="1:5" ht="25.5">
      <c r="A20" s="35" t="s">
        <v>57</v>
      </c>
      <c r="E20" s="40" t="s">
        <v>831</v>
      </c>
    </row>
    <row r="21" spans="1:5" ht="12.75">
      <c r="A21" t="s">
        <v>59</v>
      </c>
      <c r="E21" s="39" t="s">
        <v>832</v>
      </c>
    </row>
    <row r="22" spans="1:16" ht="12.75">
      <c r="A22" t="s">
        <v>49</v>
      </c>
      <c s="34" t="s">
        <v>517</v>
      </c>
      <c s="34" t="s">
        <v>833</v>
      </c>
      <c s="35" t="s">
        <v>5</v>
      </c>
      <c s="6" t="s">
        <v>834</v>
      </c>
      <c s="36" t="s">
        <v>75</v>
      </c>
      <c s="37">
        <v>581</v>
      </c>
      <c s="36">
        <v>0</v>
      </c>
      <c s="36">
        <f>ROUND(G22*H22,6)</f>
      </c>
      <c r="L22" s="38">
        <v>0</v>
      </c>
      <c s="32">
        <f>ROUND(ROUND(L22,2)*ROUND(G22,3),2)</f>
      </c>
      <c s="36" t="s">
        <v>55</v>
      </c>
      <c>
        <f>(M22*21)/100</f>
      </c>
      <c t="s">
        <v>27</v>
      </c>
    </row>
    <row r="23" spans="1:5" ht="12.75">
      <c r="A23" s="35" t="s">
        <v>56</v>
      </c>
      <c r="E23" s="39" t="s">
        <v>5</v>
      </c>
    </row>
    <row r="24" spans="1:5" ht="25.5">
      <c r="A24" s="35" t="s">
        <v>57</v>
      </c>
      <c r="E24" s="40" t="s">
        <v>835</v>
      </c>
    </row>
    <row r="25" spans="1:5" ht="140.25">
      <c r="A25" t="s">
        <v>59</v>
      </c>
      <c r="E25" s="39" t="s">
        <v>836</v>
      </c>
    </row>
    <row r="26" spans="1:13" ht="12.75">
      <c r="A26" t="s">
        <v>46</v>
      </c>
      <c r="C26" s="31" t="s">
        <v>4</v>
      </c>
      <c r="E26" s="33" t="s">
        <v>837</v>
      </c>
      <c r="J26" s="32">
        <f>0</f>
      </c>
      <c s="32">
        <f>0</f>
      </c>
      <c s="32">
        <f>0+L27+L31+L35</f>
      </c>
      <c s="32">
        <f>0+M27+M31+M35</f>
      </c>
    </row>
    <row r="27" spans="1:16" ht="12.75">
      <c r="A27" t="s">
        <v>49</v>
      </c>
      <c s="34" t="s">
        <v>4</v>
      </c>
      <c s="34" t="s">
        <v>838</v>
      </c>
      <c s="35" t="s">
        <v>5</v>
      </c>
      <c s="6" t="s">
        <v>839</v>
      </c>
      <c s="36" t="s">
        <v>64</v>
      </c>
      <c s="37">
        <v>238.08</v>
      </c>
      <c s="36">
        <v>0</v>
      </c>
      <c s="36">
        <f>ROUND(G27*H27,6)</f>
      </c>
      <c r="L27" s="38">
        <v>0</v>
      </c>
      <c s="32">
        <f>ROUND(ROUND(L27,2)*ROUND(G27,3),2)</f>
      </c>
      <c s="36" t="s">
        <v>55</v>
      </c>
      <c>
        <f>(M27*21)/100</f>
      </c>
      <c t="s">
        <v>27</v>
      </c>
    </row>
    <row r="28" spans="1:5" ht="12.75">
      <c r="A28" s="35" t="s">
        <v>56</v>
      </c>
      <c r="E28" s="39" t="s">
        <v>5</v>
      </c>
    </row>
    <row r="29" spans="1:5" ht="25.5">
      <c r="A29" s="35" t="s">
        <v>57</v>
      </c>
      <c r="E29" s="40" t="s">
        <v>840</v>
      </c>
    </row>
    <row r="30" spans="1:5" ht="318.75">
      <c r="A30" t="s">
        <v>59</v>
      </c>
      <c r="E30" s="39" t="s">
        <v>841</v>
      </c>
    </row>
    <row r="31" spans="1:16" ht="12.75">
      <c r="A31" t="s">
        <v>49</v>
      </c>
      <c s="34" t="s">
        <v>27</v>
      </c>
      <c s="34" t="s">
        <v>78</v>
      </c>
      <c s="35" t="s">
        <v>5</v>
      </c>
      <c s="6" t="s">
        <v>842</v>
      </c>
      <c s="36" t="s">
        <v>64</v>
      </c>
      <c s="37">
        <v>238.08</v>
      </c>
      <c s="36">
        <v>0</v>
      </c>
      <c s="36">
        <f>ROUND(G31*H31,6)</f>
      </c>
      <c r="L31" s="38">
        <v>0</v>
      </c>
      <c s="32">
        <f>ROUND(ROUND(L31,2)*ROUND(G31,3),2)</f>
      </c>
      <c s="36" t="s">
        <v>55</v>
      </c>
      <c>
        <f>(M31*21)/100</f>
      </c>
      <c t="s">
        <v>27</v>
      </c>
    </row>
    <row r="32" spans="1:5" ht="12.75">
      <c r="A32" s="35" t="s">
        <v>56</v>
      </c>
      <c r="E32" s="39" t="s">
        <v>5</v>
      </c>
    </row>
    <row r="33" spans="1:5" ht="25.5">
      <c r="A33" s="35" t="s">
        <v>57</v>
      </c>
      <c r="E33" s="40" t="s">
        <v>840</v>
      </c>
    </row>
    <row r="34" spans="1:5" ht="229.5">
      <c r="A34" t="s">
        <v>59</v>
      </c>
      <c r="E34" s="39" t="s">
        <v>843</v>
      </c>
    </row>
    <row r="35" spans="1:16" ht="12.75">
      <c r="A35" t="s">
        <v>49</v>
      </c>
      <c s="34" t="s">
        <v>26</v>
      </c>
      <c s="34" t="s">
        <v>844</v>
      </c>
      <c s="35" t="s">
        <v>5</v>
      </c>
      <c s="6" t="s">
        <v>845</v>
      </c>
      <c s="36" t="s">
        <v>64</v>
      </c>
      <c s="37">
        <v>43</v>
      </c>
      <c s="36">
        <v>0</v>
      </c>
      <c s="36">
        <f>ROUND(G35*H35,6)</f>
      </c>
      <c r="L35" s="38">
        <v>0</v>
      </c>
      <c s="32">
        <f>ROUND(ROUND(L35,2)*ROUND(G35,3),2)</f>
      </c>
      <c s="36" t="s">
        <v>55</v>
      </c>
      <c>
        <f>(M35*21)/100</f>
      </c>
      <c t="s">
        <v>27</v>
      </c>
    </row>
    <row r="36" spans="1:5" ht="12.75">
      <c r="A36" s="35" t="s">
        <v>56</v>
      </c>
      <c r="E36" s="39" t="s">
        <v>5</v>
      </c>
    </row>
    <row r="37" spans="1:5" ht="12.75">
      <c r="A37" s="35" t="s">
        <v>57</v>
      </c>
      <c r="E37" s="40" t="s">
        <v>846</v>
      </c>
    </row>
    <row r="38" spans="1:5" ht="293.25">
      <c r="A38" t="s">
        <v>59</v>
      </c>
      <c r="E38" s="39" t="s">
        <v>847</v>
      </c>
    </row>
    <row r="39" spans="1:13" ht="12.75">
      <c r="A39" t="s">
        <v>46</v>
      </c>
      <c r="C39" s="31" t="s">
        <v>87</v>
      </c>
      <c r="E39" s="33" t="s">
        <v>848</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49</v>
      </c>
      <c s="34" t="s">
        <v>72</v>
      </c>
      <c s="34" t="s">
        <v>849</v>
      </c>
      <c s="35" t="s">
        <v>5</v>
      </c>
      <c s="6" t="s">
        <v>850</v>
      </c>
      <c s="36" t="s">
        <v>90</v>
      </c>
      <c s="37">
        <v>8</v>
      </c>
      <c s="36">
        <v>0</v>
      </c>
      <c s="36">
        <f>ROUND(G40*H40,6)</f>
      </c>
      <c r="L40" s="38">
        <v>0</v>
      </c>
      <c s="32">
        <f>ROUND(ROUND(L40,2)*ROUND(G40,3),2)</f>
      </c>
      <c s="36" t="s">
        <v>55</v>
      </c>
      <c>
        <f>(M40*21)/100</f>
      </c>
      <c t="s">
        <v>27</v>
      </c>
    </row>
    <row r="41" spans="1:5" ht="12.75">
      <c r="A41" s="35" t="s">
        <v>56</v>
      </c>
      <c r="E41" s="39" t="s">
        <v>5</v>
      </c>
    </row>
    <row r="42" spans="1:5" ht="12.75">
      <c r="A42" s="35" t="s">
        <v>57</v>
      </c>
      <c r="E42" s="40" t="s">
        <v>851</v>
      </c>
    </row>
    <row r="43" spans="1:5" ht="114.75">
      <c r="A43" t="s">
        <v>59</v>
      </c>
      <c r="E43" s="39" t="s">
        <v>852</v>
      </c>
    </row>
    <row r="44" spans="1:16" ht="12.75">
      <c r="A44" t="s">
        <v>49</v>
      </c>
      <c s="34" t="s">
        <v>77</v>
      </c>
      <c s="34" t="s">
        <v>853</v>
      </c>
      <c s="35" t="s">
        <v>5</v>
      </c>
      <c s="6" t="s">
        <v>854</v>
      </c>
      <c s="36" t="s">
        <v>90</v>
      </c>
      <c s="37">
        <v>8</v>
      </c>
      <c s="36">
        <v>0</v>
      </c>
      <c s="36">
        <f>ROUND(G44*H44,6)</f>
      </c>
      <c r="L44" s="38">
        <v>0</v>
      </c>
      <c s="32">
        <f>ROUND(ROUND(L44,2)*ROUND(G44,3),2)</f>
      </c>
      <c s="36" t="s">
        <v>55</v>
      </c>
      <c>
        <f>(M44*21)/100</f>
      </c>
      <c t="s">
        <v>27</v>
      </c>
    </row>
    <row r="45" spans="1:5" ht="12.75">
      <c r="A45" s="35" t="s">
        <v>56</v>
      </c>
      <c r="E45" s="39" t="s">
        <v>5</v>
      </c>
    </row>
    <row r="46" spans="1:5" ht="12.75">
      <c r="A46" s="35" t="s">
        <v>57</v>
      </c>
      <c r="E46" s="40" t="s">
        <v>851</v>
      </c>
    </row>
    <row r="47" spans="1:5" ht="140.25">
      <c r="A47" t="s">
        <v>59</v>
      </c>
      <c r="E47" s="39" t="s">
        <v>855</v>
      </c>
    </row>
    <row r="48" spans="1:16" ht="25.5">
      <c r="A48" t="s">
        <v>49</v>
      </c>
      <c s="34" t="s">
        <v>82</v>
      </c>
      <c s="34" t="s">
        <v>113</v>
      </c>
      <c s="35" t="s">
        <v>5</v>
      </c>
      <c s="6" t="s">
        <v>114</v>
      </c>
      <c s="36" t="s">
        <v>90</v>
      </c>
      <c s="37">
        <v>54</v>
      </c>
      <c s="36">
        <v>0</v>
      </c>
      <c s="36">
        <f>ROUND(G48*H48,6)</f>
      </c>
      <c r="L48" s="38">
        <v>0</v>
      </c>
      <c s="32">
        <f>ROUND(ROUND(L48,2)*ROUND(G48,3),2)</f>
      </c>
      <c s="36" t="s">
        <v>55</v>
      </c>
      <c>
        <f>(M48*21)/100</f>
      </c>
      <c t="s">
        <v>27</v>
      </c>
    </row>
    <row r="49" spans="1:5" ht="12.75">
      <c r="A49" s="35" t="s">
        <v>56</v>
      </c>
      <c r="E49" s="39" t="s">
        <v>5</v>
      </c>
    </row>
    <row r="50" spans="1:5" ht="12.75">
      <c r="A50" s="35" t="s">
        <v>57</v>
      </c>
      <c r="E50" s="40" t="s">
        <v>856</v>
      </c>
    </row>
    <row r="51" spans="1:5" ht="76.5">
      <c r="A51" t="s">
        <v>59</v>
      </c>
      <c r="E51" s="39" t="s">
        <v>857</v>
      </c>
    </row>
    <row r="52" spans="1:16" ht="12.75">
      <c r="A52" t="s">
        <v>49</v>
      </c>
      <c s="34" t="s">
        <v>87</v>
      </c>
      <c s="34" t="s">
        <v>858</v>
      </c>
      <c s="35" t="s">
        <v>5</v>
      </c>
      <c s="6" t="s">
        <v>859</v>
      </c>
      <c s="36" t="s">
        <v>90</v>
      </c>
      <c s="37">
        <v>4</v>
      </c>
      <c s="36">
        <v>0</v>
      </c>
      <c s="36">
        <f>ROUND(G52*H52,6)</f>
      </c>
      <c r="L52" s="38">
        <v>0</v>
      </c>
      <c s="32">
        <f>ROUND(ROUND(L52,2)*ROUND(G52,3),2)</f>
      </c>
      <c s="36" t="s">
        <v>55</v>
      </c>
      <c>
        <f>(M52*21)/100</f>
      </c>
      <c t="s">
        <v>27</v>
      </c>
    </row>
    <row r="53" spans="1:5" ht="12.75">
      <c r="A53" s="35" t="s">
        <v>56</v>
      </c>
      <c r="E53" s="39" t="s">
        <v>5</v>
      </c>
    </row>
    <row r="54" spans="1:5" ht="12.75">
      <c r="A54" s="35" t="s">
        <v>57</v>
      </c>
      <c r="E54" s="40" t="s">
        <v>860</v>
      </c>
    </row>
    <row r="55" spans="1:5" ht="76.5">
      <c r="A55" t="s">
        <v>59</v>
      </c>
      <c r="E55" s="39" t="s">
        <v>861</v>
      </c>
    </row>
    <row r="56" spans="1:16" ht="12.75">
      <c r="A56" t="s">
        <v>49</v>
      </c>
      <c s="34" t="s">
        <v>108</v>
      </c>
      <c s="34" t="s">
        <v>121</v>
      </c>
      <c s="35" t="s">
        <v>5</v>
      </c>
      <c s="6" t="s">
        <v>122</v>
      </c>
      <c s="36" t="s">
        <v>90</v>
      </c>
      <c s="37">
        <v>10</v>
      </c>
      <c s="36">
        <v>0</v>
      </c>
      <c s="36">
        <f>ROUND(G56*H56,6)</f>
      </c>
      <c r="L56" s="38">
        <v>0</v>
      </c>
      <c s="32">
        <f>ROUND(ROUND(L56,2)*ROUND(G56,3),2)</f>
      </c>
      <c s="36" t="s">
        <v>55</v>
      </c>
      <c>
        <f>(M56*21)/100</f>
      </c>
      <c t="s">
        <v>27</v>
      </c>
    </row>
    <row r="57" spans="1:5" ht="12.75">
      <c r="A57" s="35" t="s">
        <v>56</v>
      </c>
      <c r="E57" s="39" t="s">
        <v>5</v>
      </c>
    </row>
    <row r="58" spans="1:5" ht="12.75">
      <c r="A58" s="35" t="s">
        <v>57</v>
      </c>
      <c r="E58" s="40" t="s">
        <v>862</v>
      </c>
    </row>
    <row r="59" spans="1:5" ht="102">
      <c r="A59" t="s">
        <v>59</v>
      </c>
      <c r="E59" s="39" t="s">
        <v>863</v>
      </c>
    </row>
    <row r="60" spans="1:16" ht="12.75">
      <c r="A60" t="s">
        <v>49</v>
      </c>
      <c s="34" t="s">
        <v>112</v>
      </c>
      <c s="34" t="s">
        <v>864</v>
      </c>
      <c s="35" t="s">
        <v>5</v>
      </c>
      <c s="6" t="s">
        <v>865</v>
      </c>
      <c s="36" t="s">
        <v>75</v>
      </c>
      <c s="37">
        <v>252</v>
      </c>
      <c s="36">
        <v>0</v>
      </c>
      <c s="36">
        <f>ROUND(G60*H60,6)</f>
      </c>
      <c r="L60" s="38">
        <v>0</v>
      </c>
      <c s="32">
        <f>ROUND(ROUND(L60,2)*ROUND(G60,3),2)</f>
      </c>
      <c s="36" t="s">
        <v>55</v>
      </c>
      <c>
        <f>(M60*21)/100</f>
      </c>
      <c t="s">
        <v>27</v>
      </c>
    </row>
    <row r="61" spans="1:5" ht="12.75">
      <c r="A61" s="35" t="s">
        <v>56</v>
      </c>
      <c r="E61" s="39" t="s">
        <v>5</v>
      </c>
    </row>
    <row r="62" spans="1:5" ht="12.75">
      <c r="A62" s="35" t="s">
        <v>57</v>
      </c>
      <c r="E62" s="40" t="s">
        <v>866</v>
      </c>
    </row>
    <row r="63" spans="1:5" ht="102">
      <c r="A63" t="s">
        <v>59</v>
      </c>
      <c r="E63" s="39" t="s">
        <v>867</v>
      </c>
    </row>
    <row r="64" spans="1:16" ht="12.75">
      <c r="A64" t="s">
        <v>49</v>
      </c>
      <c s="34" t="s">
        <v>116</v>
      </c>
      <c s="34" t="s">
        <v>868</v>
      </c>
      <c s="35" t="s">
        <v>5</v>
      </c>
      <c s="6" t="s">
        <v>869</v>
      </c>
      <c s="36" t="s">
        <v>75</v>
      </c>
      <c s="37">
        <v>195</v>
      </c>
      <c s="36">
        <v>0</v>
      </c>
      <c s="36">
        <f>ROUND(G64*H64,6)</f>
      </c>
      <c r="L64" s="38">
        <v>0</v>
      </c>
      <c s="32">
        <f>ROUND(ROUND(L64,2)*ROUND(G64,3),2)</f>
      </c>
      <c s="36" t="s">
        <v>55</v>
      </c>
      <c>
        <f>(M64*21)/100</f>
      </c>
      <c t="s">
        <v>27</v>
      </c>
    </row>
    <row r="65" spans="1:5" ht="12.75">
      <c r="A65" s="35" t="s">
        <v>56</v>
      </c>
      <c r="E65" s="39" t="s">
        <v>5</v>
      </c>
    </row>
    <row r="66" spans="1:5" ht="12.75">
      <c r="A66" s="35" t="s">
        <v>57</v>
      </c>
      <c r="E66" s="40" t="s">
        <v>870</v>
      </c>
    </row>
    <row r="67" spans="1:5" ht="102">
      <c r="A67" t="s">
        <v>59</v>
      </c>
      <c r="E67" s="39" t="s">
        <v>871</v>
      </c>
    </row>
    <row r="68" spans="1:16" ht="12.75">
      <c r="A68" t="s">
        <v>49</v>
      </c>
      <c s="34" t="s">
        <v>120</v>
      </c>
      <c s="34" t="s">
        <v>872</v>
      </c>
      <c s="35" t="s">
        <v>5</v>
      </c>
      <c s="6" t="s">
        <v>873</v>
      </c>
      <c s="36" t="s">
        <v>75</v>
      </c>
      <c s="37">
        <v>408</v>
      </c>
      <c s="36">
        <v>0</v>
      </c>
      <c s="36">
        <f>ROUND(G68*H68,6)</f>
      </c>
      <c r="L68" s="38">
        <v>0</v>
      </c>
      <c s="32">
        <f>ROUND(ROUND(L68,2)*ROUND(G68,3),2)</f>
      </c>
      <c s="36" t="s">
        <v>55</v>
      </c>
      <c>
        <f>(M68*21)/100</f>
      </c>
      <c t="s">
        <v>27</v>
      </c>
    </row>
    <row r="69" spans="1:5" ht="12.75">
      <c r="A69" s="35" t="s">
        <v>56</v>
      </c>
      <c r="E69" s="39" t="s">
        <v>5</v>
      </c>
    </row>
    <row r="70" spans="1:5" ht="12.75">
      <c r="A70" s="35" t="s">
        <v>57</v>
      </c>
      <c r="E70" s="40" t="s">
        <v>874</v>
      </c>
    </row>
    <row r="71" spans="1:5" ht="102">
      <c r="A71" t="s">
        <v>59</v>
      </c>
      <c r="E71" s="39" t="s">
        <v>871</v>
      </c>
    </row>
    <row r="72" spans="1:16" ht="12.75">
      <c r="A72" t="s">
        <v>49</v>
      </c>
      <c s="34" t="s">
        <v>124</v>
      </c>
      <c s="34" t="s">
        <v>136</v>
      </c>
      <c s="35" t="s">
        <v>5</v>
      </c>
      <c s="6" t="s">
        <v>137</v>
      </c>
      <c s="36" t="s">
        <v>75</v>
      </c>
      <c s="37">
        <v>756</v>
      </c>
      <c s="36">
        <v>0</v>
      </c>
      <c s="36">
        <f>ROUND(G72*H72,6)</f>
      </c>
      <c r="L72" s="38">
        <v>0</v>
      </c>
      <c s="32">
        <f>ROUND(ROUND(L72,2)*ROUND(G72,3),2)</f>
      </c>
      <c s="36" t="s">
        <v>55</v>
      </c>
      <c>
        <f>(M72*21)/100</f>
      </c>
      <c t="s">
        <v>27</v>
      </c>
    </row>
    <row r="73" spans="1:5" ht="12.75">
      <c r="A73" s="35" t="s">
        <v>56</v>
      </c>
      <c r="E73" s="39" t="s">
        <v>5</v>
      </c>
    </row>
    <row r="74" spans="1:5" ht="12.75">
      <c r="A74" s="35" t="s">
        <v>57</v>
      </c>
      <c r="E74" s="40" t="s">
        <v>875</v>
      </c>
    </row>
    <row r="75" spans="1:5" ht="140.25">
      <c r="A75" t="s">
        <v>59</v>
      </c>
      <c r="E75" s="39" t="s">
        <v>876</v>
      </c>
    </row>
    <row r="76" spans="1:16" ht="25.5">
      <c r="A76" t="s">
        <v>49</v>
      </c>
      <c s="34" t="s">
        <v>128</v>
      </c>
      <c s="34" t="s">
        <v>877</v>
      </c>
      <c s="35" t="s">
        <v>5</v>
      </c>
      <c s="6" t="s">
        <v>878</v>
      </c>
      <c s="36" t="s">
        <v>75</v>
      </c>
      <c s="37">
        <v>252</v>
      </c>
      <c s="36">
        <v>0</v>
      </c>
      <c s="36">
        <f>ROUND(G76*H76,6)</f>
      </c>
      <c r="L76" s="38">
        <v>0</v>
      </c>
      <c s="32">
        <f>ROUND(ROUND(L76,2)*ROUND(G76,3),2)</f>
      </c>
      <c s="36" t="s">
        <v>55</v>
      </c>
      <c>
        <f>(M76*21)/100</f>
      </c>
      <c t="s">
        <v>27</v>
      </c>
    </row>
    <row r="77" spans="1:5" ht="12.75">
      <c r="A77" s="35" t="s">
        <v>56</v>
      </c>
      <c r="E77" s="39" t="s">
        <v>5</v>
      </c>
    </row>
    <row r="78" spans="1:5" ht="12.75">
      <c r="A78" s="35" t="s">
        <v>57</v>
      </c>
      <c r="E78" s="40" t="s">
        <v>866</v>
      </c>
    </row>
    <row r="79" spans="1:5" ht="140.25">
      <c r="A79" t="s">
        <v>59</v>
      </c>
      <c r="E79" s="39" t="s">
        <v>879</v>
      </c>
    </row>
    <row r="80" spans="1:16" ht="25.5">
      <c r="A80" t="s">
        <v>49</v>
      </c>
      <c s="34" t="s">
        <v>131</v>
      </c>
      <c s="34" t="s">
        <v>880</v>
      </c>
      <c s="35" t="s">
        <v>5</v>
      </c>
      <c s="6" t="s">
        <v>881</v>
      </c>
      <c s="36" t="s">
        <v>75</v>
      </c>
      <c s="37">
        <v>32</v>
      </c>
      <c s="36">
        <v>0</v>
      </c>
      <c s="36">
        <f>ROUND(G80*H80,6)</f>
      </c>
      <c r="L80" s="38">
        <v>0</v>
      </c>
      <c s="32">
        <f>ROUND(ROUND(L80,2)*ROUND(G80,3),2)</f>
      </c>
      <c s="36" t="s">
        <v>55</v>
      </c>
      <c>
        <f>(M80*21)/100</f>
      </c>
      <c t="s">
        <v>27</v>
      </c>
    </row>
    <row r="81" spans="1:5" ht="12.75">
      <c r="A81" s="35" t="s">
        <v>56</v>
      </c>
      <c r="E81" s="39" t="s">
        <v>5</v>
      </c>
    </row>
    <row r="82" spans="1:5" ht="12.75">
      <c r="A82" s="35" t="s">
        <v>57</v>
      </c>
      <c r="E82" s="40" t="s">
        <v>882</v>
      </c>
    </row>
    <row r="83" spans="1:5" ht="127.5">
      <c r="A83" t="s">
        <v>59</v>
      </c>
      <c r="E83" s="39" t="s">
        <v>883</v>
      </c>
    </row>
    <row r="84" spans="1:16" ht="25.5">
      <c r="A84" t="s">
        <v>49</v>
      </c>
      <c s="34" t="s">
        <v>135</v>
      </c>
      <c s="34" t="s">
        <v>884</v>
      </c>
      <c s="35" t="s">
        <v>5</v>
      </c>
      <c s="6" t="s">
        <v>885</v>
      </c>
      <c s="36" t="s">
        <v>75</v>
      </c>
      <c s="37">
        <v>32</v>
      </c>
      <c s="36">
        <v>0</v>
      </c>
      <c s="36">
        <f>ROUND(G84*H84,6)</f>
      </c>
      <c r="L84" s="38">
        <v>0</v>
      </c>
      <c s="32">
        <f>ROUND(ROUND(L84,2)*ROUND(G84,3),2)</f>
      </c>
      <c s="36" t="s">
        <v>55</v>
      </c>
      <c>
        <f>(M84*21)/100</f>
      </c>
      <c t="s">
        <v>27</v>
      </c>
    </row>
    <row r="85" spans="1:5" ht="12.75">
      <c r="A85" s="35" t="s">
        <v>56</v>
      </c>
      <c r="E85" s="39" t="s">
        <v>5</v>
      </c>
    </row>
    <row r="86" spans="1:5" ht="12.75">
      <c r="A86" s="35" t="s">
        <v>57</v>
      </c>
      <c r="E86" s="40" t="s">
        <v>882</v>
      </c>
    </row>
    <row r="87" spans="1:5" ht="127.5">
      <c r="A87" t="s">
        <v>59</v>
      </c>
      <c r="E87" s="39" t="s">
        <v>883</v>
      </c>
    </row>
    <row r="88" spans="1:16" ht="12.75">
      <c r="A88" t="s">
        <v>49</v>
      </c>
      <c s="34" t="s">
        <v>139</v>
      </c>
      <c s="34" t="s">
        <v>886</v>
      </c>
      <c s="35" t="s">
        <v>5</v>
      </c>
      <c s="6" t="s">
        <v>887</v>
      </c>
      <c s="36" t="s">
        <v>75</v>
      </c>
      <c s="37">
        <v>10</v>
      </c>
      <c s="36">
        <v>0</v>
      </c>
      <c s="36">
        <f>ROUND(G88*H88,6)</f>
      </c>
      <c r="L88" s="38">
        <v>0</v>
      </c>
      <c s="32">
        <f>ROUND(ROUND(L88,2)*ROUND(G88,3),2)</f>
      </c>
      <c s="36" t="s">
        <v>55</v>
      </c>
      <c>
        <f>(M88*21)/100</f>
      </c>
      <c t="s">
        <v>27</v>
      </c>
    </row>
    <row r="89" spans="1:5" ht="12.75">
      <c r="A89" s="35" t="s">
        <v>56</v>
      </c>
      <c r="E89" s="39" t="s">
        <v>5</v>
      </c>
    </row>
    <row r="90" spans="1:5" ht="12.75">
      <c r="A90" s="35" t="s">
        <v>57</v>
      </c>
      <c r="E90" s="40" t="s">
        <v>862</v>
      </c>
    </row>
    <row r="91" spans="1:5" ht="76.5">
      <c r="A91" t="s">
        <v>59</v>
      </c>
      <c r="E91" s="39" t="s">
        <v>888</v>
      </c>
    </row>
    <row r="92" spans="1:16" ht="12.75">
      <c r="A92" t="s">
        <v>49</v>
      </c>
      <c s="34" t="s">
        <v>143</v>
      </c>
      <c s="34" t="s">
        <v>889</v>
      </c>
      <c s="35" t="s">
        <v>5</v>
      </c>
      <c s="6" t="s">
        <v>890</v>
      </c>
      <c s="36" t="s">
        <v>90</v>
      </c>
      <c s="37">
        <v>54</v>
      </c>
      <c s="36">
        <v>0</v>
      </c>
      <c s="36">
        <f>ROUND(G92*H92,6)</f>
      </c>
      <c r="L92" s="38">
        <v>0</v>
      </c>
      <c s="32">
        <f>ROUND(ROUND(L92,2)*ROUND(G92,3),2)</f>
      </c>
      <c s="36" t="s">
        <v>55</v>
      </c>
      <c>
        <f>(M92*21)/100</f>
      </c>
      <c t="s">
        <v>27</v>
      </c>
    </row>
    <row r="93" spans="1:5" ht="12.75">
      <c r="A93" s="35" t="s">
        <v>56</v>
      </c>
      <c r="E93" s="39" t="s">
        <v>5</v>
      </c>
    </row>
    <row r="94" spans="1:5" ht="12.75">
      <c r="A94" s="35" t="s">
        <v>57</v>
      </c>
      <c r="E94" s="40" t="s">
        <v>856</v>
      </c>
    </row>
    <row r="95" spans="1:5" ht="76.5">
      <c r="A95" t="s">
        <v>59</v>
      </c>
      <c r="E95" s="39" t="s">
        <v>888</v>
      </c>
    </row>
    <row r="96" spans="1:16" ht="12.75">
      <c r="A96" t="s">
        <v>49</v>
      </c>
      <c s="34" t="s">
        <v>147</v>
      </c>
      <c s="34" t="s">
        <v>891</v>
      </c>
      <c s="35" t="s">
        <v>5</v>
      </c>
      <c s="6" t="s">
        <v>892</v>
      </c>
      <c s="36" t="s">
        <v>90</v>
      </c>
      <c s="37">
        <v>20</v>
      </c>
      <c s="36">
        <v>0</v>
      </c>
      <c s="36">
        <f>ROUND(G96*H96,6)</f>
      </c>
      <c r="L96" s="38">
        <v>0</v>
      </c>
      <c s="32">
        <f>ROUND(ROUND(L96,2)*ROUND(G96,3),2)</f>
      </c>
      <c s="36" t="s">
        <v>55</v>
      </c>
      <c>
        <f>(M96*21)/100</f>
      </c>
      <c t="s">
        <v>27</v>
      </c>
    </row>
    <row r="97" spans="1:5" ht="12.75">
      <c r="A97" s="35" t="s">
        <v>56</v>
      </c>
      <c r="E97" s="39" t="s">
        <v>5</v>
      </c>
    </row>
    <row r="98" spans="1:5" ht="12.75">
      <c r="A98" s="35" t="s">
        <v>57</v>
      </c>
      <c r="E98" s="40" t="s">
        <v>893</v>
      </c>
    </row>
    <row r="99" spans="1:5" ht="102">
      <c r="A99" t="s">
        <v>59</v>
      </c>
      <c r="E99" s="39" t="s">
        <v>894</v>
      </c>
    </row>
    <row r="100" spans="1:16" ht="25.5">
      <c r="A100" t="s">
        <v>49</v>
      </c>
      <c s="34" t="s">
        <v>151</v>
      </c>
      <c s="34" t="s">
        <v>144</v>
      </c>
      <c s="35" t="s">
        <v>5</v>
      </c>
      <c s="6" t="s">
        <v>145</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38.25">
      <c r="A103" t="s">
        <v>59</v>
      </c>
      <c r="E103" s="39" t="s">
        <v>896</v>
      </c>
    </row>
    <row r="104" spans="1:16" ht="12.75">
      <c r="A104" t="s">
        <v>49</v>
      </c>
      <c s="34" t="s">
        <v>155</v>
      </c>
      <c s="34" t="s">
        <v>897</v>
      </c>
      <c s="35" t="s">
        <v>5</v>
      </c>
      <c s="6" t="s">
        <v>898</v>
      </c>
      <c s="36" t="s">
        <v>90</v>
      </c>
      <c s="37">
        <v>1</v>
      </c>
      <c s="36">
        <v>0</v>
      </c>
      <c s="36">
        <f>ROUND(G104*H104,6)</f>
      </c>
      <c r="L104" s="38">
        <v>0</v>
      </c>
      <c s="32">
        <f>ROUND(ROUND(L104,2)*ROUND(G104,3),2)</f>
      </c>
      <c s="36" t="s">
        <v>55</v>
      </c>
      <c>
        <f>(M104*21)/100</f>
      </c>
      <c t="s">
        <v>27</v>
      </c>
    </row>
    <row r="105" spans="1:5" ht="12.75">
      <c r="A105" s="35" t="s">
        <v>56</v>
      </c>
      <c r="E105" s="39" t="s">
        <v>5</v>
      </c>
    </row>
    <row r="106" spans="1:5" ht="12.75">
      <c r="A106" s="35" t="s">
        <v>57</v>
      </c>
      <c r="E106" s="40" t="s">
        <v>899</v>
      </c>
    </row>
    <row r="107" spans="1:5" ht="38.25">
      <c r="A107" t="s">
        <v>59</v>
      </c>
      <c r="E107" s="39" t="s">
        <v>896</v>
      </c>
    </row>
    <row r="108" spans="1:16" ht="12.75">
      <c r="A108" t="s">
        <v>49</v>
      </c>
      <c s="34" t="s">
        <v>158</v>
      </c>
      <c s="34" t="s">
        <v>900</v>
      </c>
      <c s="35" t="s">
        <v>5</v>
      </c>
      <c s="6" t="s">
        <v>901</v>
      </c>
      <c s="36" t="s">
        <v>75</v>
      </c>
      <c s="37">
        <v>603</v>
      </c>
      <c s="36">
        <v>0</v>
      </c>
      <c s="36">
        <f>ROUND(G108*H108,6)</f>
      </c>
      <c r="L108" s="38">
        <v>0</v>
      </c>
      <c s="32">
        <f>ROUND(ROUND(L108,2)*ROUND(G108,3),2)</f>
      </c>
      <c s="36" t="s">
        <v>55</v>
      </c>
      <c>
        <f>(M108*21)/100</f>
      </c>
      <c t="s">
        <v>27</v>
      </c>
    </row>
    <row r="109" spans="1:5" ht="12.75">
      <c r="A109" s="35" t="s">
        <v>56</v>
      </c>
      <c r="E109" s="39" t="s">
        <v>5</v>
      </c>
    </row>
    <row r="110" spans="1:5" ht="12.75">
      <c r="A110" s="35" t="s">
        <v>57</v>
      </c>
      <c r="E110" s="40" t="s">
        <v>902</v>
      </c>
    </row>
    <row r="111" spans="1:5" ht="127.5">
      <c r="A111" t="s">
        <v>59</v>
      </c>
      <c r="E111" s="39" t="s">
        <v>903</v>
      </c>
    </row>
    <row r="112" spans="1:16" ht="12.75">
      <c r="A112" t="s">
        <v>49</v>
      </c>
      <c s="34" t="s">
        <v>164</v>
      </c>
      <c s="34" t="s">
        <v>904</v>
      </c>
      <c s="35" t="s">
        <v>5</v>
      </c>
      <c s="6" t="s">
        <v>905</v>
      </c>
      <c s="36" t="s">
        <v>75</v>
      </c>
      <c s="37">
        <v>20</v>
      </c>
      <c s="36">
        <v>0</v>
      </c>
      <c s="36">
        <f>ROUND(G112*H112,6)</f>
      </c>
      <c r="L112" s="38">
        <v>0</v>
      </c>
      <c s="32">
        <f>ROUND(ROUND(L112,2)*ROUND(G112,3),2)</f>
      </c>
      <c s="36" t="s">
        <v>55</v>
      </c>
      <c>
        <f>(M112*21)/100</f>
      </c>
      <c t="s">
        <v>27</v>
      </c>
    </row>
    <row r="113" spans="1:5" ht="12.75">
      <c r="A113" s="35" t="s">
        <v>56</v>
      </c>
      <c r="E113" s="39" t="s">
        <v>5</v>
      </c>
    </row>
    <row r="114" spans="1:5" ht="12.75">
      <c r="A114" s="35" t="s">
        <v>57</v>
      </c>
      <c r="E114" s="40" t="s">
        <v>893</v>
      </c>
    </row>
    <row r="115" spans="1:5" ht="127.5">
      <c r="A115" t="s">
        <v>59</v>
      </c>
      <c r="E115" s="39" t="s">
        <v>906</v>
      </c>
    </row>
    <row r="116" spans="1:16" ht="12.75">
      <c r="A116" t="s">
        <v>49</v>
      </c>
      <c s="34" t="s">
        <v>168</v>
      </c>
      <c s="34" t="s">
        <v>907</v>
      </c>
      <c s="35" t="s">
        <v>5</v>
      </c>
      <c s="6" t="s">
        <v>908</v>
      </c>
      <c s="36" t="s">
        <v>90</v>
      </c>
      <c s="37">
        <v>4</v>
      </c>
      <c s="36">
        <v>0</v>
      </c>
      <c s="36">
        <f>ROUND(G116*H116,6)</f>
      </c>
      <c r="L116" s="38">
        <v>0</v>
      </c>
      <c s="32">
        <f>ROUND(ROUND(L116,2)*ROUND(G116,3),2)</f>
      </c>
      <c s="36" t="s">
        <v>55</v>
      </c>
      <c>
        <f>(M116*21)/100</f>
      </c>
      <c t="s">
        <v>27</v>
      </c>
    </row>
    <row r="117" spans="1:5" ht="12.75">
      <c r="A117" s="35" t="s">
        <v>56</v>
      </c>
      <c r="E117" s="39" t="s">
        <v>5</v>
      </c>
    </row>
    <row r="118" spans="1:5" ht="12.75">
      <c r="A118" s="35" t="s">
        <v>57</v>
      </c>
      <c r="E118" s="40" t="s">
        <v>860</v>
      </c>
    </row>
    <row r="119" spans="1:5" ht="102">
      <c r="A119" t="s">
        <v>59</v>
      </c>
      <c r="E119" s="39" t="s">
        <v>909</v>
      </c>
    </row>
    <row r="120" spans="1:16" ht="12.75">
      <c r="A120" t="s">
        <v>49</v>
      </c>
      <c s="34" t="s">
        <v>173</v>
      </c>
      <c s="34" t="s">
        <v>910</v>
      </c>
      <c s="35" t="s">
        <v>5</v>
      </c>
      <c s="6" t="s">
        <v>911</v>
      </c>
      <c s="36" t="s">
        <v>90</v>
      </c>
      <c s="37">
        <v>10</v>
      </c>
      <c s="36">
        <v>0</v>
      </c>
      <c s="36">
        <f>ROUND(G120*H120,6)</f>
      </c>
      <c r="L120" s="38">
        <v>0</v>
      </c>
      <c s="32">
        <f>ROUND(ROUND(L120,2)*ROUND(G120,3),2)</f>
      </c>
      <c s="36" t="s">
        <v>55</v>
      </c>
      <c>
        <f>(M120*21)/100</f>
      </c>
      <c t="s">
        <v>27</v>
      </c>
    </row>
    <row r="121" spans="1:5" ht="12.75">
      <c r="A121" s="35" t="s">
        <v>56</v>
      </c>
      <c r="E121" s="39" t="s">
        <v>5</v>
      </c>
    </row>
    <row r="122" spans="1:5" ht="12.75">
      <c r="A122" s="35" t="s">
        <v>57</v>
      </c>
      <c r="E122" s="40" t="s">
        <v>862</v>
      </c>
    </row>
    <row r="123" spans="1:5" ht="76.5">
      <c r="A123" t="s">
        <v>59</v>
      </c>
      <c r="E123" s="39" t="s">
        <v>861</v>
      </c>
    </row>
    <row r="124" spans="1:16" ht="12.75">
      <c r="A124" t="s">
        <v>49</v>
      </c>
      <c s="34" t="s">
        <v>176</v>
      </c>
      <c s="34" t="s">
        <v>201</v>
      </c>
      <c s="35" t="s">
        <v>5</v>
      </c>
      <c s="6" t="s">
        <v>202</v>
      </c>
      <c s="36" t="s">
        <v>90</v>
      </c>
      <c s="37">
        <v>10</v>
      </c>
      <c s="36">
        <v>0</v>
      </c>
      <c s="36">
        <f>ROUND(G124*H124,6)</f>
      </c>
      <c r="L124" s="38">
        <v>0</v>
      </c>
      <c s="32">
        <f>ROUND(ROUND(L124,2)*ROUND(G124,3),2)</f>
      </c>
      <c s="36" t="s">
        <v>55</v>
      </c>
      <c>
        <f>(M124*21)/100</f>
      </c>
      <c t="s">
        <v>27</v>
      </c>
    </row>
    <row r="125" spans="1:5" ht="12.75">
      <c r="A125" s="35" t="s">
        <v>56</v>
      </c>
      <c r="E125" s="39" t="s">
        <v>5</v>
      </c>
    </row>
    <row r="126" spans="1:5" ht="12.75">
      <c r="A126" s="35" t="s">
        <v>57</v>
      </c>
      <c r="E126" s="40" t="s">
        <v>862</v>
      </c>
    </row>
    <row r="127" spans="1:5" ht="76.5">
      <c r="A127" t="s">
        <v>59</v>
      </c>
      <c r="E127" s="39" t="s">
        <v>912</v>
      </c>
    </row>
    <row r="128" spans="1:16" ht="12.75">
      <c r="A128" t="s">
        <v>49</v>
      </c>
      <c s="34" t="s">
        <v>180</v>
      </c>
      <c s="34" t="s">
        <v>913</v>
      </c>
      <c s="35" t="s">
        <v>5</v>
      </c>
      <c s="6" t="s">
        <v>914</v>
      </c>
      <c s="36" t="s">
        <v>90</v>
      </c>
      <c s="37">
        <v>10</v>
      </c>
      <c s="36">
        <v>0</v>
      </c>
      <c s="36">
        <f>ROUND(G128*H128,6)</f>
      </c>
      <c r="L128" s="38">
        <v>0</v>
      </c>
      <c s="32">
        <f>ROUND(ROUND(L128,2)*ROUND(G128,3),2)</f>
      </c>
      <c s="36" t="s">
        <v>55</v>
      </c>
      <c>
        <f>(M128*21)/100</f>
      </c>
      <c t="s">
        <v>27</v>
      </c>
    </row>
    <row r="129" spans="1:5" ht="12.75">
      <c r="A129" s="35" t="s">
        <v>56</v>
      </c>
      <c r="E129" s="39" t="s">
        <v>5</v>
      </c>
    </row>
    <row r="130" spans="1:5" ht="12.75">
      <c r="A130" s="35" t="s">
        <v>57</v>
      </c>
      <c r="E130" s="40" t="s">
        <v>862</v>
      </c>
    </row>
    <row r="131" spans="1:5" ht="89.25">
      <c r="A131" t="s">
        <v>59</v>
      </c>
      <c r="E131" s="39" t="s">
        <v>915</v>
      </c>
    </row>
    <row r="132" spans="1:16" ht="12.75">
      <c r="A132" t="s">
        <v>49</v>
      </c>
      <c s="34" t="s">
        <v>916</v>
      </c>
      <c s="34" t="s">
        <v>917</v>
      </c>
      <c s="35" t="s">
        <v>5</v>
      </c>
      <c s="6" t="s">
        <v>206</v>
      </c>
      <c s="36" t="s">
        <v>54</v>
      </c>
      <c s="37">
        <v>4</v>
      </c>
      <c s="36">
        <v>0</v>
      </c>
      <c s="36">
        <f>ROUND(G132*H132,6)</f>
      </c>
      <c r="L132" s="38">
        <v>0</v>
      </c>
      <c s="32">
        <f>ROUND(ROUND(L132,2)*ROUND(G132,3),2)</f>
      </c>
      <c s="36" t="s">
        <v>55</v>
      </c>
      <c>
        <f>(M132*21)/100</f>
      </c>
      <c t="s">
        <v>27</v>
      </c>
    </row>
    <row r="133" spans="1:5" ht="12.75">
      <c r="A133" s="35" t="s">
        <v>56</v>
      </c>
      <c r="E133" s="39" t="s">
        <v>5</v>
      </c>
    </row>
    <row r="134" spans="1:5" ht="12.75">
      <c r="A134" s="35" t="s">
        <v>57</v>
      </c>
      <c r="E134" s="40" t="s">
        <v>860</v>
      </c>
    </row>
    <row r="135" spans="1:5" ht="102">
      <c r="A135" t="s">
        <v>59</v>
      </c>
      <c r="E135" s="39" t="s">
        <v>918</v>
      </c>
    </row>
    <row r="136" spans="1:16" ht="12.75">
      <c r="A136" t="s">
        <v>49</v>
      </c>
      <c s="34" t="s">
        <v>919</v>
      </c>
      <c s="34" t="s">
        <v>920</v>
      </c>
      <c s="35" t="s">
        <v>5</v>
      </c>
      <c s="6" t="s">
        <v>921</v>
      </c>
      <c s="36" t="s">
        <v>54</v>
      </c>
      <c s="37">
        <v>4</v>
      </c>
      <c s="36">
        <v>0</v>
      </c>
      <c s="36">
        <f>ROUND(G136*H136,6)</f>
      </c>
      <c r="L136" s="38">
        <v>0</v>
      </c>
      <c s="32">
        <f>ROUND(ROUND(L136,2)*ROUND(G136,3),2)</f>
      </c>
      <c s="36" t="s">
        <v>55</v>
      </c>
      <c>
        <f>(M136*21)/100</f>
      </c>
      <c t="s">
        <v>27</v>
      </c>
    </row>
    <row r="137" spans="1:5" ht="12.75">
      <c r="A137" s="35" t="s">
        <v>56</v>
      </c>
      <c r="E137" s="39" t="s">
        <v>5</v>
      </c>
    </row>
    <row r="138" spans="1:5" ht="12.75">
      <c r="A138" s="35" t="s">
        <v>57</v>
      </c>
      <c r="E138" s="40" t="s">
        <v>860</v>
      </c>
    </row>
    <row r="139" spans="1:5" ht="178.5">
      <c r="A139" t="s">
        <v>59</v>
      </c>
      <c r="E139" s="39" t="s">
        <v>922</v>
      </c>
    </row>
    <row r="140" spans="1:16" ht="12.75">
      <c r="A140" t="s">
        <v>49</v>
      </c>
      <c s="34" t="s">
        <v>183</v>
      </c>
      <c s="34" t="s">
        <v>923</v>
      </c>
      <c s="35" t="s">
        <v>5</v>
      </c>
      <c s="6" t="s">
        <v>924</v>
      </c>
      <c s="36" t="s">
        <v>75</v>
      </c>
      <c s="37">
        <v>415</v>
      </c>
      <c s="36">
        <v>0</v>
      </c>
      <c s="36">
        <f>ROUND(G140*H140,6)</f>
      </c>
      <c r="L140" s="38">
        <v>0</v>
      </c>
      <c s="32">
        <f>ROUND(ROUND(L140,2)*ROUND(G140,3),2)</f>
      </c>
      <c s="36" t="s">
        <v>55</v>
      </c>
      <c>
        <f>(M140*21)/100</f>
      </c>
      <c t="s">
        <v>27</v>
      </c>
    </row>
    <row r="141" spans="1:5" ht="12.75">
      <c r="A141" s="35" t="s">
        <v>56</v>
      </c>
      <c r="E141" s="39" t="s">
        <v>5</v>
      </c>
    </row>
    <row r="142" spans="1:5" ht="12.75">
      <c r="A142" s="35" t="s">
        <v>57</v>
      </c>
      <c r="E142" s="40" t="s">
        <v>925</v>
      </c>
    </row>
    <row r="143" spans="1:5" ht="89.25">
      <c r="A143" t="s">
        <v>59</v>
      </c>
      <c r="E143" s="39" t="s">
        <v>466</v>
      </c>
    </row>
    <row r="144" spans="1:16" ht="12.75">
      <c r="A144" t="s">
        <v>49</v>
      </c>
      <c s="34" t="s">
        <v>187</v>
      </c>
      <c s="34" t="s">
        <v>926</v>
      </c>
      <c s="35" t="s">
        <v>5</v>
      </c>
      <c s="6" t="s">
        <v>927</v>
      </c>
      <c s="36" t="s">
        <v>90</v>
      </c>
      <c s="37">
        <v>2</v>
      </c>
      <c s="36">
        <v>0</v>
      </c>
      <c s="36">
        <f>ROUND(G144*H144,6)</f>
      </c>
      <c r="L144" s="38">
        <v>0</v>
      </c>
      <c s="32">
        <f>ROUND(ROUND(L144,2)*ROUND(G144,3),2)</f>
      </c>
      <c s="36" t="s">
        <v>55</v>
      </c>
      <c>
        <f>(M144*21)/100</f>
      </c>
      <c t="s">
        <v>27</v>
      </c>
    </row>
    <row r="145" spans="1:5" ht="12.75">
      <c r="A145" s="35" t="s">
        <v>56</v>
      </c>
      <c r="E145" s="39" t="s">
        <v>5</v>
      </c>
    </row>
    <row r="146" spans="1:5" ht="12.75">
      <c r="A146" s="35" t="s">
        <v>57</v>
      </c>
      <c r="E146" s="40" t="s">
        <v>895</v>
      </c>
    </row>
    <row r="147" spans="1:5" ht="127.5">
      <c r="A147" t="s">
        <v>59</v>
      </c>
      <c r="E147" s="39" t="s">
        <v>928</v>
      </c>
    </row>
    <row r="148" spans="1:16" ht="12.75">
      <c r="A148" t="s">
        <v>49</v>
      </c>
      <c s="34" t="s">
        <v>191</v>
      </c>
      <c s="34" t="s">
        <v>926</v>
      </c>
      <c s="35" t="s">
        <v>4</v>
      </c>
      <c s="6" t="s">
        <v>927</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27.5">
      <c r="A151" t="s">
        <v>59</v>
      </c>
      <c r="E151" s="39" t="s">
        <v>928</v>
      </c>
    </row>
    <row r="152" spans="1:16" ht="12.75">
      <c r="A152" t="s">
        <v>49</v>
      </c>
      <c s="34" t="s">
        <v>196</v>
      </c>
      <c s="34" t="s">
        <v>929</v>
      </c>
      <c s="35" t="s">
        <v>5</v>
      </c>
      <c s="6" t="s">
        <v>930</v>
      </c>
      <c s="36" t="s">
        <v>90</v>
      </c>
      <c s="37">
        <v>4</v>
      </c>
      <c s="36">
        <v>0</v>
      </c>
      <c s="36">
        <f>ROUND(G152*H152,6)</f>
      </c>
      <c r="L152" s="38">
        <v>0</v>
      </c>
      <c s="32">
        <f>ROUND(ROUND(L152,2)*ROUND(G152,3),2)</f>
      </c>
      <c s="36" t="s">
        <v>55</v>
      </c>
      <c>
        <f>(M152*21)/100</f>
      </c>
      <c t="s">
        <v>27</v>
      </c>
    </row>
    <row r="153" spans="1:5" ht="12.75">
      <c r="A153" s="35" t="s">
        <v>56</v>
      </c>
      <c r="E153" s="39" t="s">
        <v>5</v>
      </c>
    </row>
    <row r="154" spans="1:5" ht="12.75">
      <c r="A154" s="35" t="s">
        <v>57</v>
      </c>
      <c r="E154" s="40" t="s">
        <v>860</v>
      </c>
    </row>
    <row r="155" spans="1:5" ht="102">
      <c r="A155" t="s">
        <v>59</v>
      </c>
      <c r="E155" s="39" t="s">
        <v>931</v>
      </c>
    </row>
    <row r="156" spans="1:16" ht="12.75">
      <c r="A156" t="s">
        <v>49</v>
      </c>
      <c s="34" t="s">
        <v>200</v>
      </c>
      <c s="34" t="s">
        <v>932</v>
      </c>
      <c s="35" t="s">
        <v>5</v>
      </c>
      <c s="6" t="s">
        <v>933</v>
      </c>
      <c s="36" t="s">
        <v>90</v>
      </c>
      <c s="37">
        <v>4</v>
      </c>
      <c s="36">
        <v>0</v>
      </c>
      <c s="36">
        <f>ROUND(G156*H156,6)</f>
      </c>
      <c r="L156" s="38">
        <v>0</v>
      </c>
      <c s="32">
        <f>ROUND(ROUND(L156,2)*ROUND(G156,3),2)</f>
      </c>
      <c s="36" t="s">
        <v>55</v>
      </c>
      <c>
        <f>(M156*21)/100</f>
      </c>
      <c t="s">
        <v>27</v>
      </c>
    </row>
    <row r="157" spans="1:5" ht="12.75">
      <c r="A157" s="35" t="s">
        <v>56</v>
      </c>
      <c r="E157" s="39" t="s">
        <v>5</v>
      </c>
    </row>
    <row r="158" spans="1:5" ht="12.75">
      <c r="A158" s="35" t="s">
        <v>57</v>
      </c>
      <c r="E158" s="40" t="s">
        <v>860</v>
      </c>
    </row>
    <row r="159" spans="1:5" ht="102">
      <c r="A159" t="s">
        <v>59</v>
      </c>
      <c r="E159" s="39" t="s">
        <v>931</v>
      </c>
    </row>
    <row r="160" spans="1:16" ht="12.75">
      <c r="A160" t="s">
        <v>49</v>
      </c>
      <c s="34" t="s">
        <v>204</v>
      </c>
      <c s="34" t="s">
        <v>934</v>
      </c>
      <c s="35" t="s">
        <v>5</v>
      </c>
      <c s="6" t="s">
        <v>935</v>
      </c>
      <c s="36" t="s">
        <v>90</v>
      </c>
      <c s="37">
        <v>4</v>
      </c>
      <c s="36">
        <v>0</v>
      </c>
      <c s="36">
        <f>ROUND(G160*H160,6)</f>
      </c>
      <c r="L160" s="38">
        <v>0</v>
      </c>
      <c s="32">
        <f>ROUND(ROUND(L160,2)*ROUND(G160,3),2)</f>
      </c>
      <c s="36" t="s">
        <v>55</v>
      </c>
      <c>
        <f>(M160*21)/100</f>
      </c>
      <c t="s">
        <v>27</v>
      </c>
    </row>
    <row r="161" spans="1:5" ht="12.75">
      <c r="A161" s="35" t="s">
        <v>56</v>
      </c>
      <c r="E161" s="39" t="s">
        <v>5</v>
      </c>
    </row>
    <row r="162" spans="1:5" ht="12.75">
      <c r="A162" s="35" t="s">
        <v>57</v>
      </c>
      <c r="E162" s="40" t="s">
        <v>860</v>
      </c>
    </row>
    <row r="163" spans="1:5" ht="102">
      <c r="A163" t="s">
        <v>59</v>
      </c>
      <c r="E163" s="39" t="s">
        <v>931</v>
      </c>
    </row>
    <row r="164" spans="1:16" ht="12.75">
      <c r="A164" t="s">
        <v>49</v>
      </c>
      <c s="34" t="s">
        <v>208</v>
      </c>
      <c s="34" t="s">
        <v>936</v>
      </c>
      <c s="35" t="s">
        <v>5</v>
      </c>
      <c s="6" t="s">
        <v>937</v>
      </c>
      <c s="36" t="s">
        <v>938</v>
      </c>
      <c s="37">
        <v>1.9</v>
      </c>
      <c s="36">
        <v>0</v>
      </c>
      <c s="36">
        <f>ROUND(G164*H164,6)</f>
      </c>
      <c r="L164" s="38">
        <v>0</v>
      </c>
      <c s="32">
        <f>ROUND(ROUND(L164,2)*ROUND(G164,3),2)</f>
      </c>
      <c s="36" t="s">
        <v>55</v>
      </c>
      <c>
        <f>(M164*21)/100</f>
      </c>
      <c t="s">
        <v>27</v>
      </c>
    </row>
    <row r="165" spans="1:5" ht="12.75">
      <c r="A165" s="35" t="s">
        <v>56</v>
      </c>
      <c r="E165" s="39" t="s">
        <v>5</v>
      </c>
    </row>
    <row r="166" spans="1:5" ht="12.75">
      <c r="A166" s="35" t="s">
        <v>57</v>
      </c>
      <c r="E166" s="40" t="s">
        <v>939</v>
      </c>
    </row>
    <row r="167" spans="1:5" ht="153">
      <c r="A167" t="s">
        <v>59</v>
      </c>
      <c r="E167" s="39" t="s">
        <v>940</v>
      </c>
    </row>
    <row r="168" spans="1:16" ht="25.5">
      <c r="A168" t="s">
        <v>49</v>
      </c>
      <c s="34" t="s">
        <v>212</v>
      </c>
      <c s="34" t="s">
        <v>941</v>
      </c>
      <c s="35" t="s">
        <v>5</v>
      </c>
      <c s="6" t="s">
        <v>942</v>
      </c>
      <c s="36" t="s">
        <v>75</v>
      </c>
      <c s="37">
        <v>190</v>
      </c>
      <c s="36">
        <v>0</v>
      </c>
      <c s="36">
        <f>ROUND(G168*H168,6)</f>
      </c>
      <c r="L168" s="38">
        <v>0</v>
      </c>
      <c s="32">
        <f>ROUND(ROUND(L168,2)*ROUND(G168,3),2)</f>
      </c>
      <c s="36" t="s">
        <v>55</v>
      </c>
      <c>
        <f>(M168*21)/100</f>
      </c>
      <c t="s">
        <v>27</v>
      </c>
    </row>
    <row r="169" spans="1:5" ht="12.75">
      <c r="A169" s="35" t="s">
        <v>56</v>
      </c>
      <c r="E169" s="39" t="s">
        <v>5</v>
      </c>
    </row>
    <row r="170" spans="1:5" ht="12.75">
      <c r="A170" s="35" t="s">
        <v>57</v>
      </c>
      <c r="E170" s="40" t="s">
        <v>943</v>
      </c>
    </row>
    <row r="171" spans="1:5" ht="114.75">
      <c r="A171" t="s">
        <v>59</v>
      </c>
      <c r="E171" s="39" t="s">
        <v>944</v>
      </c>
    </row>
    <row r="172" spans="1:16" ht="12.75">
      <c r="A172" t="s">
        <v>49</v>
      </c>
      <c s="34" t="s">
        <v>217</v>
      </c>
      <c s="34" t="s">
        <v>945</v>
      </c>
      <c s="35" t="s">
        <v>5</v>
      </c>
      <c s="6" t="s">
        <v>946</v>
      </c>
      <c s="36" t="s">
        <v>947</v>
      </c>
      <c s="37">
        <v>5.23</v>
      </c>
      <c s="36">
        <v>0</v>
      </c>
      <c s="36">
        <f>ROUND(G172*H172,6)</f>
      </c>
      <c r="L172" s="38">
        <v>0</v>
      </c>
      <c s="32">
        <f>ROUND(ROUND(L172,2)*ROUND(G172,3),2)</f>
      </c>
      <c s="36" t="s">
        <v>55</v>
      </c>
      <c>
        <f>(M172*21)/100</f>
      </c>
      <c t="s">
        <v>27</v>
      </c>
    </row>
    <row r="173" spans="1:5" ht="12.75">
      <c r="A173" s="35" t="s">
        <v>56</v>
      </c>
      <c r="E173" s="39" t="s">
        <v>5</v>
      </c>
    </row>
    <row r="174" spans="1:5" ht="12.75">
      <c r="A174" s="35" t="s">
        <v>57</v>
      </c>
      <c r="E174" s="40" t="s">
        <v>948</v>
      </c>
    </row>
    <row r="175" spans="1:5" ht="153">
      <c r="A175" t="s">
        <v>59</v>
      </c>
      <c r="E175" s="39" t="s">
        <v>949</v>
      </c>
    </row>
    <row r="176" spans="1:16" ht="12.75">
      <c r="A176" t="s">
        <v>49</v>
      </c>
      <c s="34" t="s">
        <v>221</v>
      </c>
      <c s="34" t="s">
        <v>950</v>
      </c>
      <c s="35" t="s">
        <v>5</v>
      </c>
      <c s="6" t="s">
        <v>951</v>
      </c>
      <c s="36" t="s">
        <v>75</v>
      </c>
      <c s="37">
        <v>644</v>
      </c>
      <c s="36">
        <v>0</v>
      </c>
      <c s="36">
        <f>ROUND(G176*H176,6)</f>
      </c>
      <c r="L176" s="38">
        <v>0</v>
      </c>
      <c s="32">
        <f>ROUND(ROUND(L176,2)*ROUND(G176,3),2)</f>
      </c>
      <c s="36" t="s">
        <v>55</v>
      </c>
      <c>
        <f>(M176*21)/100</f>
      </c>
      <c t="s">
        <v>27</v>
      </c>
    </row>
    <row r="177" spans="1:5" ht="12.75">
      <c r="A177" s="35" t="s">
        <v>56</v>
      </c>
      <c r="E177" s="39" t="s">
        <v>5</v>
      </c>
    </row>
    <row r="178" spans="1:5" ht="12.75">
      <c r="A178" s="35" t="s">
        <v>57</v>
      </c>
      <c r="E178" s="40" t="s">
        <v>952</v>
      </c>
    </row>
    <row r="179" spans="1:5" ht="114.75">
      <c r="A179" t="s">
        <v>59</v>
      </c>
      <c r="E179" s="39" t="s">
        <v>953</v>
      </c>
    </row>
    <row r="180" spans="1:16" ht="12.75">
      <c r="A180" t="s">
        <v>49</v>
      </c>
      <c s="34" t="s">
        <v>226</v>
      </c>
      <c s="34" t="s">
        <v>954</v>
      </c>
      <c s="35" t="s">
        <v>5</v>
      </c>
      <c s="6" t="s">
        <v>955</v>
      </c>
      <c s="36" t="s">
        <v>90</v>
      </c>
      <c s="37">
        <v>4</v>
      </c>
      <c s="36">
        <v>0</v>
      </c>
      <c s="36">
        <f>ROUND(G180*H180,6)</f>
      </c>
      <c r="L180" s="38">
        <v>0</v>
      </c>
      <c s="32">
        <f>ROUND(ROUND(L180,2)*ROUND(G180,3),2)</f>
      </c>
      <c s="36" t="s">
        <v>55</v>
      </c>
      <c>
        <f>(M180*21)/100</f>
      </c>
      <c t="s">
        <v>27</v>
      </c>
    </row>
    <row r="181" spans="1:5" ht="12.75">
      <c r="A181" s="35" t="s">
        <v>56</v>
      </c>
      <c r="E181" s="39" t="s">
        <v>5</v>
      </c>
    </row>
    <row r="182" spans="1:5" ht="12.75">
      <c r="A182" s="35" t="s">
        <v>57</v>
      </c>
      <c r="E182" s="40" t="s">
        <v>860</v>
      </c>
    </row>
    <row r="183" spans="1:5" ht="178.5">
      <c r="A183" t="s">
        <v>59</v>
      </c>
      <c r="E183" s="39" t="s">
        <v>956</v>
      </c>
    </row>
    <row r="184" spans="1:16" ht="12.75">
      <c r="A184" t="s">
        <v>49</v>
      </c>
      <c s="34" t="s">
        <v>231</v>
      </c>
      <c s="34" t="s">
        <v>957</v>
      </c>
      <c s="35" t="s">
        <v>5</v>
      </c>
      <c s="6" t="s">
        <v>958</v>
      </c>
      <c s="36" t="s">
        <v>90</v>
      </c>
      <c s="37">
        <v>4</v>
      </c>
      <c s="36">
        <v>0</v>
      </c>
      <c s="36">
        <f>ROUND(G184*H184,6)</f>
      </c>
      <c r="L184" s="38">
        <v>0</v>
      </c>
      <c s="32">
        <f>ROUND(ROUND(L184,2)*ROUND(G184,3),2)</f>
      </c>
      <c s="36" t="s">
        <v>55</v>
      </c>
      <c>
        <f>(M184*21)/100</f>
      </c>
      <c t="s">
        <v>27</v>
      </c>
    </row>
    <row r="185" spans="1:5" ht="12.75">
      <c r="A185" s="35" t="s">
        <v>56</v>
      </c>
      <c r="E185" s="39" t="s">
        <v>5</v>
      </c>
    </row>
    <row r="186" spans="1:5" ht="12.75">
      <c r="A186" s="35" t="s">
        <v>57</v>
      </c>
      <c r="E186" s="40" t="s">
        <v>860</v>
      </c>
    </row>
    <row r="187" spans="1:5" ht="127.5">
      <c r="A187" t="s">
        <v>59</v>
      </c>
      <c r="E187" s="39" t="s">
        <v>959</v>
      </c>
    </row>
    <row r="188" spans="1:16" ht="12.75">
      <c r="A188" t="s">
        <v>49</v>
      </c>
      <c s="34" t="s">
        <v>235</v>
      </c>
      <c s="34" t="s">
        <v>960</v>
      </c>
      <c s="35" t="s">
        <v>5</v>
      </c>
      <c s="6" t="s">
        <v>961</v>
      </c>
      <c s="36" t="s">
        <v>75</v>
      </c>
      <c s="37">
        <v>644</v>
      </c>
      <c s="36">
        <v>0</v>
      </c>
      <c s="36">
        <f>ROUND(G188*H188,6)</f>
      </c>
      <c r="L188" s="38">
        <v>0</v>
      </c>
      <c s="32">
        <f>ROUND(ROUND(L188,2)*ROUND(G188,3),2)</f>
      </c>
      <c s="36" t="s">
        <v>55</v>
      </c>
      <c>
        <f>(M188*21)/100</f>
      </c>
      <c t="s">
        <v>27</v>
      </c>
    </row>
    <row r="189" spans="1:5" ht="12.75">
      <c r="A189" s="35" t="s">
        <v>56</v>
      </c>
      <c r="E189" s="39" t="s">
        <v>5</v>
      </c>
    </row>
    <row r="190" spans="1:5" ht="12.75">
      <c r="A190" s="35" t="s">
        <v>57</v>
      </c>
      <c r="E190" s="40" t="s">
        <v>952</v>
      </c>
    </row>
    <row r="191" spans="1:5" ht="153">
      <c r="A191" t="s">
        <v>59</v>
      </c>
      <c r="E191" s="39" t="s">
        <v>962</v>
      </c>
    </row>
    <row r="192" spans="1:16" ht="12.75">
      <c r="A192" t="s">
        <v>49</v>
      </c>
      <c s="34" t="s">
        <v>239</v>
      </c>
      <c s="34" t="s">
        <v>963</v>
      </c>
      <c s="35" t="s">
        <v>5</v>
      </c>
      <c s="6" t="s">
        <v>964</v>
      </c>
      <c s="36" t="s">
        <v>75</v>
      </c>
      <c s="37">
        <v>644</v>
      </c>
      <c s="36">
        <v>0</v>
      </c>
      <c s="36">
        <f>ROUND(G192*H192,6)</f>
      </c>
      <c r="L192" s="38">
        <v>0</v>
      </c>
      <c s="32">
        <f>ROUND(ROUND(L192,2)*ROUND(G192,3),2)</f>
      </c>
      <c s="36" t="s">
        <v>55</v>
      </c>
      <c>
        <f>(M192*21)/100</f>
      </c>
      <c t="s">
        <v>27</v>
      </c>
    </row>
    <row r="193" spans="1:5" ht="12.75">
      <c r="A193" s="35" t="s">
        <v>56</v>
      </c>
      <c r="E193" s="39" t="s">
        <v>5</v>
      </c>
    </row>
    <row r="194" spans="1:5" ht="12.75">
      <c r="A194" s="35" t="s">
        <v>57</v>
      </c>
      <c r="E194" s="40" t="s">
        <v>952</v>
      </c>
    </row>
    <row r="195" spans="1:5" ht="114.75">
      <c r="A195" t="s">
        <v>59</v>
      </c>
      <c r="E195" s="39" t="s">
        <v>944</v>
      </c>
    </row>
    <row r="196" spans="1:16" ht="12.75">
      <c r="A196" t="s">
        <v>49</v>
      </c>
      <c s="34" t="s">
        <v>243</v>
      </c>
      <c s="34" t="s">
        <v>965</v>
      </c>
      <c s="35" t="s">
        <v>5</v>
      </c>
      <c s="6" t="s">
        <v>966</v>
      </c>
      <c s="36" t="s">
        <v>967</v>
      </c>
      <c s="37">
        <v>4</v>
      </c>
      <c s="36">
        <v>0</v>
      </c>
      <c s="36">
        <f>ROUND(G196*H196,6)</f>
      </c>
      <c r="L196" s="38">
        <v>0</v>
      </c>
      <c s="32">
        <f>ROUND(ROUND(L196,2)*ROUND(G196,3),2)</f>
      </c>
      <c s="36" t="s">
        <v>55</v>
      </c>
      <c>
        <f>(M196*21)/100</f>
      </c>
      <c t="s">
        <v>27</v>
      </c>
    </row>
    <row r="197" spans="1:5" ht="12.75">
      <c r="A197" s="35" t="s">
        <v>56</v>
      </c>
      <c r="E197" s="39" t="s">
        <v>5</v>
      </c>
    </row>
    <row r="198" spans="1:5" ht="12.75">
      <c r="A198" s="35" t="s">
        <v>57</v>
      </c>
      <c r="E198" s="40" t="s">
        <v>860</v>
      </c>
    </row>
    <row r="199" spans="1:5" ht="127.5">
      <c r="A199" t="s">
        <v>59</v>
      </c>
      <c r="E199" s="39" t="s">
        <v>968</v>
      </c>
    </row>
    <row r="200" spans="1:16" ht="12.75">
      <c r="A200" t="s">
        <v>49</v>
      </c>
      <c s="34" t="s">
        <v>247</v>
      </c>
      <c s="34" t="s">
        <v>969</v>
      </c>
      <c s="35" t="s">
        <v>5</v>
      </c>
      <c s="6" t="s">
        <v>970</v>
      </c>
      <c s="36" t="s">
        <v>75</v>
      </c>
      <c s="37">
        <v>644</v>
      </c>
      <c s="36">
        <v>0</v>
      </c>
      <c s="36">
        <f>ROUND(G200*H200,6)</f>
      </c>
      <c r="L200" s="38">
        <v>0</v>
      </c>
      <c s="32">
        <f>ROUND(ROUND(L200,2)*ROUND(G200,3),2)</f>
      </c>
      <c s="36" t="s">
        <v>55</v>
      </c>
      <c>
        <f>(M200*21)/100</f>
      </c>
      <c t="s">
        <v>27</v>
      </c>
    </row>
    <row r="201" spans="1:5" ht="12.75">
      <c r="A201" s="35" t="s">
        <v>56</v>
      </c>
      <c r="E201" s="39" t="s">
        <v>5</v>
      </c>
    </row>
    <row r="202" spans="1:5" ht="12.75">
      <c r="A202" s="35" t="s">
        <v>57</v>
      </c>
      <c r="E202" s="40" t="s">
        <v>952</v>
      </c>
    </row>
    <row r="203" spans="1:5" ht="127.5">
      <c r="A203" t="s">
        <v>59</v>
      </c>
      <c r="E203" s="39" t="s">
        <v>971</v>
      </c>
    </row>
    <row r="204" spans="1:16" ht="12.75">
      <c r="A204" t="s">
        <v>49</v>
      </c>
      <c s="34" t="s">
        <v>251</v>
      </c>
      <c s="34" t="s">
        <v>972</v>
      </c>
      <c s="35" t="s">
        <v>5</v>
      </c>
      <c s="6" t="s">
        <v>973</v>
      </c>
      <c s="36" t="s">
        <v>90</v>
      </c>
      <c s="37">
        <v>4</v>
      </c>
      <c s="36">
        <v>0</v>
      </c>
      <c s="36">
        <f>ROUND(G204*H204,6)</f>
      </c>
      <c r="L204" s="38">
        <v>0</v>
      </c>
      <c s="32">
        <f>ROUND(ROUND(L204,2)*ROUND(G204,3),2)</f>
      </c>
      <c s="36" t="s">
        <v>55</v>
      </c>
      <c>
        <f>(M204*21)/100</f>
      </c>
      <c t="s">
        <v>27</v>
      </c>
    </row>
    <row r="205" spans="1:5" ht="12.75">
      <c r="A205" s="35" t="s">
        <v>56</v>
      </c>
      <c r="E205" s="39" t="s">
        <v>5</v>
      </c>
    </row>
    <row r="206" spans="1:5" ht="12.75">
      <c r="A206" s="35" t="s">
        <v>57</v>
      </c>
      <c r="E206" s="40" t="s">
        <v>860</v>
      </c>
    </row>
    <row r="207" spans="1:5" ht="178.5">
      <c r="A207" t="s">
        <v>59</v>
      </c>
      <c r="E207" s="39" t="s">
        <v>956</v>
      </c>
    </row>
    <row r="208" spans="1:16" ht="12.75">
      <c r="A208" t="s">
        <v>49</v>
      </c>
      <c s="34" t="s">
        <v>255</v>
      </c>
      <c s="34" t="s">
        <v>974</v>
      </c>
      <c s="35" t="s">
        <v>5</v>
      </c>
      <c s="6" t="s">
        <v>975</v>
      </c>
      <c s="36" t="s">
        <v>90</v>
      </c>
      <c s="37">
        <v>10</v>
      </c>
      <c s="36">
        <v>0</v>
      </c>
      <c s="36">
        <f>ROUND(G208*H208,6)</f>
      </c>
      <c r="L208" s="38">
        <v>0</v>
      </c>
      <c s="32">
        <f>ROUND(ROUND(L208,2)*ROUND(G208,3),2)</f>
      </c>
      <c s="36" t="s">
        <v>55</v>
      </c>
      <c>
        <f>(M208*21)/100</f>
      </c>
      <c t="s">
        <v>27</v>
      </c>
    </row>
    <row r="209" spans="1:5" ht="12.75">
      <c r="A209" s="35" t="s">
        <v>56</v>
      </c>
      <c r="E209" s="39" t="s">
        <v>5</v>
      </c>
    </row>
    <row r="210" spans="1:5" ht="12.75">
      <c r="A210" s="35" t="s">
        <v>57</v>
      </c>
      <c r="E210" s="40" t="s">
        <v>862</v>
      </c>
    </row>
    <row r="211" spans="1:5" ht="178.5">
      <c r="A211" t="s">
        <v>59</v>
      </c>
      <c r="E211" s="39" t="s">
        <v>956</v>
      </c>
    </row>
    <row r="212" spans="1:16" ht="12.75">
      <c r="A212" t="s">
        <v>49</v>
      </c>
      <c s="34" t="s">
        <v>259</v>
      </c>
      <c s="34" t="s">
        <v>976</v>
      </c>
      <c s="35" t="s">
        <v>5</v>
      </c>
      <c s="6" t="s">
        <v>977</v>
      </c>
      <c s="36" t="s">
        <v>90</v>
      </c>
      <c s="37">
        <v>10</v>
      </c>
      <c s="36">
        <v>0</v>
      </c>
      <c s="36">
        <f>ROUND(G212*H212,6)</f>
      </c>
      <c r="L212" s="38">
        <v>0</v>
      </c>
      <c s="32">
        <f>ROUND(ROUND(L212,2)*ROUND(G212,3),2)</f>
      </c>
      <c s="36" t="s">
        <v>55</v>
      </c>
      <c>
        <f>(M212*21)/100</f>
      </c>
      <c t="s">
        <v>27</v>
      </c>
    </row>
    <row r="213" spans="1:5" ht="12.75">
      <c r="A213" s="35" t="s">
        <v>56</v>
      </c>
      <c r="E213" s="39" t="s">
        <v>5</v>
      </c>
    </row>
    <row r="214" spans="1:5" ht="12.75">
      <c r="A214" s="35" t="s">
        <v>57</v>
      </c>
      <c r="E214" s="40" t="s">
        <v>862</v>
      </c>
    </row>
    <row r="215" spans="1:5" ht="127.5">
      <c r="A215" t="s">
        <v>59</v>
      </c>
      <c r="E215" s="39" t="s">
        <v>959</v>
      </c>
    </row>
    <row r="216" spans="1:16" ht="12.75">
      <c r="A216" t="s">
        <v>49</v>
      </c>
      <c s="34" t="s">
        <v>263</v>
      </c>
      <c s="34" t="s">
        <v>978</v>
      </c>
      <c s="35" t="s">
        <v>5</v>
      </c>
      <c s="6" t="s">
        <v>979</v>
      </c>
      <c s="36" t="s">
        <v>90</v>
      </c>
      <c s="37">
        <v>5</v>
      </c>
      <c s="36">
        <v>0</v>
      </c>
      <c s="36">
        <f>ROUND(G216*H216,6)</f>
      </c>
      <c r="L216" s="38">
        <v>0</v>
      </c>
      <c s="32">
        <f>ROUND(ROUND(L216,2)*ROUND(G216,3),2)</f>
      </c>
      <c s="36" t="s">
        <v>55</v>
      </c>
      <c>
        <f>(M216*21)/100</f>
      </c>
      <c t="s">
        <v>27</v>
      </c>
    </row>
    <row r="217" spans="1:5" ht="12.75">
      <c r="A217" s="35" t="s">
        <v>56</v>
      </c>
      <c r="E217" s="39" t="s">
        <v>5</v>
      </c>
    </row>
    <row r="218" spans="1:5" ht="12.75">
      <c r="A218" s="35" t="s">
        <v>57</v>
      </c>
      <c r="E218" s="40" t="s">
        <v>980</v>
      </c>
    </row>
    <row r="219" spans="1:5" ht="178.5">
      <c r="A219" t="s">
        <v>59</v>
      </c>
      <c r="E219" s="39" t="s">
        <v>956</v>
      </c>
    </row>
    <row r="220" spans="1:16" ht="12.75">
      <c r="A220" t="s">
        <v>49</v>
      </c>
      <c s="34" t="s">
        <v>267</v>
      </c>
      <c s="34" t="s">
        <v>981</v>
      </c>
      <c s="35" t="s">
        <v>5</v>
      </c>
      <c s="6" t="s">
        <v>982</v>
      </c>
      <c s="36" t="s">
        <v>90</v>
      </c>
      <c s="37">
        <v>5</v>
      </c>
      <c s="36">
        <v>0</v>
      </c>
      <c s="36">
        <f>ROUND(G220*H220,6)</f>
      </c>
      <c r="L220" s="38">
        <v>0</v>
      </c>
      <c s="32">
        <f>ROUND(ROUND(L220,2)*ROUND(G220,3),2)</f>
      </c>
      <c s="36" t="s">
        <v>55</v>
      </c>
      <c>
        <f>(M220*21)/100</f>
      </c>
      <c t="s">
        <v>27</v>
      </c>
    </row>
    <row r="221" spans="1:5" ht="12.75">
      <c r="A221" s="35" t="s">
        <v>56</v>
      </c>
      <c r="E221" s="39" t="s">
        <v>5</v>
      </c>
    </row>
    <row r="222" spans="1:5" ht="12.75">
      <c r="A222" s="35" t="s">
        <v>57</v>
      </c>
      <c r="E222" s="40" t="s">
        <v>980</v>
      </c>
    </row>
    <row r="223" spans="1:5" ht="127.5">
      <c r="A223" t="s">
        <v>59</v>
      </c>
      <c r="E223" s="39" t="s">
        <v>959</v>
      </c>
    </row>
    <row r="224" spans="1:16" ht="12.75">
      <c r="A224" t="s">
        <v>49</v>
      </c>
      <c s="34" t="s">
        <v>271</v>
      </c>
      <c s="34" t="s">
        <v>983</v>
      </c>
      <c s="35" t="s">
        <v>5</v>
      </c>
      <c s="6" t="s">
        <v>984</v>
      </c>
      <c s="36" t="s">
        <v>90</v>
      </c>
      <c s="37">
        <v>12</v>
      </c>
      <c s="36">
        <v>0</v>
      </c>
      <c s="36">
        <f>ROUND(G224*H224,6)</f>
      </c>
      <c r="L224" s="38">
        <v>0</v>
      </c>
      <c s="32">
        <f>ROUND(ROUND(L224,2)*ROUND(G224,3),2)</f>
      </c>
      <c s="36" t="s">
        <v>55</v>
      </c>
      <c>
        <f>(M224*21)/100</f>
      </c>
      <c t="s">
        <v>27</v>
      </c>
    </row>
    <row r="225" spans="1:5" ht="12.75">
      <c r="A225" s="35" t="s">
        <v>56</v>
      </c>
      <c r="E225" s="39" t="s">
        <v>5</v>
      </c>
    </row>
    <row r="226" spans="1:5" ht="12.75">
      <c r="A226" s="35" t="s">
        <v>57</v>
      </c>
      <c r="E226" s="40" t="s">
        <v>985</v>
      </c>
    </row>
    <row r="227" spans="1:5" ht="178.5">
      <c r="A227" t="s">
        <v>59</v>
      </c>
      <c r="E227" s="39" t="s">
        <v>956</v>
      </c>
    </row>
    <row r="228" spans="1:16" ht="12.75">
      <c r="A228" t="s">
        <v>49</v>
      </c>
      <c s="34" t="s">
        <v>276</v>
      </c>
      <c s="34" t="s">
        <v>986</v>
      </c>
      <c s="35" t="s">
        <v>5</v>
      </c>
      <c s="6" t="s">
        <v>987</v>
      </c>
      <c s="36" t="s">
        <v>90</v>
      </c>
      <c s="37">
        <v>12</v>
      </c>
      <c s="36">
        <v>0</v>
      </c>
      <c s="36">
        <f>ROUND(G228*H228,6)</f>
      </c>
      <c r="L228" s="38">
        <v>0</v>
      </c>
      <c s="32">
        <f>ROUND(ROUND(L228,2)*ROUND(G228,3),2)</f>
      </c>
      <c s="36" t="s">
        <v>55</v>
      </c>
      <c>
        <f>(M228*21)/100</f>
      </c>
      <c t="s">
        <v>27</v>
      </c>
    </row>
    <row r="229" spans="1:5" ht="12.75">
      <c r="A229" s="35" t="s">
        <v>56</v>
      </c>
      <c r="E229" s="39" t="s">
        <v>5</v>
      </c>
    </row>
    <row r="230" spans="1:5" ht="12.75">
      <c r="A230" s="35" t="s">
        <v>57</v>
      </c>
      <c r="E230" s="40" t="s">
        <v>985</v>
      </c>
    </row>
    <row r="231" spans="1:5" ht="127.5">
      <c r="A231" t="s">
        <v>59</v>
      </c>
      <c r="E231" s="39" t="s">
        <v>959</v>
      </c>
    </row>
    <row r="232" spans="1:16" ht="12.75">
      <c r="A232" t="s">
        <v>49</v>
      </c>
      <c s="34" t="s">
        <v>280</v>
      </c>
      <c s="34" t="s">
        <v>988</v>
      </c>
      <c s="35" t="s">
        <v>5</v>
      </c>
      <c s="6" t="s">
        <v>989</v>
      </c>
      <c s="36" t="s">
        <v>90</v>
      </c>
      <c s="37">
        <v>2</v>
      </c>
      <c s="36">
        <v>0</v>
      </c>
      <c s="36">
        <f>ROUND(G232*H232,6)</f>
      </c>
      <c r="L232" s="38">
        <v>0</v>
      </c>
      <c s="32">
        <f>ROUND(ROUND(L232,2)*ROUND(G232,3),2)</f>
      </c>
      <c s="36" t="s">
        <v>55</v>
      </c>
      <c>
        <f>(M232*21)/100</f>
      </c>
      <c t="s">
        <v>27</v>
      </c>
    </row>
    <row r="233" spans="1:5" ht="12.75">
      <c r="A233" s="35" t="s">
        <v>56</v>
      </c>
      <c r="E233" s="39" t="s">
        <v>5</v>
      </c>
    </row>
    <row r="234" spans="1:5" ht="12.75">
      <c r="A234" s="35" t="s">
        <v>57</v>
      </c>
      <c r="E234" s="40" t="s">
        <v>895</v>
      </c>
    </row>
    <row r="235" spans="1:5" ht="178.5">
      <c r="A235" t="s">
        <v>59</v>
      </c>
      <c r="E235" s="39" t="s">
        <v>956</v>
      </c>
    </row>
    <row r="236" spans="1:16" ht="12.75">
      <c r="A236" t="s">
        <v>49</v>
      </c>
      <c s="34" t="s">
        <v>284</v>
      </c>
      <c s="34" t="s">
        <v>990</v>
      </c>
      <c s="35" t="s">
        <v>5</v>
      </c>
      <c s="6" t="s">
        <v>991</v>
      </c>
      <c s="36" t="s">
        <v>90</v>
      </c>
      <c s="37">
        <v>2</v>
      </c>
      <c s="36">
        <v>0</v>
      </c>
      <c s="36">
        <f>ROUND(G236*H236,6)</f>
      </c>
      <c r="L236" s="38">
        <v>0</v>
      </c>
      <c s="32">
        <f>ROUND(ROUND(L236,2)*ROUND(G236,3),2)</f>
      </c>
      <c s="36" t="s">
        <v>55</v>
      </c>
      <c>
        <f>(M236*21)/100</f>
      </c>
      <c t="s">
        <v>27</v>
      </c>
    </row>
    <row r="237" spans="1:5" ht="12.75">
      <c r="A237" s="35" t="s">
        <v>56</v>
      </c>
      <c r="E237" s="39" t="s">
        <v>5</v>
      </c>
    </row>
    <row r="238" spans="1:5" ht="12.75">
      <c r="A238" s="35" t="s">
        <v>57</v>
      </c>
      <c r="E238" s="40" t="s">
        <v>895</v>
      </c>
    </row>
    <row r="239" spans="1:5" ht="127.5">
      <c r="A239" t="s">
        <v>59</v>
      </c>
      <c r="E239" s="39" t="s">
        <v>959</v>
      </c>
    </row>
    <row r="240" spans="1:16" ht="12.75">
      <c r="A240" t="s">
        <v>49</v>
      </c>
      <c s="34" t="s">
        <v>288</v>
      </c>
      <c s="34" t="s">
        <v>992</v>
      </c>
      <c s="35" t="s">
        <v>5</v>
      </c>
      <c s="6" t="s">
        <v>993</v>
      </c>
      <c s="36" t="s">
        <v>90</v>
      </c>
      <c s="37">
        <v>4</v>
      </c>
      <c s="36">
        <v>0</v>
      </c>
      <c s="36">
        <f>ROUND(G240*H240,6)</f>
      </c>
      <c r="L240" s="38">
        <v>0</v>
      </c>
      <c s="32">
        <f>ROUND(ROUND(L240,2)*ROUND(G240,3),2)</f>
      </c>
      <c s="36" t="s">
        <v>55</v>
      </c>
      <c>
        <f>(M240*21)/100</f>
      </c>
      <c t="s">
        <v>27</v>
      </c>
    </row>
    <row r="241" spans="1:5" ht="12.75">
      <c r="A241" s="35" t="s">
        <v>56</v>
      </c>
      <c r="E241" s="39" t="s">
        <v>5</v>
      </c>
    </row>
    <row r="242" spans="1:5" ht="12.75">
      <c r="A242" s="35" t="s">
        <v>57</v>
      </c>
      <c r="E242" s="40" t="s">
        <v>860</v>
      </c>
    </row>
    <row r="243" spans="1:5" ht="178.5">
      <c r="A243" t="s">
        <v>59</v>
      </c>
      <c r="E243" s="39" t="s">
        <v>956</v>
      </c>
    </row>
    <row r="244" spans="1:16" ht="25.5">
      <c r="A244" t="s">
        <v>49</v>
      </c>
      <c s="34" t="s">
        <v>292</v>
      </c>
      <c s="34" t="s">
        <v>994</v>
      </c>
      <c s="35" t="s">
        <v>5</v>
      </c>
      <c s="6" t="s">
        <v>995</v>
      </c>
      <c s="36" t="s">
        <v>90</v>
      </c>
      <c s="37">
        <v>4</v>
      </c>
      <c s="36">
        <v>0</v>
      </c>
      <c s="36">
        <f>ROUND(G244*H244,6)</f>
      </c>
      <c r="L244" s="38">
        <v>0</v>
      </c>
      <c s="32">
        <f>ROUND(ROUND(L244,2)*ROUND(G244,3),2)</f>
      </c>
      <c s="36" t="s">
        <v>55</v>
      </c>
      <c>
        <f>(M244*21)/100</f>
      </c>
      <c t="s">
        <v>27</v>
      </c>
    </row>
    <row r="245" spans="1:5" ht="12.75">
      <c r="A245" s="35" t="s">
        <v>56</v>
      </c>
      <c r="E245" s="39" t="s">
        <v>5</v>
      </c>
    </row>
    <row r="246" spans="1:5" ht="12.75">
      <c r="A246" s="35" t="s">
        <v>57</v>
      </c>
      <c r="E246" s="40" t="s">
        <v>860</v>
      </c>
    </row>
    <row r="247" spans="1:5" ht="127.5">
      <c r="A247" t="s">
        <v>59</v>
      </c>
      <c r="E247" s="39" t="s">
        <v>959</v>
      </c>
    </row>
    <row r="248" spans="1:16" ht="12.75">
      <c r="A248" t="s">
        <v>49</v>
      </c>
      <c s="34" t="s">
        <v>296</v>
      </c>
      <c s="34" t="s">
        <v>996</v>
      </c>
      <c s="35" t="s">
        <v>5</v>
      </c>
      <c s="6" t="s">
        <v>997</v>
      </c>
      <c s="36" t="s">
        <v>90</v>
      </c>
      <c s="37">
        <v>2</v>
      </c>
      <c s="36">
        <v>0</v>
      </c>
      <c s="36">
        <f>ROUND(G248*H248,6)</f>
      </c>
      <c r="L248" s="38">
        <v>0</v>
      </c>
      <c s="32">
        <f>ROUND(ROUND(L248,2)*ROUND(G248,3),2)</f>
      </c>
      <c s="36" t="s">
        <v>55</v>
      </c>
      <c>
        <f>(M248*21)/100</f>
      </c>
      <c t="s">
        <v>27</v>
      </c>
    </row>
    <row r="249" spans="1:5" ht="12.75">
      <c r="A249" s="35" t="s">
        <v>56</v>
      </c>
      <c r="E249" s="39" t="s">
        <v>5</v>
      </c>
    </row>
    <row r="250" spans="1:5" ht="12.75">
      <c r="A250" s="35" t="s">
        <v>57</v>
      </c>
      <c r="E250" s="40" t="s">
        <v>895</v>
      </c>
    </row>
    <row r="251" spans="1:5" ht="178.5">
      <c r="A251" t="s">
        <v>59</v>
      </c>
      <c r="E251" s="39" t="s">
        <v>956</v>
      </c>
    </row>
    <row r="252" spans="1:16" ht="12.75">
      <c r="A252" t="s">
        <v>49</v>
      </c>
      <c s="34" t="s">
        <v>300</v>
      </c>
      <c s="34" t="s">
        <v>998</v>
      </c>
      <c s="35" t="s">
        <v>5</v>
      </c>
      <c s="6" t="s">
        <v>999</v>
      </c>
      <c s="36" t="s">
        <v>90</v>
      </c>
      <c s="37">
        <v>2</v>
      </c>
      <c s="36">
        <v>0</v>
      </c>
      <c s="36">
        <f>ROUND(G252*H252,6)</f>
      </c>
      <c r="L252" s="38">
        <v>0</v>
      </c>
      <c s="32">
        <f>ROUND(ROUND(L252,2)*ROUND(G252,3),2)</f>
      </c>
      <c s="36" t="s">
        <v>55</v>
      </c>
      <c>
        <f>(M252*21)/100</f>
      </c>
      <c t="s">
        <v>27</v>
      </c>
    </row>
    <row r="253" spans="1:5" ht="12.75">
      <c r="A253" s="35" t="s">
        <v>56</v>
      </c>
      <c r="E253" s="39" t="s">
        <v>5</v>
      </c>
    </row>
    <row r="254" spans="1:5" ht="12.75">
      <c r="A254" s="35" t="s">
        <v>57</v>
      </c>
      <c r="E254" s="40" t="s">
        <v>895</v>
      </c>
    </row>
    <row r="255" spans="1:5" ht="127.5">
      <c r="A255" t="s">
        <v>59</v>
      </c>
      <c r="E255" s="39" t="s">
        <v>959</v>
      </c>
    </row>
    <row r="256" spans="1:16" ht="12.75">
      <c r="A256" t="s">
        <v>49</v>
      </c>
      <c s="34" t="s">
        <v>304</v>
      </c>
      <c s="34" t="s">
        <v>1000</v>
      </c>
      <c s="35" t="s">
        <v>5</v>
      </c>
      <c s="6" t="s">
        <v>1001</v>
      </c>
      <c s="36" t="s">
        <v>90</v>
      </c>
      <c s="37">
        <v>5</v>
      </c>
      <c s="36">
        <v>0</v>
      </c>
      <c s="36">
        <f>ROUND(G256*H256,6)</f>
      </c>
      <c r="L256" s="38">
        <v>0</v>
      </c>
      <c s="32">
        <f>ROUND(ROUND(L256,2)*ROUND(G256,3),2)</f>
      </c>
      <c s="36" t="s">
        <v>55</v>
      </c>
      <c>
        <f>(M256*21)/100</f>
      </c>
      <c t="s">
        <v>27</v>
      </c>
    </row>
    <row r="257" spans="1:5" ht="12.75">
      <c r="A257" s="35" t="s">
        <v>56</v>
      </c>
      <c r="E257" s="39" t="s">
        <v>5</v>
      </c>
    </row>
    <row r="258" spans="1:5" ht="12.75">
      <c r="A258" s="35" t="s">
        <v>57</v>
      </c>
      <c r="E258" s="40" t="s">
        <v>980</v>
      </c>
    </row>
    <row r="259" spans="1:5" ht="114.75">
      <c r="A259" t="s">
        <v>59</v>
      </c>
      <c r="E259" s="39" t="s">
        <v>852</v>
      </c>
    </row>
    <row r="260" spans="1:16" ht="12.75">
      <c r="A260" t="s">
        <v>49</v>
      </c>
      <c s="34" t="s">
        <v>308</v>
      </c>
      <c s="34" t="s">
        <v>1002</v>
      </c>
      <c s="35" t="s">
        <v>5</v>
      </c>
      <c s="6" t="s">
        <v>1003</v>
      </c>
      <c s="36" t="s">
        <v>90</v>
      </c>
      <c s="37">
        <v>1</v>
      </c>
      <c s="36">
        <v>0</v>
      </c>
      <c s="36">
        <f>ROUND(G260*H260,6)</f>
      </c>
      <c r="L260" s="38">
        <v>0</v>
      </c>
      <c s="32">
        <f>ROUND(ROUND(L260,2)*ROUND(G260,3),2)</f>
      </c>
      <c s="36" t="s">
        <v>55</v>
      </c>
      <c>
        <f>(M260*21)/100</f>
      </c>
      <c t="s">
        <v>27</v>
      </c>
    </row>
    <row r="261" spans="1:5" ht="12.75">
      <c r="A261" s="35" t="s">
        <v>56</v>
      </c>
      <c r="E261" s="39" t="s">
        <v>5</v>
      </c>
    </row>
    <row r="262" spans="1:5" ht="12.75">
      <c r="A262" s="35" t="s">
        <v>57</v>
      </c>
      <c r="E262" s="40" t="s">
        <v>899</v>
      </c>
    </row>
    <row r="263" spans="1:5" ht="114.75">
      <c r="A263" t="s">
        <v>59</v>
      </c>
      <c r="E263" s="39" t="s">
        <v>852</v>
      </c>
    </row>
    <row r="264" spans="1:16" ht="12.75">
      <c r="A264" t="s">
        <v>49</v>
      </c>
      <c s="34" t="s">
        <v>312</v>
      </c>
      <c s="34" t="s">
        <v>1004</v>
      </c>
      <c s="35" t="s">
        <v>5</v>
      </c>
      <c s="6" t="s">
        <v>1005</v>
      </c>
      <c s="36" t="s">
        <v>90</v>
      </c>
      <c s="37">
        <v>6</v>
      </c>
      <c s="36">
        <v>0</v>
      </c>
      <c s="36">
        <f>ROUND(G264*H264,6)</f>
      </c>
      <c r="L264" s="38">
        <v>0</v>
      </c>
      <c s="32">
        <f>ROUND(ROUND(L264,2)*ROUND(G264,3),2)</f>
      </c>
      <c s="36" t="s">
        <v>55</v>
      </c>
      <c>
        <f>(M264*21)/100</f>
      </c>
      <c t="s">
        <v>27</v>
      </c>
    </row>
    <row r="265" spans="1:5" ht="12.75">
      <c r="A265" s="35" t="s">
        <v>56</v>
      </c>
      <c r="E265" s="39" t="s">
        <v>5</v>
      </c>
    </row>
    <row r="266" spans="1:5" ht="12.75">
      <c r="A266" s="35" t="s">
        <v>57</v>
      </c>
      <c r="E266" s="40" t="s">
        <v>1006</v>
      </c>
    </row>
    <row r="267" spans="1:5" ht="127.5">
      <c r="A267" t="s">
        <v>59</v>
      </c>
      <c r="E267" s="39" t="s">
        <v>959</v>
      </c>
    </row>
    <row r="268" spans="1:16" ht="12.75">
      <c r="A268" t="s">
        <v>49</v>
      </c>
      <c s="34" t="s">
        <v>316</v>
      </c>
      <c s="34" t="s">
        <v>1007</v>
      </c>
      <c s="35" t="s">
        <v>5</v>
      </c>
      <c s="6" t="s">
        <v>1008</v>
      </c>
      <c s="36" t="s">
        <v>90</v>
      </c>
      <c s="37">
        <v>5</v>
      </c>
      <c s="36">
        <v>0</v>
      </c>
      <c s="36">
        <f>ROUND(G268*H268,6)</f>
      </c>
      <c r="L268" s="38">
        <v>0</v>
      </c>
      <c s="32">
        <f>ROUND(ROUND(L268,2)*ROUND(G268,3),2)</f>
      </c>
      <c s="36" t="s">
        <v>55</v>
      </c>
      <c>
        <f>(M268*21)/100</f>
      </c>
      <c t="s">
        <v>27</v>
      </c>
    </row>
    <row r="269" spans="1:5" ht="12.75">
      <c r="A269" s="35" t="s">
        <v>56</v>
      </c>
      <c r="E269" s="39" t="s">
        <v>5</v>
      </c>
    </row>
    <row r="270" spans="1:5" ht="12.75">
      <c r="A270" s="35" t="s">
        <v>57</v>
      </c>
      <c r="E270" s="40" t="s">
        <v>980</v>
      </c>
    </row>
    <row r="271" spans="1:5" ht="114.75">
      <c r="A271" t="s">
        <v>59</v>
      </c>
      <c r="E271" s="39" t="s">
        <v>852</v>
      </c>
    </row>
    <row r="272" spans="1:16" ht="12.75">
      <c r="A272" t="s">
        <v>49</v>
      </c>
      <c s="34" t="s">
        <v>320</v>
      </c>
      <c s="34" t="s">
        <v>1009</v>
      </c>
      <c s="35" t="s">
        <v>5</v>
      </c>
      <c s="6" t="s">
        <v>1010</v>
      </c>
      <c s="36" t="s">
        <v>90</v>
      </c>
      <c s="37">
        <v>5</v>
      </c>
      <c s="36">
        <v>0</v>
      </c>
      <c s="36">
        <f>ROUND(G272*H272,6)</f>
      </c>
      <c r="L272" s="38">
        <v>0</v>
      </c>
      <c s="32">
        <f>ROUND(ROUND(L272,2)*ROUND(G272,3),2)</f>
      </c>
      <c s="36" t="s">
        <v>55</v>
      </c>
      <c>
        <f>(M272*21)/100</f>
      </c>
      <c t="s">
        <v>27</v>
      </c>
    </row>
    <row r="273" spans="1:5" ht="12.75">
      <c r="A273" s="35" t="s">
        <v>56</v>
      </c>
      <c r="E273" s="39" t="s">
        <v>5</v>
      </c>
    </row>
    <row r="274" spans="1:5" ht="12.75">
      <c r="A274" s="35" t="s">
        <v>57</v>
      </c>
      <c r="E274" s="40" t="s">
        <v>980</v>
      </c>
    </row>
    <row r="275" spans="1:5" ht="127.5">
      <c r="A275" t="s">
        <v>59</v>
      </c>
      <c r="E275" s="39" t="s">
        <v>959</v>
      </c>
    </row>
    <row r="276" spans="1:16" ht="12.75">
      <c r="A276" t="s">
        <v>49</v>
      </c>
      <c s="34" t="s">
        <v>325</v>
      </c>
      <c s="34" t="s">
        <v>1011</v>
      </c>
      <c s="35" t="s">
        <v>5</v>
      </c>
      <c s="6" t="s">
        <v>1012</v>
      </c>
      <c s="36" t="s">
        <v>90</v>
      </c>
      <c s="37">
        <v>5</v>
      </c>
      <c s="36">
        <v>0</v>
      </c>
      <c s="36">
        <f>ROUND(G276*H276,6)</f>
      </c>
      <c r="L276" s="38">
        <v>0</v>
      </c>
      <c s="32">
        <f>ROUND(ROUND(L276,2)*ROUND(G276,3),2)</f>
      </c>
      <c s="36" t="s">
        <v>55</v>
      </c>
      <c>
        <f>(M276*21)/100</f>
      </c>
      <c t="s">
        <v>27</v>
      </c>
    </row>
    <row r="277" spans="1:5" ht="12.75">
      <c r="A277" s="35" t="s">
        <v>56</v>
      </c>
      <c r="E277" s="39" t="s">
        <v>5</v>
      </c>
    </row>
    <row r="278" spans="1:5" ht="12.75">
      <c r="A278" s="35" t="s">
        <v>57</v>
      </c>
      <c r="E278" s="40" t="s">
        <v>980</v>
      </c>
    </row>
    <row r="279" spans="1:5" ht="114.75">
      <c r="A279" t="s">
        <v>59</v>
      </c>
      <c r="E279" s="39" t="s">
        <v>852</v>
      </c>
    </row>
    <row r="280" spans="1:16" ht="12.75">
      <c r="A280" t="s">
        <v>49</v>
      </c>
      <c s="34" t="s">
        <v>329</v>
      </c>
      <c s="34" t="s">
        <v>1013</v>
      </c>
      <c s="35" t="s">
        <v>5</v>
      </c>
      <c s="6" t="s">
        <v>1014</v>
      </c>
      <c s="36" t="s">
        <v>90</v>
      </c>
      <c s="37">
        <v>5</v>
      </c>
      <c s="36">
        <v>0</v>
      </c>
      <c s="36">
        <f>ROUND(G280*H280,6)</f>
      </c>
      <c r="L280" s="38">
        <v>0</v>
      </c>
      <c s="32">
        <f>ROUND(ROUND(L280,2)*ROUND(G280,3),2)</f>
      </c>
      <c s="36" t="s">
        <v>55</v>
      </c>
      <c>
        <f>(M280*21)/100</f>
      </c>
      <c t="s">
        <v>27</v>
      </c>
    </row>
    <row r="281" spans="1:5" ht="12.75">
      <c r="A281" s="35" t="s">
        <v>56</v>
      </c>
      <c r="E281" s="39" t="s">
        <v>5</v>
      </c>
    </row>
    <row r="282" spans="1:5" ht="12.75">
      <c r="A282" s="35" t="s">
        <v>57</v>
      </c>
      <c r="E282" s="40" t="s">
        <v>980</v>
      </c>
    </row>
    <row r="283" spans="1:5" ht="127.5">
      <c r="A283" t="s">
        <v>59</v>
      </c>
      <c r="E283" s="39" t="s">
        <v>959</v>
      </c>
    </row>
    <row r="284" spans="1:16" ht="12.75">
      <c r="A284" t="s">
        <v>49</v>
      </c>
      <c s="34" t="s">
        <v>333</v>
      </c>
      <c s="34" t="s">
        <v>1015</v>
      </c>
      <c s="35" t="s">
        <v>5</v>
      </c>
      <c s="6" t="s">
        <v>1016</v>
      </c>
      <c s="36" t="s">
        <v>90</v>
      </c>
      <c s="37">
        <v>7</v>
      </c>
      <c s="36">
        <v>0</v>
      </c>
      <c s="36">
        <f>ROUND(G284*H284,6)</f>
      </c>
      <c r="L284" s="38">
        <v>0</v>
      </c>
      <c s="32">
        <f>ROUND(ROUND(L284,2)*ROUND(G284,3),2)</f>
      </c>
      <c s="36" t="s">
        <v>55</v>
      </c>
      <c>
        <f>(M284*21)/100</f>
      </c>
      <c t="s">
        <v>27</v>
      </c>
    </row>
    <row r="285" spans="1:5" ht="12.75">
      <c r="A285" s="35" t="s">
        <v>56</v>
      </c>
      <c r="E285" s="39" t="s">
        <v>5</v>
      </c>
    </row>
    <row r="286" spans="1:5" ht="12.75">
      <c r="A286" s="35" t="s">
        <v>57</v>
      </c>
      <c r="E286" s="40" t="s">
        <v>1017</v>
      </c>
    </row>
    <row r="287" spans="1:5" ht="114.75">
      <c r="A287" t="s">
        <v>59</v>
      </c>
      <c r="E287" s="39" t="s">
        <v>852</v>
      </c>
    </row>
    <row r="288" spans="1:16" ht="12.75">
      <c r="A288" t="s">
        <v>49</v>
      </c>
      <c s="34" t="s">
        <v>337</v>
      </c>
      <c s="34" t="s">
        <v>1018</v>
      </c>
      <c s="35" t="s">
        <v>5</v>
      </c>
      <c s="6" t="s">
        <v>1019</v>
      </c>
      <c s="36" t="s">
        <v>90</v>
      </c>
      <c s="37">
        <v>7</v>
      </c>
      <c s="36">
        <v>0</v>
      </c>
      <c s="36">
        <f>ROUND(G288*H288,6)</f>
      </c>
      <c r="L288" s="38">
        <v>0</v>
      </c>
      <c s="32">
        <f>ROUND(ROUND(L288,2)*ROUND(G288,3),2)</f>
      </c>
      <c s="36" t="s">
        <v>55</v>
      </c>
      <c>
        <f>(M288*21)/100</f>
      </c>
      <c t="s">
        <v>27</v>
      </c>
    </row>
    <row r="289" spans="1:5" ht="12.75">
      <c r="A289" s="35" t="s">
        <v>56</v>
      </c>
      <c r="E289" s="39" t="s">
        <v>5</v>
      </c>
    </row>
    <row r="290" spans="1:5" ht="12.75">
      <c r="A290" s="35" t="s">
        <v>57</v>
      </c>
      <c r="E290" s="40" t="s">
        <v>1017</v>
      </c>
    </row>
    <row r="291" spans="1:5" ht="127.5">
      <c r="A291" t="s">
        <v>59</v>
      </c>
      <c r="E291" s="39" t="s">
        <v>959</v>
      </c>
    </row>
    <row r="292" spans="1:16" ht="12.75">
      <c r="A292" t="s">
        <v>49</v>
      </c>
      <c s="34" t="s">
        <v>341</v>
      </c>
      <c s="34" t="s">
        <v>1020</v>
      </c>
      <c s="35" t="s">
        <v>5</v>
      </c>
      <c s="6" t="s">
        <v>1021</v>
      </c>
      <c s="36" t="s">
        <v>90</v>
      </c>
      <c s="37">
        <v>8</v>
      </c>
      <c s="36">
        <v>0</v>
      </c>
      <c s="36">
        <f>ROUND(G292*H292,6)</f>
      </c>
      <c r="L292" s="38">
        <v>0</v>
      </c>
      <c s="32">
        <f>ROUND(ROUND(L292,2)*ROUND(G292,3),2)</f>
      </c>
      <c s="36" t="s">
        <v>55</v>
      </c>
      <c>
        <f>(M292*21)/100</f>
      </c>
      <c t="s">
        <v>27</v>
      </c>
    </row>
    <row r="293" spans="1:5" ht="12.75">
      <c r="A293" s="35" t="s">
        <v>56</v>
      </c>
      <c r="E293" s="39" t="s">
        <v>5</v>
      </c>
    </row>
    <row r="294" spans="1:5" ht="12.75">
      <c r="A294" s="35" t="s">
        <v>57</v>
      </c>
      <c r="E294" s="40" t="s">
        <v>851</v>
      </c>
    </row>
    <row r="295" spans="1:5" ht="178.5">
      <c r="A295" t="s">
        <v>59</v>
      </c>
      <c r="E295" s="39" t="s">
        <v>956</v>
      </c>
    </row>
    <row r="296" spans="1:16" ht="12.75">
      <c r="A296" t="s">
        <v>49</v>
      </c>
      <c s="34" t="s">
        <v>345</v>
      </c>
      <c s="34" t="s">
        <v>1022</v>
      </c>
      <c s="35" t="s">
        <v>5</v>
      </c>
      <c s="6" t="s">
        <v>1023</v>
      </c>
      <c s="36" t="s">
        <v>90</v>
      </c>
      <c s="37">
        <v>8</v>
      </c>
      <c s="36">
        <v>0</v>
      </c>
      <c s="36">
        <f>ROUND(G296*H296,6)</f>
      </c>
      <c r="L296" s="38">
        <v>0</v>
      </c>
      <c s="32">
        <f>ROUND(ROUND(L296,2)*ROUND(G296,3),2)</f>
      </c>
      <c s="36" t="s">
        <v>55</v>
      </c>
      <c>
        <f>(M296*21)/100</f>
      </c>
      <c t="s">
        <v>27</v>
      </c>
    </row>
    <row r="297" spans="1:5" ht="12.75">
      <c r="A297" s="35" t="s">
        <v>56</v>
      </c>
      <c r="E297" s="39" t="s">
        <v>5</v>
      </c>
    </row>
    <row r="298" spans="1:5" ht="12.75">
      <c r="A298" s="35" t="s">
        <v>57</v>
      </c>
      <c r="E298" s="40" t="s">
        <v>851</v>
      </c>
    </row>
    <row r="299" spans="1:5" ht="127.5">
      <c r="A299" t="s">
        <v>59</v>
      </c>
      <c r="E299" s="39" t="s">
        <v>959</v>
      </c>
    </row>
    <row r="300" spans="1:16" ht="12.75">
      <c r="A300" t="s">
        <v>49</v>
      </c>
      <c s="34" t="s">
        <v>349</v>
      </c>
      <c s="34" t="s">
        <v>1024</v>
      </c>
      <c s="35" t="s">
        <v>5</v>
      </c>
      <c s="6" t="s">
        <v>1025</v>
      </c>
      <c s="36" t="s">
        <v>90</v>
      </c>
      <c s="37">
        <v>10</v>
      </c>
      <c s="36">
        <v>0</v>
      </c>
      <c s="36">
        <f>ROUND(G300*H300,6)</f>
      </c>
      <c r="L300" s="38">
        <v>0</v>
      </c>
      <c s="32">
        <f>ROUND(ROUND(L300,2)*ROUND(G300,3),2)</f>
      </c>
      <c s="36" t="s">
        <v>55</v>
      </c>
      <c>
        <f>(M300*21)/100</f>
      </c>
      <c t="s">
        <v>27</v>
      </c>
    </row>
    <row r="301" spans="1:5" ht="12.75">
      <c r="A301" s="35" t="s">
        <v>56</v>
      </c>
      <c r="E301" s="39" t="s">
        <v>5</v>
      </c>
    </row>
    <row r="302" spans="1:5" ht="12.75">
      <c r="A302" s="35" t="s">
        <v>57</v>
      </c>
      <c r="E302" s="40" t="s">
        <v>862</v>
      </c>
    </row>
    <row r="303" spans="1:5" ht="178.5">
      <c r="A303" t="s">
        <v>59</v>
      </c>
      <c r="E303" s="39" t="s">
        <v>956</v>
      </c>
    </row>
    <row r="304" spans="1:16" ht="12.75">
      <c r="A304" t="s">
        <v>49</v>
      </c>
      <c s="34" t="s">
        <v>353</v>
      </c>
      <c s="34" t="s">
        <v>1026</v>
      </c>
      <c s="35" t="s">
        <v>5</v>
      </c>
      <c s="6" t="s">
        <v>1027</v>
      </c>
      <c s="36" t="s">
        <v>90</v>
      </c>
      <c s="37">
        <v>10</v>
      </c>
      <c s="36">
        <v>0</v>
      </c>
      <c s="36">
        <f>ROUND(G304*H304,6)</f>
      </c>
      <c r="L304" s="38">
        <v>0</v>
      </c>
      <c s="32">
        <f>ROUND(ROUND(L304,2)*ROUND(G304,3),2)</f>
      </c>
      <c s="36" t="s">
        <v>55</v>
      </c>
      <c>
        <f>(M304*21)/100</f>
      </c>
      <c t="s">
        <v>27</v>
      </c>
    </row>
    <row r="305" spans="1:5" ht="12.75">
      <c r="A305" s="35" t="s">
        <v>56</v>
      </c>
      <c r="E305" s="39" t="s">
        <v>5</v>
      </c>
    </row>
    <row r="306" spans="1:5" ht="12.75">
      <c r="A306" s="35" t="s">
        <v>57</v>
      </c>
      <c r="E306" s="40" t="s">
        <v>862</v>
      </c>
    </row>
    <row r="307" spans="1:5" ht="127.5">
      <c r="A307" t="s">
        <v>59</v>
      </c>
      <c r="E307" s="39" t="s">
        <v>959</v>
      </c>
    </row>
    <row r="308" spans="1:16" ht="12.75">
      <c r="A308" t="s">
        <v>49</v>
      </c>
      <c s="34" t="s">
        <v>357</v>
      </c>
      <c s="34" t="s">
        <v>1028</v>
      </c>
      <c s="35" t="s">
        <v>5</v>
      </c>
      <c s="6" t="s">
        <v>1029</v>
      </c>
      <c s="36" t="s">
        <v>90</v>
      </c>
      <c s="37">
        <v>1</v>
      </c>
      <c s="36">
        <v>0</v>
      </c>
      <c s="36">
        <f>ROUND(G308*H308,6)</f>
      </c>
      <c r="L308" s="38">
        <v>0</v>
      </c>
      <c s="32">
        <f>ROUND(ROUND(L308,2)*ROUND(G308,3),2)</f>
      </c>
      <c s="36" t="s">
        <v>55</v>
      </c>
      <c>
        <f>(M308*21)/100</f>
      </c>
      <c t="s">
        <v>27</v>
      </c>
    </row>
    <row r="309" spans="1:5" ht="12.75">
      <c r="A309" s="35" t="s">
        <v>56</v>
      </c>
      <c r="E309" s="39" t="s">
        <v>5</v>
      </c>
    </row>
    <row r="310" spans="1:5" ht="12.75">
      <c r="A310" s="35" t="s">
        <v>57</v>
      </c>
      <c r="E310" s="40" t="s">
        <v>899</v>
      </c>
    </row>
    <row r="311" spans="1:5" ht="178.5">
      <c r="A311" t="s">
        <v>59</v>
      </c>
      <c r="E311" s="39" t="s">
        <v>956</v>
      </c>
    </row>
    <row r="312" spans="1:16" ht="12.75">
      <c r="A312" t="s">
        <v>49</v>
      </c>
      <c s="34" t="s">
        <v>361</v>
      </c>
      <c s="34" t="s">
        <v>1030</v>
      </c>
      <c s="35" t="s">
        <v>5</v>
      </c>
      <c s="6" t="s">
        <v>1031</v>
      </c>
      <c s="36" t="s">
        <v>90</v>
      </c>
      <c s="37">
        <v>1</v>
      </c>
      <c s="36">
        <v>0</v>
      </c>
      <c s="36">
        <f>ROUND(G312*H312,6)</f>
      </c>
      <c r="L312" s="38">
        <v>0</v>
      </c>
      <c s="32">
        <f>ROUND(ROUND(L312,2)*ROUND(G312,3),2)</f>
      </c>
      <c s="36" t="s">
        <v>55</v>
      </c>
      <c>
        <f>(M312*21)/100</f>
      </c>
      <c t="s">
        <v>27</v>
      </c>
    </row>
    <row r="313" spans="1:5" ht="12.75">
      <c r="A313" s="35" t="s">
        <v>56</v>
      </c>
      <c r="E313" s="39" t="s">
        <v>5</v>
      </c>
    </row>
    <row r="314" spans="1:5" ht="12.75">
      <c r="A314" s="35" t="s">
        <v>57</v>
      </c>
      <c r="E314" s="40" t="s">
        <v>899</v>
      </c>
    </row>
    <row r="315" spans="1:5" ht="127.5">
      <c r="A315" t="s">
        <v>59</v>
      </c>
      <c r="E315" s="39" t="s">
        <v>959</v>
      </c>
    </row>
    <row r="316" spans="1:16" ht="12.75">
      <c r="A316" t="s">
        <v>49</v>
      </c>
      <c s="34" t="s">
        <v>365</v>
      </c>
      <c s="34" t="s">
        <v>1032</v>
      </c>
      <c s="35" t="s">
        <v>5</v>
      </c>
      <c s="6" t="s">
        <v>1033</v>
      </c>
      <c s="36" t="s">
        <v>90</v>
      </c>
      <c s="37">
        <v>1</v>
      </c>
      <c s="36">
        <v>0</v>
      </c>
      <c s="36">
        <f>ROUND(G316*H316,6)</f>
      </c>
      <c r="L316" s="38">
        <v>0</v>
      </c>
      <c s="32">
        <f>ROUND(ROUND(L316,2)*ROUND(G316,3),2)</f>
      </c>
      <c s="36" t="s">
        <v>55</v>
      </c>
      <c>
        <f>(M316*21)/100</f>
      </c>
      <c t="s">
        <v>27</v>
      </c>
    </row>
    <row r="317" spans="1:5" ht="12.75">
      <c r="A317" s="35" t="s">
        <v>56</v>
      </c>
      <c r="E317" s="39" t="s">
        <v>5</v>
      </c>
    </row>
    <row r="318" spans="1:5" ht="12.75">
      <c r="A318" s="35" t="s">
        <v>57</v>
      </c>
      <c r="E318" s="40" t="s">
        <v>899</v>
      </c>
    </row>
    <row r="319" spans="1:5" ht="178.5">
      <c r="A319" t="s">
        <v>59</v>
      </c>
      <c r="E319" s="39" t="s">
        <v>956</v>
      </c>
    </row>
    <row r="320" spans="1:16" ht="12.75">
      <c r="A320" t="s">
        <v>49</v>
      </c>
      <c s="34" t="s">
        <v>369</v>
      </c>
      <c s="34" t="s">
        <v>1034</v>
      </c>
      <c s="35" t="s">
        <v>5</v>
      </c>
      <c s="6" t="s">
        <v>1035</v>
      </c>
      <c s="36" t="s">
        <v>90</v>
      </c>
      <c s="37">
        <v>1</v>
      </c>
      <c s="36">
        <v>0</v>
      </c>
      <c s="36">
        <f>ROUND(G320*H320,6)</f>
      </c>
      <c r="L320" s="38">
        <v>0</v>
      </c>
      <c s="32">
        <f>ROUND(ROUND(L320,2)*ROUND(G320,3),2)</f>
      </c>
      <c s="36" t="s">
        <v>55</v>
      </c>
      <c>
        <f>(M320*21)/100</f>
      </c>
      <c t="s">
        <v>27</v>
      </c>
    </row>
    <row r="321" spans="1:5" ht="12.75">
      <c r="A321" s="35" t="s">
        <v>56</v>
      </c>
      <c r="E321" s="39" t="s">
        <v>5</v>
      </c>
    </row>
    <row r="322" spans="1:5" ht="12.75">
      <c r="A322" s="35" t="s">
        <v>57</v>
      </c>
      <c r="E322" s="40" t="s">
        <v>899</v>
      </c>
    </row>
    <row r="323" spans="1:5" ht="127.5">
      <c r="A323" t="s">
        <v>59</v>
      </c>
      <c r="E323" s="39" t="s">
        <v>959</v>
      </c>
    </row>
    <row r="324" spans="1:16" ht="12.75">
      <c r="A324" t="s">
        <v>49</v>
      </c>
      <c s="34" t="s">
        <v>373</v>
      </c>
      <c s="34" t="s">
        <v>1036</v>
      </c>
      <c s="35" t="s">
        <v>5</v>
      </c>
      <c s="6" t="s">
        <v>1037</v>
      </c>
      <c s="36" t="s">
        <v>90</v>
      </c>
      <c s="37">
        <v>8</v>
      </c>
      <c s="36">
        <v>0</v>
      </c>
      <c s="36">
        <f>ROUND(G324*H324,6)</f>
      </c>
      <c r="L324" s="38">
        <v>0</v>
      </c>
      <c s="32">
        <f>ROUND(ROUND(L324,2)*ROUND(G324,3),2)</f>
      </c>
      <c s="36" t="s">
        <v>55</v>
      </c>
      <c>
        <f>(M324*21)/100</f>
      </c>
      <c t="s">
        <v>27</v>
      </c>
    </row>
    <row r="325" spans="1:5" ht="12.75">
      <c r="A325" s="35" t="s">
        <v>56</v>
      </c>
      <c r="E325" s="39" t="s">
        <v>5</v>
      </c>
    </row>
    <row r="326" spans="1:5" ht="12.75">
      <c r="A326" s="35" t="s">
        <v>57</v>
      </c>
      <c r="E326" s="40" t="s">
        <v>851</v>
      </c>
    </row>
    <row r="327" spans="1:5" ht="178.5">
      <c r="A327" t="s">
        <v>59</v>
      </c>
      <c r="E327" s="39" t="s">
        <v>956</v>
      </c>
    </row>
    <row r="328" spans="1:16" ht="12.75">
      <c r="A328" t="s">
        <v>49</v>
      </c>
      <c s="34" t="s">
        <v>377</v>
      </c>
      <c s="34" t="s">
        <v>1038</v>
      </c>
      <c s="35" t="s">
        <v>5</v>
      </c>
      <c s="6" t="s">
        <v>1039</v>
      </c>
      <c s="36" t="s">
        <v>90</v>
      </c>
      <c s="37">
        <v>8</v>
      </c>
      <c s="36">
        <v>0</v>
      </c>
      <c s="36">
        <f>ROUND(G328*H328,6)</f>
      </c>
      <c r="L328" s="38">
        <v>0</v>
      </c>
      <c s="32">
        <f>ROUND(ROUND(L328,2)*ROUND(G328,3),2)</f>
      </c>
      <c s="36" t="s">
        <v>55</v>
      </c>
      <c>
        <f>(M328*21)/100</f>
      </c>
      <c t="s">
        <v>27</v>
      </c>
    </row>
    <row r="329" spans="1:5" ht="12.75">
      <c r="A329" s="35" t="s">
        <v>56</v>
      </c>
      <c r="E329" s="39" t="s">
        <v>5</v>
      </c>
    </row>
    <row r="330" spans="1:5" ht="12.75">
      <c r="A330" s="35" t="s">
        <v>57</v>
      </c>
      <c r="E330" s="40" t="s">
        <v>851</v>
      </c>
    </row>
    <row r="331" spans="1:5" ht="127.5">
      <c r="A331" t="s">
        <v>59</v>
      </c>
      <c r="E331" s="39" t="s">
        <v>959</v>
      </c>
    </row>
    <row r="332" spans="1:16" ht="12.75">
      <c r="A332" t="s">
        <v>49</v>
      </c>
      <c s="34" t="s">
        <v>381</v>
      </c>
      <c s="34" t="s">
        <v>1040</v>
      </c>
      <c s="35" t="s">
        <v>5</v>
      </c>
      <c s="6" t="s">
        <v>1041</v>
      </c>
      <c s="36" t="s">
        <v>90</v>
      </c>
      <c s="37">
        <v>80</v>
      </c>
      <c s="36">
        <v>0</v>
      </c>
      <c s="36">
        <f>ROUND(G332*H332,6)</f>
      </c>
      <c r="L332" s="38">
        <v>0</v>
      </c>
      <c s="32">
        <f>ROUND(ROUND(L332,2)*ROUND(G332,3),2)</f>
      </c>
      <c s="36" t="s">
        <v>55</v>
      </c>
      <c>
        <f>(M332*21)/100</f>
      </c>
      <c t="s">
        <v>27</v>
      </c>
    </row>
    <row r="333" spans="1:5" ht="12.75">
      <c r="A333" s="35" t="s">
        <v>56</v>
      </c>
      <c r="E333" s="39" t="s">
        <v>5</v>
      </c>
    </row>
    <row r="334" spans="1:5" ht="12.75">
      <c r="A334" s="35" t="s">
        <v>57</v>
      </c>
      <c r="E334" s="40" t="s">
        <v>1042</v>
      </c>
    </row>
    <row r="335" spans="1:5" ht="178.5">
      <c r="A335" t="s">
        <v>59</v>
      </c>
      <c r="E335" s="39" t="s">
        <v>956</v>
      </c>
    </row>
    <row r="336" spans="1:16" ht="12.75">
      <c r="A336" t="s">
        <v>49</v>
      </c>
      <c s="34" t="s">
        <v>385</v>
      </c>
      <c s="34" t="s">
        <v>1043</v>
      </c>
      <c s="35" t="s">
        <v>5</v>
      </c>
      <c s="6" t="s">
        <v>1044</v>
      </c>
      <c s="36" t="s">
        <v>90</v>
      </c>
      <c s="37">
        <v>80</v>
      </c>
      <c s="36">
        <v>0</v>
      </c>
      <c s="36">
        <f>ROUND(G336*H336,6)</f>
      </c>
      <c r="L336" s="38">
        <v>0</v>
      </c>
      <c s="32">
        <f>ROUND(ROUND(L336,2)*ROUND(G336,3),2)</f>
      </c>
      <c s="36" t="s">
        <v>55</v>
      </c>
      <c>
        <f>(M336*21)/100</f>
      </c>
      <c t="s">
        <v>27</v>
      </c>
    </row>
    <row r="337" spans="1:5" ht="12.75">
      <c r="A337" s="35" t="s">
        <v>56</v>
      </c>
      <c r="E337" s="39" t="s">
        <v>5</v>
      </c>
    </row>
    <row r="338" spans="1:5" ht="12.75">
      <c r="A338" s="35" t="s">
        <v>57</v>
      </c>
      <c r="E338" s="40" t="s">
        <v>1042</v>
      </c>
    </row>
    <row r="339" spans="1:5" ht="127.5">
      <c r="A339" t="s">
        <v>59</v>
      </c>
      <c r="E339" s="39" t="s">
        <v>959</v>
      </c>
    </row>
    <row r="340" spans="1:16" ht="12.75">
      <c r="A340" t="s">
        <v>49</v>
      </c>
      <c s="34" t="s">
        <v>389</v>
      </c>
      <c s="34" t="s">
        <v>1045</v>
      </c>
      <c s="35" t="s">
        <v>5</v>
      </c>
      <c s="6" t="s">
        <v>1046</v>
      </c>
      <c s="36" t="s">
        <v>90</v>
      </c>
      <c s="37">
        <v>4</v>
      </c>
      <c s="36">
        <v>0</v>
      </c>
      <c s="36">
        <f>ROUND(G340*H340,6)</f>
      </c>
      <c r="L340" s="38">
        <v>0</v>
      </c>
      <c s="32">
        <f>ROUND(ROUND(L340,2)*ROUND(G340,3),2)</f>
      </c>
      <c s="36" t="s">
        <v>55</v>
      </c>
      <c>
        <f>(M340*21)/100</f>
      </c>
      <c t="s">
        <v>27</v>
      </c>
    </row>
    <row r="341" spans="1:5" ht="12.75">
      <c r="A341" s="35" t="s">
        <v>56</v>
      </c>
      <c r="E341" s="39" t="s">
        <v>5</v>
      </c>
    </row>
    <row r="342" spans="1:5" ht="12.75">
      <c r="A342" s="35" t="s">
        <v>57</v>
      </c>
      <c r="E342" s="40" t="s">
        <v>860</v>
      </c>
    </row>
    <row r="343" spans="1:5" ht="165.75">
      <c r="A343" t="s">
        <v>59</v>
      </c>
      <c r="E343" s="39" t="s">
        <v>1047</v>
      </c>
    </row>
    <row r="344" spans="1:16" ht="12.75">
      <c r="A344" t="s">
        <v>49</v>
      </c>
      <c s="34" t="s">
        <v>394</v>
      </c>
      <c s="34" t="s">
        <v>1048</v>
      </c>
      <c s="35" t="s">
        <v>5</v>
      </c>
      <c s="6" t="s">
        <v>1049</v>
      </c>
      <c s="36" t="s">
        <v>90</v>
      </c>
      <c s="37">
        <v>4</v>
      </c>
      <c s="36">
        <v>0</v>
      </c>
      <c s="36">
        <f>ROUND(G344*H344,6)</f>
      </c>
      <c r="L344" s="38">
        <v>0</v>
      </c>
      <c s="32">
        <f>ROUND(ROUND(L344,2)*ROUND(G344,3),2)</f>
      </c>
      <c s="36" t="s">
        <v>55</v>
      </c>
      <c>
        <f>(M344*21)/100</f>
      </c>
      <c t="s">
        <v>27</v>
      </c>
    </row>
    <row r="345" spans="1:5" ht="12.75">
      <c r="A345" s="35" t="s">
        <v>56</v>
      </c>
      <c r="E345" s="39" t="s">
        <v>5</v>
      </c>
    </row>
    <row r="346" spans="1:5" ht="12.75">
      <c r="A346" s="35" t="s">
        <v>57</v>
      </c>
      <c r="E346" s="40" t="s">
        <v>860</v>
      </c>
    </row>
    <row r="347" spans="1:5" ht="127.5">
      <c r="A347" t="s">
        <v>59</v>
      </c>
      <c r="E347" s="39" t="s">
        <v>959</v>
      </c>
    </row>
    <row r="348" spans="1:16" ht="12.75">
      <c r="A348" t="s">
        <v>49</v>
      </c>
      <c s="34" t="s">
        <v>398</v>
      </c>
      <c s="34" t="s">
        <v>1050</v>
      </c>
      <c s="35" t="s">
        <v>5</v>
      </c>
      <c s="6" t="s">
        <v>1051</v>
      </c>
      <c s="36" t="s">
        <v>90</v>
      </c>
      <c s="37">
        <v>4</v>
      </c>
      <c s="36">
        <v>0</v>
      </c>
      <c s="36">
        <f>ROUND(G348*H348,6)</f>
      </c>
      <c r="L348" s="38">
        <v>0</v>
      </c>
      <c s="32">
        <f>ROUND(ROUND(L348,2)*ROUND(G348,3),2)</f>
      </c>
      <c s="36" t="s">
        <v>55</v>
      </c>
      <c>
        <f>(M348*21)/100</f>
      </c>
      <c t="s">
        <v>27</v>
      </c>
    </row>
    <row r="349" spans="1:5" ht="12.75">
      <c r="A349" s="35" t="s">
        <v>56</v>
      </c>
      <c r="E349" s="39" t="s">
        <v>5</v>
      </c>
    </row>
    <row r="350" spans="1:5" ht="12.75">
      <c r="A350" s="35" t="s">
        <v>57</v>
      </c>
      <c r="E350" s="40" t="s">
        <v>860</v>
      </c>
    </row>
    <row r="351" spans="1:5" ht="127.5">
      <c r="A351" t="s">
        <v>59</v>
      </c>
      <c r="E351" s="39" t="s">
        <v>1052</v>
      </c>
    </row>
    <row r="352" spans="1:16" ht="12.75">
      <c r="A352" t="s">
        <v>49</v>
      </c>
      <c s="34" t="s">
        <v>402</v>
      </c>
      <c s="34" t="s">
        <v>1053</v>
      </c>
      <c s="35" t="s">
        <v>5</v>
      </c>
      <c s="6" t="s">
        <v>1054</v>
      </c>
      <c s="36" t="s">
        <v>90</v>
      </c>
      <c s="37">
        <v>4</v>
      </c>
      <c s="36">
        <v>0</v>
      </c>
      <c s="36">
        <f>ROUND(G352*H352,6)</f>
      </c>
      <c r="L352" s="38">
        <v>0</v>
      </c>
      <c s="32">
        <f>ROUND(ROUND(L352,2)*ROUND(G352,3),2)</f>
      </c>
      <c s="36" t="s">
        <v>55</v>
      </c>
      <c>
        <f>(M352*21)/100</f>
      </c>
      <c t="s">
        <v>27</v>
      </c>
    </row>
    <row r="353" spans="1:5" ht="12.75">
      <c r="A353" s="35" t="s">
        <v>56</v>
      </c>
      <c r="E353" s="39" t="s">
        <v>5</v>
      </c>
    </row>
    <row r="354" spans="1:5" ht="12.75">
      <c r="A354" s="35" t="s">
        <v>57</v>
      </c>
      <c r="E354" s="40" t="s">
        <v>860</v>
      </c>
    </row>
    <row r="355" spans="1:5" ht="127.5">
      <c r="A355" t="s">
        <v>59</v>
      </c>
      <c r="E355" s="39" t="s">
        <v>1052</v>
      </c>
    </row>
    <row r="356" spans="1:16" ht="12.75">
      <c r="A356" t="s">
        <v>49</v>
      </c>
      <c s="34" t="s">
        <v>406</v>
      </c>
      <c s="34" t="s">
        <v>1055</v>
      </c>
      <c s="35" t="s">
        <v>5</v>
      </c>
      <c s="6" t="s">
        <v>1056</v>
      </c>
      <c s="36" t="s">
        <v>90</v>
      </c>
      <c s="37">
        <v>4</v>
      </c>
      <c s="36">
        <v>0</v>
      </c>
      <c s="36">
        <f>ROUND(G356*H356,6)</f>
      </c>
      <c r="L356" s="38">
        <v>0</v>
      </c>
      <c s="32">
        <f>ROUND(ROUND(L356,2)*ROUND(G356,3),2)</f>
      </c>
      <c s="36" t="s">
        <v>55</v>
      </c>
      <c>
        <f>(M356*21)/100</f>
      </c>
      <c t="s">
        <v>27</v>
      </c>
    </row>
    <row r="357" spans="1:5" ht="12.75">
      <c r="A357" s="35" t="s">
        <v>56</v>
      </c>
      <c r="E357" s="39" t="s">
        <v>5</v>
      </c>
    </row>
    <row r="358" spans="1:5" ht="12.75">
      <c r="A358" s="35" t="s">
        <v>57</v>
      </c>
      <c r="E358" s="40" t="s">
        <v>860</v>
      </c>
    </row>
    <row r="359" spans="1:5" ht="127.5">
      <c r="A359" t="s">
        <v>59</v>
      </c>
      <c r="E359" s="39" t="s">
        <v>1052</v>
      </c>
    </row>
    <row r="360" spans="1:16" ht="12.75">
      <c r="A360" t="s">
        <v>49</v>
      </c>
      <c s="34" t="s">
        <v>410</v>
      </c>
      <c s="34" t="s">
        <v>1057</v>
      </c>
      <c s="35" t="s">
        <v>5</v>
      </c>
      <c s="6" t="s">
        <v>1058</v>
      </c>
      <c s="36" t="s">
        <v>90</v>
      </c>
      <c s="37">
        <v>4</v>
      </c>
      <c s="36">
        <v>0</v>
      </c>
      <c s="36">
        <f>ROUND(G360*H360,6)</f>
      </c>
      <c r="L360" s="38">
        <v>0</v>
      </c>
      <c s="32">
        <f>ROUND(ROUND(L360,2)*ROUND(G360,3),2)</f>
      </c>
      <c s="36" t="s">
        <v>55</v>
      </c>
      <c>
        <f>(M360*21)/100</f>
      </c>
      <c t="s">
        <v>27</v>
      </c>
    </row>
    <row r="361" spans="1:5" ht="12.75">
      <c r="A361" s="35" t="s">
        <v>56</v>
      </c>
      <c r="E361" s="39" t="s">
        <v>5</v>
      </c>
    </row>
    <row r="362" spans="1:5" ht="12.75">
      <c r="A362" s="35" t="s">
        <v>57</v>
      </c>
      <c r="E362" s="40" t="s">
        <v>860</v>
      </c>
    </row>
    <row r="363" spans="1:5" ht="165.75">
      <c r="A363" t="s">
        <v>59</v>
      </c>
      <c r="E363" s="39" t="s">
        <v>1047</v>
      </c>
    </row>
    <row r="364" spans="1:16" ht="12.75">
      <c r="A364" t="s">
        <v>49</v>
      </c>
      <c s="34" t="s">
        <v>414</v>
      </c>
      <c s="34" t="s">
        <v>1059</v>
      </c>
      <c s="35" t="s">
        <v>5</v>
      </c>
      <c s="6" t="s">
        <v>1060</v>
      </c>
      <c s="36" t="s">
        <v>90</v>
      </c>
      <c s="37">
        <v>4</v>
      </c>
      <c s="36">
        <v>0</v>
      </c>
      <c s="36">
        <f>ROUND(G364*H364,6)</f>
      </c>
      <c r="L364" s="38">
        <v>0</v>
      </c>
      <c s="32">
        <f>ROUND(ROUND(L364,2)*ROUND(G364,3),2)</f>
      </c>
      <c s="36" t="s">
        <v>55</v>
      </c>
      <c>
        <f>(M364*21)/100</f>
      </c>
      <c t="s">
        <v>27</v>
      </c>
    </row>
    <row r="365" spans="1:5" ht="12.75">
      <c r="A365" s="35" t="s">
        <v>56</v>
      </c>
      <c r="E365" s="39" t="s">
        <v>5</v>
      </c>
    </row>
    <row r="366" spans="1:5" ht="12.75">
      <c r="A366" s="35" t="s">
        <v>57</v>
      </c>
      <c r="E366" s="40" t="s">
        <v>860</v>
      </c>
    </row>
    <row r="367" spans="1:5" ht="127.5">
      <c r="A367" t="s">
        <v>59</v>
      </c>
      <c r="E367" s="39" t="s">
        <v>959</v>
      </c>
    </row>
    <row r="368" spans="1:16" ht="12.75">
      <c r="A368" t="s">
        <v>49</v>
      </c>
      <c s="34" t="s">
        <v>418</v>
      </c>
      <c s="34" t="s">
        <v>1061</v>
      </c>
      <c s="35" t="s">
        <v>5</v>
      </c>
      <c s="6" t="s">
        <v>1062</v>
      </c>
      <c s="36" t="s">
        <v>90</v>
      </c>
      <c s="37">
        <v>22</v>
      </c>
      <c s="36">
        <v>0</v>
      </c>
      <c s="36">
        <f>ROUND(G368*H368,6)</f>
      </c>
      <c r="L368" s="38">
        <v>0</v>
      </c>
      <c s="32">
        <f>ROUND(ROUND(L368,2)*ROUND(G368,3),2)</f>
      </c>
      <c s="36" t="s">
        <v>55</v>
      </c>
      <c>
        <f>(M368*21)/100</f>
      </c>
      <c t="s">
        <v>27</v>
      </c>
    </row>
    <row r="369" spans="1:5" ht="12.75">
      <c r="A369" s="35" t="s">
        <v>56</v>
      </c>
      <c r="E369" s="39" t="s">
        <v>5</v>
      </c>
    </row>
    <row r="370" spans="1:5" ht="12.75">
      <c r="A370" s="35" t="s">
        <v>57</v>
      </c>
      <c r="E370" s="40" t="s">
        <v>1063</v>
      </c>
    </row>
    <row r="371" spans="1:5" ht="165.75">
      <c r="A371" t="s">
        <v>59</v>
      </c>
      <c r="E371" s="39" t="s">
        <v>1047</v>
      </c>
    </row>
    <row r="372" spans="1:16" ht="12.75">
      <c r="A372" t="s">
        <v>49</v>
      </c>
      <c s="34" t="s">
        <v>422</v>
      </c>
      <c s="34" t="s">
        <v>1064</v>
      </c>
      <c s="35" t="s">
        <v>5</v>
      </c>
      <c s="6" t="s">
        <v>1065</v>
      </c>
      <c s="36" t="s">
        <v>90</v>
      </c>
      <c s="37">
        <v>22</v>
      </c>
      <c s="36">
        <v>0</v>
      </c>
      <c s="36">
        <f>ROUND(G372*H372,6)</f>
      </c>
      <c r="L372" s="38">
        <v>0</v>
      </c>
      <c s="32">
        <f>ROUND(ROUND(L372,2)*ROUND(G372,3),2)</f>
      </c>
      <c s="36" t="s">
        <v>55</v>
      </c>
      <c>
        <f>(M372*21)/100</f>
      </c>
      <c t="s">
        <v>27</v>
      </c>
    </row>
    <row r="373" spans="1:5" ht="12.75">
      <c r="A373" s="35" t="s">
        <v>56</v>
      </c>
      <c r="E373" s="39" t="s">
        <v>5</v>
      </c>
    </row>
    <row r="374" spans="1:5" ht="12.75">
      <c r="A374" s="35" t="s">
        <v>57</v>
      </c>
      <c r="E374" s="40" t="s">
        <v>1063</v>
      </c>
    </row>
    <row r="375" spans="1:5" ht="127.5">
      <c r="A375" t="s">
        <v>59</v>
      </c>
      <c r="E375" s="39" t="s">
        <v>959</v>
      </c>
    </row>
    <row r="376" spans="1:16" ht="12.75">
      <c r="A376" t="s">
        <v>49</v>
      </c>
      <c s="34" t="s">
        <v>426</v>
      </c>
      <c s="34" t="s">
        <v>184</v>
      </c>
      <c s="35" t="s">
        <v>5</v>
      </c>
      <c s="6" t="s">
        <v>1066</v>
      </c>
      <c s="36" t="s">
        <v>90</v>
      </c>
      <c s="37">
        <v>22</v>
      </c>
      <c s="36">
        <v>0</v>
      </c>
      <c s="36">
        <f>ROUND(G376*H376,6)</f>
      </c>
      <c r="L376" s="38">
        <v>0</v>
      </c>
      <c s="32">
        <f>ROUND(ROUND(L376,2)*ROUND(G376,3),2)</f>
      </c>
      <c s="36" t="s">
        <v>55</v>
      </c>
      <c>
        <f>(M376*21)/100</f>
      </c>
      <c t="s">
        <v>27</v>
      </c>
    </row>
    <row r="377" spans="1:5" ht="12.75">
      <c r="A377" s="35" t="s">
        <v>56</v>
      </c>
      <c r="E377" s="39" t="s">
        <v>5</v>
      </c>
    </row>
    <row r="378" spans="1:5" ht="12.75">
      <c r="A378" s="35" t="s">
        <v>57</v>
      </c>
      <c r="E378" s="40" t="s">
        <v>1063</v>
      </c>
    </row>
    <row r="379" spans="1:5" ht="165.75">
      <c r="A379" t="s">
        <v>59</v>
      </c>
      <c r="E379" s="39" t="s">
        <v>1047</v>
      </c>
    </row>
    <row r="380" spans="1:16" ht="12.75">
      <c r="A380" t="s">
        <v>49</v>
      </c>
      <c s="34" t="s">
        <v>430</v>
      </c>
      <c s="34" t="s">
        <v>188</v>
      </c>
      <c s="35" t="s">
        <v>5</v>
      </c>
      <c s="6" t="s">
        <v>189</v>
      </c>
      <c s="36" t="s">
        <v>90</v>
      </c>
      <c s="37">
        <v>22</v>
      </c>
      <c s="36">
        <v>0</v>
      </c>
      <c s="36">
        <f>ROUND(G380*H380,6)</f>
      </c>
      <c r="L380" s="38">
        <v>0</v>
      </c>
      <c s="32">
        <f>ROUND(ROUND(L380,2)*ROUND(G380,3),2)</f>
      </c>
      <c s="36" t="s">
        <v>55</v>
      </c>
      <c>
        <f>(M380*21)/100</f>
      </c>
      <c t="s">
        <v>27</v>
      </c>
    </row>
    <row r="381" spans="1:5" ht="12.75">
      <c r="A381" s="35" t="s">
        <v>56</v>
      </c>
      <c r="E381" s="39" t="s">
        <v>5</v>
      </c>
    </row>
    <row r="382" spans="1:5" ht="12.75">
      <c r="A382" s="35" t="s">
        <v>57</v>
      </c>
      <c r="E382" s="40" t="s">
        <v>1063</v>
      </c>
    </row>
    <row r="383" spans="1:5" ht="127.5">
      <c r="A383" t="s">
        <v>59</v>
      </c>
      <c r="E383" s="39" t="s">
        <v>959</v>
      </c>
    </row>
    <row r="384" spans="1:16" ht="12.75">
      <c r="A384" t="s">
        <v>49</v>
      </c>
      <c s="34" t="s">
        <v>434</v>
      </c>
      <c s="34" t="s">
        <v>1067</v>
      </c>
      <c s="35" t="s">
        <v>5</v>
      </c>
      <c s="6" t="s">
        <v>1068</v>
      </c>
      <c s="36" t="s">
        <v>90</v>
      </c>
      <c s="37">
        <v>40</v>
      </c>
      <c s="36">
        <v>0</v>
      </c>
      <c s="36">
        <f>ROUND(G384*H384,6)</f>
      </c>
      <c r="L384" s="38">
        <v>0</v>
      </c>
      <c s="32">
        <f>ROUND(ROUND(L384,2)*ROUND(G384,3),2)</f>
      </c>
      <c s="36" t="s">
        <v>55</v>
      </c>
      <c>
        <f>(M384*21)/100</f>
      </c>
      <c t="s">
        <v>27</v>
      </c>
    </row>
    <row r="385" spans="1:5" ht="12.75">
      <c r="A385" s="35" t="s">
        <v>56</v>
      </c>
      <c r="E385" s="39" t="s">
        <v>5</v>
      </c>
    </row>
    <row r="386" spans="1:5" ht="12.75">
      <c r="A386" s="35" t="s">
        <v>57</v>
      </c>
      <c r="E386" s="40" t="s">
        <v>1069</v>
      </c>
    </row>
    <row r="387" spans="1:5" ht="127.5">
      <c r="A387" t="s">
        <v>59</v>
      </c>
      <c r="E387" s="39" t="s">
        <v>1070</v>
      </c>
    </row>
    <row r="388" spans="1:16" ht="25.5">
      <c r="A388" t="s">
        <v>49</v>
      </c>
      <c s="34" t="s">
        <v>439</v>
      </c>
      <c s="34" t="s">
        <v>1071</v>
      </c>
      <c s="35" t="s">
        <v>5</v>
      </c>
      <c s="6" t="s">
        <v>1072</v>
      </c>
      <c s="36" t="s">
        <v>90</v>
      </c>
      <c s="37">
        <v>20</v>
      </c>
      <c s="36">
        <v>0</v>
      </c>
      <c s="36">
        <f>ROUND(G388*H388,6)</f>
      </c>
      <c r="L388" s="38">
        <v>0</v>
      </c>
      <c s="32">
        <f>ROUND(ROUND(L388,2)*ROUND(G388,3),2)</f>
      </c>
      <c s="36" t="s">
        <v>55</v>
      </c>
      <c>
        <f>(M388*21)/100</f>
      </c>
      <c t="s">
        <v>27</v>
      </c>
    </row>
    <row r="389" spans="1:5" ht="12.75">
      <c r="A389" s="35" t="s">
        <v>56</v>
      </c>
      <c r="E389" s="39" t="s">
        <v>5</v>
      </c>
    </row>
    <row r="390" spans="1:5" ht="12.75">
      <c r="A390" s="35" t="s">
        <v>57</v>
      </c>
      <c r="E390" s="40" t="s">
        <v>893</v>
      </c>
    </row>
    <row r="391" spans="1:5" ht="127.5">
      <c r="A391" t="s">
        <v>59</v>
      </c>
      <c r="E391" s="39" t="s">
        <v>1073</v>
      </c>
    </row>
    <row r="392" spans="1:16" ht="12.75">
      <c r="A392" t="s">
        <v>49</v>
      </c>
      <c s="34" t="s">
        <v>443</v>
      </c>
      <c s="34" t="s">
        <v>1074</v>
      </c>
      <c s="35" t="s">
        <v>5</v>
      </c>
      <c s="6" t="s">
        <v>1075</v>
      </c>
      <c s="36" t="s">
        <v>1076</v>
      </c>
      <c s="37">
        <v>30</v>
      </c>
      <c s="36">
        <v>0</v>
      </c>
      <c s="36">
        <f>ROUND(G392*H392,6)</f>
      </c>
      <c r="L392" s="38">
        <v>0</v>
      </c>
      <c s="32">
        <f>ROUND(ROUND(L392,2)*ROUND(G392,3),2)</f>
      </c>
      <c s="36" t="s">
        <v>55</v>
      </c>
      <c>
        <f>(M392*21)/100</f>
      </c>
      <c t="s">
        <v>27</v>
      </c>
    </row>
    <row r="393" spans="1:5" ht="12.75">
      <c r="A393" s="35" t="s">
        <v>56</v>
      </c>
      <c r="E393" s="39" t="s">
        <v>5</v>
      </c>
    </row>
    <row r="394" spans="1:5" ht="12.75">
      <c r="A394" s="35" t="s">
        <v>57</v>
      </c>
      <c r="E394" s="40" t="s">
        <v>1077</v>
      </c>
    </row>
    <row r="395" spans="1:5" ht="178.5">
      <c r="A395" t="s">
        <v>59</v>
      </c>
      <c r="E395" s="39" t="s">
        <v>1078</v>
      </c>
    </row>
    <row r="396" spans="1:16" ht="12.75">
      <c r="A396" t="s">
        <v>49</v>
      </c>
      <c s="34" t="s">
        <v>447</v>
      </c>
      <c s="34" t="s">
        <v>1079</v>
      </c>
      <c s="35" t="s">
        <v>5</v>
      </c>
      <c s="6" t="s">
        <v>1080</v>
      </c>
      <c s="36" t="s">
        <v>90</v>
      </c>
      <c s="37">
        <v>8</v>
      </c>
      <c s="36">
        <v>0</v>
      </c>
      <c s="36">
        <f>ROUND(G396*H396,6)</f>
      </c>
      <c r="L396" s="38">
        <v>0</v>
      </c>
      <c s="32">
        <f>ROUND(ROUND(L396,2)*ROUND(G396,3),2)</f>
      </c>
      <c s="36" t="s">
        <v>55</v>
      </c>
      <c>
        <f>(M396*21)/100</f>
      </c>
      <c t="s">
        <v>27</v>
      </c>
    </row>
    <row r="397" spans="1:5" ht="12.75">
      <c r="A397" s="35" t="s">
        <v>56</v>
      </c>
      <c r="E397" s="39" t="s">
        <v>5</v>
      </c>
    </row>
    <row r="398" spans="1:5" ht="12.75">
      <c r="A398" s="35" t="s">
        <v>57</v>
      </c>
      <c r="E398" s="40" t="s">
        <v>851</v>
      </c>
    </row>
    <row r="399" spans="1:5" ht="12.75">
      <c r="A399" t="s">
        <v>59</v>
      </c>
      <c r="E399" s="39" t="s">
        <v>5</v>
      </c>
    </row>
    <row r="400" spans="1:16" ht="12.75">
      <c r="A400" t="s">
        <v>49</v>
      </c>
      <c s="34" t="s">
        <v>450</v>
      </c>
      <c s="34" t="s">
        <v>1081</v>
      </c>
      <c s="35" t="s">
        <v>5</v>
      </c>
      <c s="6" t="s">
        <v>1082</v>
      </c>
      <c s="36" t="s">
        <v>90</v>
      </c>
      <c s="37">
        <v>8</v>
      </c>
      <c s="36">
        <v>0</v>
      </c>
      <c s="36">
        <f>ROUND(G400*H400,6)</f>
      </c>
      <c r="L400" s="38">
        <v>0</v>
      </c>
      <c s="32">
        <f>ROUND(ROUND(L400,2)*ROUND(G400,3),2)</f>
      </c>
      <c s="36" t="s">
        <v>55</v>
      </c>
      <c>
        <f>(M400*21)/100</f>
      </c>
      <c t="s">
        <v>27</v>
      </c>
    </row>
    <row r="401" spans="1:5" ht="12.75">
      <c r="A401" s="35" t="s">
        <v>56</v>
      </c>
      <c r="E401" s="39" t="s">
        <v>5</v>
      </c>
    </row>
    <row r="402" spans="1:5" ht="12.75">
      <c r="A402" s="35" t="s">
        <v>57</v>
      </c>
      <c r="E402" s="40" t="s">
        <v>851</v>
      </c>
    </row>
    <row r="403" spans="1:5" ht="12.75">
      <c r="A403" t="s">
        <v>59</v>
      </c>
      <c r="E403" s="39" t="s">
        <v>5</v>
      </c>
    </row>
    <row r="404" spans="1:16" ht="12.75">
      <c r="A404" t="s">
        <v>49</v>
      </c>
      <c s="34" t="s">
        <v>1083</v>
      </c>
      <c s="34" t="s">
        <v>1084</v>
      </c>
      <c s="35" t="s">
        <v>5</v>
      </c>
      <c s="6" t="s">
        <v>1085</v>
      </c>
      <c s="36" t="s">
        <v>90</v>
      </c>
      <c s="37">
        <v>2</v>
      </c>
      <c s="36">
        <v>0</v>
      </c>
      <c s="36">
        <f>ROUND(G404*H404,6)</f>
      </c>
      <c r="L404" s="38">
        <v>0</v>
      </c>
      <c s="32">
        <f>ROUND(ROUND(L404,2)*ROUND(G404,3),2)</f>
      </c>
      <c s="36" t="s">
        <v>55</v>
      </c>
      <c>
        <f>(M404*21)/100</f>
      </c>
      <c t="s">
        <v>27</v>
      </c>
    </row>
    <row r="405" spans="1:5" ht="12.75">
      <c r="A405" s="35" t="s">
        <v>56</v>
      </c>
      <c r="E405" s="39" t="s">
        <v>5</v>
      </c>
    </row>
    <row r="406" spans="1:5" ht="12.75">
      <c r="A406" s="35" t="s">
        <v>57</v>
      </c>
      <c r="E406" s="40" t="s">
        <v>895</v>
      </c>
    </row>
    <row r="407" spans="1:5" ht="114.75">
      <c r="A407" t="s">
        <v>59</v>
      </c>
      <c r="E407" s="39" t="s">
        <v>852</v>
      </c>
    </row>
    <row r="408" spans="1:16" ht="12.75">
      <c r="A408" t="s">
        <v>49</v>
      </c>
      <c s="34" t="s">
        <v>1086</v>
      </c>
      <c s="34" t="s">
        <v>1087</v>
      </c>
      <c s="35" t="s">
        <v>5</v>
      </c>
      <c s="6" t="s">
        <v>1088</v>
      </c>
      <c s="36" t="s">
        <v>90</v>
      </c>
      <c s="37">
        <v>2</v>
      </c>
      <c s="36">
        <v>0</v>
      </c>
      <c s="36">
        <f>ROUND(G408*H408,6)</f>
      </c>
      <c r="L408" s="38">
        <v>0</v>
      </c>
      <c s="32">
        <f>ROUND(ROUND(L408,2)*ROUND(G408,3),2)</f>
      </c>
      <c s="36" t="s">
        <v>55</v>
      </c>
      <c>
        <f>(M408*21)/100</f>
      </c>
      <c t="s">
        <v>27</v>
      </c>
    </row>
    <row r="409" spans="1:5" ht="12.75">
      <c r="A409" s="35" t="s">
        <v>56</v>
      </c>
      <c r="E409" s="39" t="s">
        <v>5</v>
      </c>
    </row>
    <row r="410" spans="1:5" ht="12.75">
      <c r="A410" s="35" t="s">
        <v>57</v>
      </c>
      <c r="E410" s="40" t="s">
        <v>895</v>
      </c>
    </row>
    <row r="411" spans="1:5" ht="140.25">
      <c r="A411" t="s">
        <v>59</v>
      </c>
      <c r="E411" s="39" t="s">
        <v>855</v>
      </c>
    </row>
    <row r="412" spans="1:16" ht="25.5">
      <c r="A412" t="s">
        <v>49</v>
      </c>
      <c s="34" t="s">
        <v>451</v>
      </c>
      <c s="34" t="s">
        <v>1089</v>
      </c>
      <c s="35" t="s">
        <v>5</v>
      </c>
      <c s="6" t="s">
        <v>1090</v>
      </c>
      <c s="36" t="s">
        <v>90</v>
      </c>
      <c s="37">
        <v>1</v>
      </c>
      <c s="36">
        <v>0</v>
      </c>
      <c s="36">
        <f>ROUND(G412*H412,6)</f>
      </c>
      <c r="L412" s="38">
        <v>0</v>
      </c>
      <c s="32">
        <f>ROUND(ROUND(L412,2)*ROUND(G412,3),2)</f>
      </c>
      <c s="36" t="s">
        <v>55</v>
      </c>
      <c>
        <f>(M412*21)/100</f>
      </c>
      <c t="s">
        <v>27</v>
      </c>
    </row>
    <row r="413" spans="1:5" ht="12.75">
      <c r="A413" s="35" t="s">
        <v>56</v>
      </c>
      <c r="E413" s="39" t="s">
        <v>5</v>
      </c>
    </row>
    <row r="414" spans="1:5" ht="12.75">
      <c r="A414" s="35" t="s">
        <v>57</v>
      </c>
      <c r="E414" s="40" t="s">
        <v>899</v>
      </c>
    </row>
    <row r="415" spans="1:5" ht="38.25">
      <c r="A415" t="s">
        <v>59</v>
      </c>
      <c r="E415" s="39" t="s">
        <v>1091</v>
      </c>
    </row>
    <row r="416" spans="1:16" ht="12.75">
      <c r="A416" t="s">
        <v>49</v>
      </c>
      <c s="34" t="s">
        <v>455</v>
      </c>
      <c s="34" t="s">
        <v>1092</v>
      </c>
      <c s="35" t="s">
        <v>5</v>
      </c>
      <c s="6" t="s">
        <v>1093</v>
      </c>
      <c s="36" t="s">
        <v>90</v>
      </c>
      <c s="37">
        <v>8</v>
      </c>
      <c s="36">
        <v>0</v>
      </c>
      <c s="36">
        <f>ROUND(G416*H416,6)</f>
      </c>
      <c r="L416" s="38">
        <v>0</v>
      </c>
      <c s="32">
        <f>ROUND(ROUND(L416,2)*ROUND(G416,3),2)</f>
      </c>
      <c s="36" t="s">
        <v>55</v>
      </c>
      <c>
        <f>(M416*21)/100</f>
      </c>
      <c t="s">
        <v>27</v>
      </c>
    </row>
    <row r="417" spans="1:5" ht="12.75">
      <c r="A417" s="35" t="s">
        <v>56</v>
      </c>
      <c r="E417" s="39" t="s">
        <v>5</v>
      </c>
    </row>
    <row r="418" spans="1:5" ht="12.75">
      <c r="A418" s="35" t="s">
        <v>57</v>
      </c>
      <c r="E418" s="40" t="s">
        <v>851</v>
      </c>
    </row>
    <row r="419" spans="1:5" ht="114.75">
      <c r="A419" t="s">
        <v>59</v>
      </c>
      <c r="E419" s="39" t="s">
        <v>852</v>
      </c>
    </row>
    <row r="420" spans="1:16" ht="12.75">
      <c r="A420" t="s">
        <v>49</v>
      </c>
      <c s="34" t="s">
        <v>1094</v>
      </c>
      <c s="34" t="s">
        <v>1095</v>
      </c>
      <c s="35" t="s">
        <v>5</v>
      </c>
      <c s="6" t="s">
        <v>1096</v>
      </c>
      <c s="36" t="s">
        <v>90</v>
      </c>
      <c s="37">
        <v>8</v>
      </c>
      <c s="36">
        <v>0</v>
      </c>
      <c s="36">
        <f>ROUND(G420*H420,6)</f>
      </c>
      <c r="L420" s="38">
        <v>0</v>
      </c>
      <c s="32">
        <f>ROUND(ROUND(L420,2)*ROUND(G420,3),2)</f>
      </c>
      <c s="36" t="s">
        <v>55</v>
      </c>
      <c>
        <f>(M420*21)/100</f>
      </c>
      <c t="s">
        <v>27</v>
      </c>
    </row>
    <row r="421" spans="1:5" ht="12.75">
      <c r="A421" s="35" t="s">
        <v>56</v>
      </c>
      <c r="E421" s="39" t="s">
        <v>5</v>
      </c>
    </row>
    <row r="422" spans="1:5" ht="12.75">
      <c r="A422" s="35" t="s">
        <v>57</v>
      </c>
      <c r="E422" s="40" t="s">
        <v>851</v>
      </c>
    </row>
    <row r="423" spans="1:5" ht="140.25">
      <c r="A423" t="s">
        <v>59</v>
      </c>
      <c r="E423" s="39" t="s">
        <v>855</v>
      </c>
    </row>
    <row r="424" spans="1:16" ht="12.75">
      <c r="A424" t="s">
        <v>49</v>
      </c>
      <c s="34" t="s">
        <v>1097</v>
      </c>
      <c s="34" t="s">
        <v>1098</v>
      </c>
      <c s="35" t="s">
        <v>5</v>
      </c>
      <c s="6" t="s">
        <v>1099</v>
      </c>
      <c s="36" t="s">
        <v>90</v>
      </c>
      <c s="37">
        <v>2</v>
      </c>
      <c s="36">
        <v>0</v>
      </c>
      <c s="36">
        <f>ROUND(G424*H424,6)</f>
      </c>
      <c r="L424" s="38">
        <v>0</v>
      </c>
      <c s="32">
        <f>ROUND(ROUND(L424,2)*ROUND(G424,3),2)</f>
      </c>
      <c s="36" t="s">
        <v>55</v>
      </c>
      <c>
        <f>(M424*21)/100</f>
      </c>
      <c t="s">
        <v>27</v>
      </c>
    </row>
    <row r="425" spans="1:5" ht="12.75">
      <c r="A425" s="35" t="s">
        <v>56</v>
      </c>
      <c r="E425" s="39" t="s">
        <v>5</v>
      </c>
    </row>
    <row r="426" spans="1:5" ht="12.75">
      <c r="A426" s="35" t="s">
        <v>57</v>
      </c>
      <c r="E426" s="40" t="s">
        <v>895</v>
      </c>
    </row>
    <row r="427" spans="1:5" ht="178.5">
      <c r="A427" t="s">
        <v>59</v>
      </c>
      <c r="E427" s="39" t="s">
        <v>1100</v>
      </c>
    </row>
    <row r="428" spans="1:16" ht="12.75">
      <c r="A428" t="s">
        <v>49</v>
      </c>
      <c s="34" t="s">
        <v>500</v>
      </c>
      <c s="34" t="s">
        <v>1101</v>
      </c>
      <c s="35" t="s">
        <v>5</v>
      </c>
      <c s="6" t="s">
        <v>1102</v>
      </c>
      <c s="36" t="s">
        <v>90</v>
      </c>
      <c s="37">
        <v>2</v>
      </c>
      <c s="36">
        <v>0</v>
      </c>
      <c s="36">
        <f>ROUND(G428*H428,6)</f>
      </c>
      <c r="L428" s="38">
        <v>0</v>
      </c>
      <c s="32">
        <f>ROUND(ROUND(L428,2)*ROUND(G428,3),2)</f>
      </c>
      <c s="36" t="s">
        <v>55</v>
      </c>
      <c>
        <f>(M428*21)/100</f>
      </c>
      <c t="s">
        <v>27</v>
      </c>
    </row>
    <row r="429" spans="1:5" ht="12.75">
      <c r="A429" s="35" t="s">
        <v>56</v>
      </c>
      <c r="E429" s="39" t="s">
        <v>5</v>
      </c>
    </row>
    <row r="430" spans="1:5" ht="12.75">
      <c r="A430" s="35" t="s">
        <v>57</v>
      </c>
      <c r="E430" s="40" t="s">
        <v>895</v>
      </c>
    </row>
    <row r="431" spans="1:5" ht="127.5">
      <c r="A431" t="s">
        <v>59</v>
      </c>
      <c r="E431" s="39" t="s">
        <v>959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2868</v>
      </c>
      <c s="41">
        <f>Rekapitulace!C42</f>
      </c>
      <c s="20" t="s">
        <v>0</v>
      </c>
      <c t="s">
        <v>23</v>
      </c>
      <c t="s">
        <v>27</v>
      </c>
    </row>
    <row r="4" spans="1:16" ht="32" customHeight="1">
      <c r="A4" s="24" t="s">
        <v>20</v>
      </c>
      <c s="25" t="s">
        <v>28</v>
      </c>
      <c s="27" t="s">
        <v>2868</v>
      </c>
      <c r="E4" s="26" t="s">
        <v>2869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3100</v>
      </c>
      <c r="E8" s="30" t="s">
        <v>3099</v>
      </c>
      <c r="J8" s="29">
        <f>0+J9+J26+J35+J96</f>
      </c>
      <c s="29">
        <f>0+K9+K26+K35+K96</f>
      </c>
      <c s="29">
        <f>0+L9+L26+L35+L96</f>
      </c>
      <c s="29">
        <f>0+M9+M26+M35+M96</f>
      </c>
    </row>
    <row r="9" spans="1:13" ht="12.75">
      <c r="A9" t="s">
        <v>46</v>
      </c>
      <c r="C9" s="31" t="s">
        <v>4</v>
      </c>
      <c r="E9" s="33" t="s">
        <v>837</v>
      </c>
      <c r="J9" s="32">
        <f>0</f>
      </c>
      <c s="32">
        <f>0</f>
      </c>
      <c s="32">
        <f>0+L10+L14+L18+L22</f>
      </c>
      <c s="32">
        <f>0+M10+M14+M18+M22</f>
      </c>
    </row>
    <row r="10" spans="1:16" ht="12.75">
      <c r="A10" t="s">
        <v>49</v>
      </c>
      <c s="34" t="s">
        <v>4</v>
      </c>
      <c s="34" t="s">
        <v>838</v>
      </c>
      <c s="35" t="s">
        <v>5</v>
      </c>
      <c s="6" t="s">
        <v>839</v>
      </c>
      <c s="36" t="s">
        <v>64</v>
      </c>
      <c s="37">
        <v>95.39</v>
      </c>
      <c s="36">
        <v>0</v>
      </c>
      <c s="36">
        <f>ROUND(G10*H10,6)</f>
      </c>
      <c r="L10" s="38">
        <v>0</v>
      </c>
      <c s="32">
        <f>ROUND(ROUND(L10,2)*ROUND(G10,3),2)</f>
      </c>
      <c s="36" t="s">
        <v>55</v>
      </c>
      <c>
        <f>(M10*21)/100</f>
      </c>
      <c t="s">
        <v>27</v>
      </c>
    </row>
    <row r="11" spans="1:5" ht="12.75">
      <c r="A11" s="35" t="s">
        <v>56</v>
      </c>
      <c r="E11" s="39" t="s">
        <v>5</v>
      </c>
    </row>
    <row r="12" spans="1:5" ht="51">
      <c r="A12" s="35" t="s">
        <v>57</v>
      </c>
      <c r="E12" s="40" t="s">
        <v>3101</v>
      </c>
    </row>
    <row r="13" spans="1:5" ht="12.75">
      <c r="A13" t="s">
        <v>59</v>
      </c>
      <c r="E13" s="39" t="s">
        <v>2366</v>
      </c>
    </row>
    <row r="14" spans="1:16" ht="12.75">
      <c r="A14" t="s">
        <v>49</v>
      </c>
      <c s="34" t="s">
        <v>27</v>
      </c>
      <c s="34" t="s">
        <v>78</v>
      </c>
      <c s="35" t="s">
        <v>5</v>
      </c>
      <c s="6" t="s">
        <v>842</v>
      </c>
      <c s="36" t="s">
        <v>64</v>
      </c>
      <c s="37">
        <v>74.28</v>
      </c>
      <c s="36">
        <v>0</v>
      </c>
      <c s="36">
        <f>ROUND(G14*H14,6)</f>
      </c>
      <c r="L14" s="38">
        <v>0</v>
      </c>
      <c s="32">
        <f>ROUND(ROUND(L14,2)*ROUND(G14,3),2)</f>
      </c>
      <c s="36" t="s">
        <v>55</v>
      </c>
      <c>
        <f>(M14*21)/100</f>
      </c>
      <c t="s">
        <v>27</v>
      </c>
    </row>
    <row r="15" spans="1:5" ht="12.75">
      <c r="A15" s="35" t="s">
        <v>56</v>
      </c>
      <c r="E15" s="39" t="s">
        <v>5</v>
      </c>
    </row>
    <row r="16" spans="1:5" ht="25.5">
      <c r="A16" s="35" t="s">
        <v>57</v>
      </c>
      <c r="E16" s="40" t="s">
        <v>3102</v>
      </c>
    </row>
    <row r="17" spans="1:5" ht="12.75">
      <c r="A17" t="s">
        <v>59</v>
      </c>
      <c r="E17" s="39" t="s">
        <v>2366</v>
      </c>
    </row>
    <row r="18" spans="1:16" ht="12.75">
      <c r="A18" t="s">
        <v>49</v>
      </c>
      <c s="34" t="s">
        <v>26</v>
      </c>
      <c s="34" t="s">
        <v>2566</v>
      </c>
      <c s="35" t="s">
        <v>5</v>
      </c>
      <c s="6" t="s">
        <v>2567</v>
      </c>
      <c s="36" t="s">
        <v>64</v>
      </c>
      <c s="37">
        <v>16.8</v>
      </c>
      <c s="36">
        <v>0</v>
      </c>
      <c s="36">
        <f>ROUND(G18*H18,6)</f>
      </c>
      <c r="L18" s="38">
        <v>0</v>
      </c>
      <c s="32">
        <f>ROUND(ROUND(L18,2)*ROUND(G18,3),2)</f>
      </c>
      <c s="36" t="s">
        <v>55</v>
      </c>
      <c>
        <f>(M18*21)/100</f>
      </c>
      <c t="s">
        <v>27</v>
      </c>
    </row>
    <row r="19" spans="1:5" ht="12.75">
      <c r="A19" s="35" t="s">
        <v>56</v>
      </c>
      <c r="E19" s="39" t="s">
        <v>5</v>
      </c>
    </row>
    <row r="20" spans="1:5" ht="25.5">
      <c r="A20" s="35" t="s">
        <v>57</v>
      </c>
      <c r="E20" s="40" t="s">
        <v>3103</v>
      </c>
    </row>
    <row r="21" spans="1:5" ht="12.75">
      <c r="A21" t="s">
        <v>59</v>
      </c>
      <c r="E21" s="39" t="s">
        <v>2880</v>
      </c>
    </row>
    <row r="22" spans="1:16" ht="25.5">
      <c r="A22" t="s">
        <v>49</v>
      </c>
      <c s="34" t="s">
        <v>72</v>
      </c>
      <c s="34" t="s">
        <v>805</v>
      </c>
      <c s="35" t="s">
        <v>806</v>
      </c>
      <c s="6" t="s">
        <v>2881</v>
      </c>
      <c s="36" t="s">
        <v>793</v>
      </c>
      <c s="37">
        <v>95.39</v>
      </c>
      <c s="36">
        <v>0</v>
      </c>
      <c s="36">
        <f>ROUND(G22*H22,6)</f>
      </c>
      <c r="L22" s="38">
        <v>0</v>
      </c>
      <c s="32">
        <f>ROUND(ROUND(L22,2)*ROUND(G22,3),2)</f>
      </c>
      <c s="36" t="s">
        <v>55</v>
      </c>
      <c>
        <f>(M22*21)/100</f>
      </c>
      <c t="s">
        <v>27</v>
      </c>
    </row>
    <row r="23" spans="1:5" ht="38.25">
      <c r="A23" s="35" t="s">
        <v>56</v>
      </c>
      <c r="E23" s="39" t="s">
        <v>2882</v>
      </c>
    </row>
    <row r="24" spans="1:5" ht="25.5">
      <c r="A24" s="35" t="s">
        <v>57</v>
      </c>
      <c r="E24" s="40" t="s">
        <v>3104</v>
      </c>
    </row>
    <row r="25" spans="1:5" ht="12.75">
      <c r="A25" t="s">
        <v>59</v>
      </c>
      <c r="E25" s="39" t="s">
        <v>2366</v>
      </c>
    </row>
    <row r="26" spans="1:13" ht="12.75">
      <c r="A26" t="s">
        <v>46</v>
      </c>
      <c r="C26" s="31" t="s">
        <v>27</v>
      </c>
      <c r="E26" s="33" t="s">
        <v>2141</v>
      </c>
      <c r="J26" s="32">
        <f>0</f>
      </c>
      <c s="32">
        <f>0</f>
      </c>
      <c s="32">
        <f>0+L27+L31</f>
      </c>
      <c s="32">
        <f>0+M27+M31</f>
      </c>
    </row>
    <row r="27" spans="1:16" ht="12.75">
      <c r="A27" t="s">
        <v>49</v>
      </c>
      <c s="34" t="s">
        <v>77</v>
      </c>
      <c s="34" t="s">
        <v>2392</v>
      </c>
      <c s="35" t="s">
        <v>5</v>
      </c>
      <c s="6" t="s">
        <v>2884</v>
      </c>
      <c s="36" t="s">
        <v>64</v>
      </c>
      <c s="37">
        <v>0.112</v>
      </c>
      <c s="36">
        <v>0</v>
      </c>
      <c s="36">
        <f>ROUND(G27*H27,6)</f>
      </c>
      <c r="L27" s="38">
        <v>0</v>
      </c>
      <c s="32">
        <f>ROUND(ROUND(L27,2)*ROUND(G27,3),2)</f>
      </c>
      <c s="36" t="s">
        <v>55</v>
      </c>
      <c>
        <f>(M27*21)/100</f>
      </c>
      <c t="s">
        <v>27</v>
      </c>
    </row>
    <row r="28" spans="1:5" ht="12.75">
      <c r="A28" s="35" t="s">
        <v>56</v>
      </c>
      <c r="E28" s="39" t="s">
        <v>5</v>
      </c>
    </row>
    <row r="29" spans="1:5" ht="25.5">
      <c r="A29" s="35" t="s">
        <v>57</v>
      </c>
      <c r="E29" s="40" t="s">
        <v>3105</v>
      </c>
    </row>
    <row r="30" spans="1:5" ht="12.75">
      <c r="A30" t="s">
        <v>59</v>
      </c>
      <c r="E30" s="39" t="s">
        <v>2366</v>
      </c>
    </row>
    <row r="31" spans="1:16" ht="12.75">
      <c r="A31" t="s">
        <v>49</v>
      </c>
      <c s="34" t="s">
        <v>82</v>
      </c>
      <c s="34" t="s">
        <v>2886</v>
      </c>
      <c s="35" t="s">
        <v>5</v>
      </c>
      <c s="6" t="s">
        <v>2887</v>
      </c>
      <c s="36" t="s">
        <v>64</v>
      </c>
      <c s="37">
        <v>4.31</v>
      </c>
      <c s="36">
        <v>0</v>
      </c>
      <c s="36">
        <f>ROUND(G31*H31,6)</f>
      </c>
      <c r="L31" s="38">
        <v>0</v>
      </c>
      <c s="32">
        <f>ROUND(ROUND(L31,2)*ROUND(G31,3),2)</f>
      </c>
      <c s="36" t="s">
        <v>55</v>
      </c>
      <c>
        <f>(M31*21)/100</f>
      </c>
      <c t="s">
        <v>27</v>
      </c>
    </row>
    <row r="32" spans="1:5" ht="12.75">
      <c r="A32" s="35" t="s">
        <v>56</v>
      </c>
      <c r="E32" s="39" t="s">
        <v>5</v>
      </c>
    </row>
    <row r="33" spans="1:5" ht="38.25">
      <c r="A33" s="35" t="s">
        <v>57</v>
      </c>
      <c r="E33" s="40" t="s">
        <v>3106</v>
      </c>
    </row>
    <row r="34" spans="1:5" ht="12.75">
      <c r="A34" t="s">
        <v>59</v>
      </c>
      <c r="E34" s="39" t="s">
        <v>2880</v>
      </c>
    </row>
    <row r="35" spans="1:13" ht="12.75">
      <c r="A35" t="s">
        <v>46</v>
      </c>
      <c r="C35" s="31" t="s">
        <v>26</v>
      </c>
      <c r="E35" s="33" t="s">
        <v>2168</v>
      </c>
      <c r="J35" s="32">
        <f>0</f>
      </c>
      <c s="32">
        <f>0</f>
      </c>
      <c s="32">
        <f>0+L36+L40+L44+L48+L52+L56+L60+L64+L68+L72+L76+L80+L84+L88+L92</f>
      </c>
      <c s="32">
        <f>0+M36+M40+M44+M48+M52+M56+M60+M64+M68+M72+M76+M80+M84+M88+M92</f>
      </c>
    </row>
    <row r="36" spans="1:16" ht="12.75">
      <c r="A36" t="s">
        <v>49</v>
      </c>
      <c s="34" t="s">
        <v>87</v>
      </c>
      <c s="34" t="s">
        <v>3024</v>
      </c>
      <c s="35" t="s">
        <v>5</v>
      </c>
      <c s="6" t="s">
        <v>3025</v>
      </c>
      <c s="36" t="s">
        <v>75</v>
      </c>
      <c s="37">
        <v>39.74</v>
      </c>
      <c s="36">
        <v>0</v>
      </c>
      <c s="36">
        <f>ROUND(G36*H36,6)</f>
      </c>
      <c r="L36" s="38">
        <v>0</v>
      </c>
      <c s="32">
        <f>ROUND(ROUND(L36,2)*ROUND(G36,3),2)</f>
      </c>
      <c s="36" t="s">
        <v>55</v>
      </c>
      <c>
        <f>(M36*21)/100</f>
      </c>
      <c t="s">
        <v>27</v>
      </c>
    </row>
    <row r="37" spans="1:5" ht="12.75">
      <c r="A37" s="35" t="s">
        <v>56</v>
      </c>
      <c r="E37" s="39" t="s">
        <v>5</v>
      </c>
    </row>
    <row r="38" spans="1:5" ht="25.5">
      <c r="A38" s="35" t="s">
        <v>57</v>
      </c>
      <c r="E38" s="40" t="s">
        <v>3107</v>
      </c>
    </row>
    <row r="39" spans="1:5" ht="25.5">
      <c r="A39" t="s">
        <v>59</v>
      </c>
      <c r="E39" s="39" t="s">
        <v>3108</v>
      </c>
    </row>
    <row r="40" spans="1:16" ht="12.75">
      <c r="A40" t="s">
        <v>49</v>
      </c>
      <c s="34" t="s">
        <v>108</v>
      </c>
      <c s="34" t="s">
        <v>2684</v>
      </c>
      <c s="35" t="s">
        <v>5</v>
      </c>
      <c s="6" t="s">
        <v>2685</v>
      </c>
      <c s="36" t="s">
        <v>75</v>
      </c>
      <c s="37">
        <v>20</v>
      </c>
      <c s="36">
        <v>0</v>
      </c>
      <c s="36">
        <f>ROUND(G40*H40,6)</f>
      </c>
      <c r="L40" s="38">
        <v>0</v>
      </c>
      <c s="32">
        <f>ROUND(ROUND(L40,2)*ROUND(G40,3),2)</f>
      </c>
      <c s="36" t="s">
        <v>55</v>
      </c>
      <c>
        <f>(M40*21)/100</f>
      </c>
      <c t="s">
        <v>27</v>
      </c>
    </row>
    <row r="41" spans="1:5" ht="12.75">
      <c r="A41" s="35" t="s">
        <v>56</v>
      </c>
      <c r="E41" s="39" t="s">
        <v>5</v>
      </c>
    </row>
    <row r="42" spans="1:5" ht="25.5">
      <c r="A42" s="35" t="s">
        <v>57</v>
      </c>
      <c r="E42" s="40" t="s">
        <v>3109</v>
      </c>
    </row>
    <row r="43" spans="1:5" ht="12.75">
      <c r="A43" t="s">
        <v>59</v>
      </c>
      <c r="E43" s="39" t="s">
        <v>3110</v>
      </c>
    </row>
    <row r="44" spans="1:16" ht="12.75">
      <c r="A44" t="s">
        <v>49</v>
      </c>
      <c s="34" t="s">
        <v>112</v>
      </c>
      <c s="34" t="s">
        <v>3111</v>
      </c>
      <c s="35" t="s">
        <v>5</v>
      </c>
      <c s="6" t="s">
        <v>3112</v>
      </c>
      <c s="36" t="s">
        <v>75</v>
      </c>
      <c s="37">
        <v>20</v>
      </c>
      <c s="36">
        <v>0</v>
      </c>
      <c s="36">
        <f>ROUND(G44*H44,6)</f>
      </c>
      <c r="L44" s="38">
        <v>0</v>
      </c>
      <c s="32">
        <f>ROUND(ROUND(L44,2)*ROUND(G44,3),2)</f>
      </c>
      <c s="36" t="s">
        <v>55</v>
      </c>
      <c>
        <f>(M44*21)/100</f>
      </c>
      <c t="s">
        <v>27</v>
      </c>
    </row>
    <row r="45" spans="1:5" ht="12.75">
      <c r="A45" s="35" t="s">
        <v>56</v>
      </c>
      <c r="E45" s="39" t="s">
        <v>5</v>
      </c>
    </row>
    <row r="46" spans="1:5" ht="25.5">
      <c r="A46" s="35" t="s">
        <v>57</v>
      </c>
      <c r="E46" s="40" t="s">
        <v>3113</v>
      </c>
    </row>
    <row r="47" spans="1:5" ht="12.75">
      <c r="A47" t="s">
        <v>59</v>
      </c>
      <c r="E47" s="39" t="s">
        <v>2366</v>
      </c>
    </row>
    <row r="48" spans="1:16" ht="12.75">
      <c r="A48" t="s">
        <v>49</v>
      </c>
      <c s="34" t="s">
        <v>116</v>
      </c>
      <c s="34" t="s">
        <v>3114</v>
      </c>
      <c s="35" t="s">
        <v>5</v>
      </c>
      <c s="6" t="s">
        <v>3115</v>
      </c>
      <c s="36" t="s">
        <v>90</v>
      </c>
      <c s="37">
        <v>4</v>
      </c>
      <c s="36">
        <v>0</v>
      </c>
      <c s="36">
        <f>ROUND(G48*H48,6)</f>
      </c>
      <c r="L48" s="38">
        <v>0</v>
      </c>
      <c s="32">
        <f>ROUND(ROUND(L48,2)*ROUND(G48,3),2)</f>
      </c>
      <c s="36" t="s">
        <v>55</v>
      </c>
      <c>
        <f>(M48*21)/100</f>
      </c>
      <c t="s">
        <v>27</v>
      </c>
    </row>
    <row r="49" spans="1:5" ht="12.75">
      <c r="A49" s="35" t="s">
        <v>56</v>
      </c>
      <c r="E49" s="39" t="s">
        <v>5</v>
      </c>
    </row>
    <row r="50" spans="1:5" ht="25.5">
      <c r="A50" s="35" t="s">
        <v>57</v>
      </c>
      <c r="E50" s="40" t="s">
        <v>3116</v>
      </c>
    </row>
    <row r="51" spans="1:5" ht="12.75">
      <c r="A51" t="s">
        <v>59</v>
      </c>
      <c r="E51" s="39" t="s">
        <v>3117</v>
      </c>
    </row>
    <row r="52" spans="1:16" ht="12.75">
      <c r="A52" t="s">
        <v>49</v>
      </c>
      <c s="34" t="s">
        <v>120</v>
      </c>
      <c s="34" t="s">
        <v>3118</v>
      </c>
      <c s="35" t="s">
        <v>5</v>
      </c>
      <c s="6" t="s">
        <v>3119</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3120</v>
      </c>
    </row>
    <row r="55" spans="1:5" ht="12.75">
      <c r="A55" t="s">
        <v>59</v>
      </c>
      <c r="E55" s="39" t="s">
        <v>3121</v>
      </c>
    </row>
    <row r="56" spans="1:16" ht="12.75">
      <c r="A56" t="s">
        <v>49</v>
      </c>
      <c s="34" t="s">
        <v>124</v>
      </c>
      <c s="34" t="s">
        <v>3043</v>
      </c>
      <c s="35" t="s">
        <v>5</v>
      </c>
      <c s="6" t="s">
        <v>3044</v>
      </c>
      <c s="36" t="s">
        <v>90</v>
      </c>
      <c s="37">
        <v>4</v>
      </c>
      <c s="36">
        <v>0</v>
      </c>
      <c s="36">
        <f>ROUND(G56*H56,6)</f>
      </c>
      <c r="L56" s="38">
        <v>0</v>
      </c>
      <c s="32">
        <f>ROUND(ROUND(L56,2)*ROUND(G56,3),2)</f>
      </c>
      <c s="36" t="s">
        <v>55</v>
      </c>
      <c>
        <f>(M56*21)/100</f>
      </c>
      <c t="s">
        <v>27</v>
      </c>
    </row>
    <row r="57" spans="1:5" ht="12.75">
      <c r="A57" s="35" t="s">
        <v>56</v>
      </c>
      <c r="E57" s="39" t="s">
        <v>5</v>
      </c>
    </row>
    <row r="58" spans="1:5" ht="25.5">
      <c r="A58" s="35" t="s">
        <v>57</v>
      </c>
      <c r="E58" s="40" t="s">
        <v>3116</v>
      </c>
    </row>
    <row r="59" spans="1:5" ht="12.75">
      <c r="A59" t="s">
        <v>59</v>
      </c>
      <c r="E59" s="39" t="s">
        <v>3045</v>
      </c>
    </row>
    <row r="60" spans="1:16" ht="12.75">
      <c r="A60" t="s">
        <v>49</v>
      </c>
      <c s="34" t="s">
        <v>128</v>
      </c>
      <c s="34" t="s">
        <v>3122</v>
      </c>
      <c s="35" t="s">
        <v>5</v>
      </c>
      <c s="6" t="s">
        <v>3123</v>
      </c>
      <c s="36" t="s">
        <v>75</v>
      </c>
      <c s="37">
        <v>39.74</v>
      </c>
      <c s="36">
        <v>0</v>
      </c>
      <c s="36">
        <f>ROUND(G60*H60,6)</f>
      </c>
      <c r="L60" s="38">
        <v>0</v>
      </c>
      <c s="32">
        <f>ROUND(ROUND(L60,2)*ROUND(G60,3),2)</f>
      </c>
      <c s="36" t="s">
        <v>55</v>
      </c>
      <c>
        <f>(M60*21)/100</f>
      </c>
      <c t="s">
        <v>27</v>
      </c>
    </row>
    <row r="61" spans="1:5" ht="12.75">
      <c r="A61" s="35" t="s">
        <v>56</v>
      </c>
      <c r="E61" s="39" t="s">
        <v>5</v>
      </c>
    </row>
    <row r="62" spans="1:5" ht="25.5">
      <c r="A62" s="35" t="s">
        <v>57</v>
      </c>
      <c r="E62" s="40" t="s">
        <v>3124</v>
      </c>
    </row>
    <row r="63" spans="1:5" ht="12.75">
      <c r="A63" t="s">
        <v>59</v>
      </c>
      <c r="E63" s="39" t="s">
        <v>2366</v>
      </c>
    </row>
    <row r="64" spans="1:16" ht="12.75">
      <c r="A64" t="s">
        <v>49</v>
      </c>
      <c s="34" t="s">
        <v>131</v>
      </c>
      <c s="34" t="s">
        <v>3125</v>
      </c>
      <c s="35" t="s">
        <v>5</v>
      </c>
      <c s="6" t="s">
        <v>3126</v>
      </c>
      <c s="36" t="s">
        <v>75</v>
      </c>
      <c s="37">
        <v>39.74</v>
      </c>
      <c s="36">
        <v>0</v>
      </c>
      <c s="36">
        <f>ROUND(G64*H64,6)</f>
      </c>
      <c r="L64" s="38">
        <v>0</v>
      </c>
      <c s="32">
        <f>ROUND(ROUND(L64,2)*ROUND(G64,3),2)</f>
      </c>
      <c s="36" t="s">
        <v>55</v>
      </c>
      <c>
        <f>(M64*21)/100</f>
      </c>
      <c t="s">
        <v>27</v>
      </c>
    </row>
    <row r="65" spans="1:5" ht="12.75">
      <c r="A65" s="35" t="s">
        <v>56</v>
      </c>
      <c r="E65" s="39" t="s">
        <v>5</v>
      </c>
    </row>
    <row r="66" spans="1:5" ht="25.5">
      <c r="A66" s="35" t="s">
        <v>57</v>
      </c>
      <c r="E66" s="40" t="s">
        <v>3124</v>
      </c>
    </row>
    <row r="67" spans="1:5" ht="12.75">
      <c r="A67" t="s">
        <v>59</v>
      </c>
      <c r="E67" s="39" t="s">
        <v>2366</v>
      </c>
    </row>
    <row r="68" spans="1:16" ht="12.75">
      <c r="A68" t="s">
        <v>49</v>
      </c>
      <c s="34" t="s">
        <v>135</v>
      </c>
      <c s="34" t="s">
        <v>3033</v>
      </c>
      <c s="35" t="s">
        <v>5</v>
      </c>
      <c s="6" t="s">
        <v>3034</v>
      </c>
      <c s="36" t="s">
        <v>75</v>
      </c>
      <c s="37">
        <v>39.74</v>
      </c>
      <c s="36">
        <v>0</v>
      </c>
      <c s="36">
        <f>ROUND(G68*H68,6)</f>
      </c>
      <c r="L68" s="38">
        <v>0</v>
      </c>
      <c s="32">
        <f>ROUND(ROUND(L68,2)*ROUND(G68,3),2)</f>
      </c>
      <c s="36" t="s">
        <v>55</v>
      </c>
      <c>
        <f>(M68*21)/100</f>
      </c>
      <c t="s">
        <v>27</v>
      </c>
    </row>
    <row r="69" spans="1:5" ht="12.75">
      <c r="A69" s="35" t="s">
        <v>56</v>
      </c>
      <c r="E69" s="39" t="s">
        <v>5</v>
      </c>
    </row>
    <row r="70" spans="1:5" ht="25.5">
      <c r="A70" s="35" t="s">
        <v>57</v>
      </c>
      <c r="E70" s="40" t="s">
        <v>3127</v>
      </c>
    </row>
    <row r="71" spans="1:5" ht="12.75">
      <c r="A71" t="s">
        <v>59</v>
      </c>
      <c r="E71" s="39" t="s">
        <v>2366</v>
      </c>
    </row>
    <row r="72" spans="1:16" ht="12.75">
      <c r="A72" t="s">
        <v>49</v>
      </c>
      <c s="34" t="s">
        <v>139</v>
      </c>
      <c s="34" t="s">
        <v>3128</v>
      </c>
      <c s="35" t="s">
        <v>5</v>
      </c>
      <c s="6" t="s">
        <v>3129</v>
      </c>
      <c s="36" t="s">
        <v>75</v>
      </c>
      <c s="37">
        <v>39.74</v>
      </c>
      <c s="36">
        <v>0</v>
      </c>
      <c s="36">
        <f>ROUND(G72*H72,6)</f>
      </c>
      <c r="L72" s="38">
        <v>0</v>
      </c>
      <c s="32">
        <f>ROUND(ROUND(L72,2)*ROUND(G72,3),2)</f>
      </c>
      <c s="36" t="s">
        <v>55</v>
      </c>
      <c>
        <f>(M72*21)/100</f>
      </c>
      <c t="s">
        <v>27</v>
      </c>
    </row>
    <row r="73" spans="1:5" ht="12.75">
      <c r="A73" s="35" t="s">
        <v>56</v>
      </c>
      <c r="E73" s="39" t="s">
        <v>5</v>
      </c>
    </row>
    <row r="74" spans="1:5" ht="25.5">
      <c r="A74" s="35" t="s">
        <v>57</v>
      </c>
      <c r="E74" s="40" t="s">
        <v>3127</v>
      </c>
    </row>
    <row r="75" spans="1:5" ht="12.75">
      <c r="A75" t="s">
        <v>59</v>
      </c>
      <c r="E75" s="39" t="s">
        <v>2366</v>
      </c>
    </row>
    <row r="76" spans="1:16" ht="12.75">
      <c r="A76" t="s">
        <v>49</v>
      </c>
      <c s="34" t="s">
        <v>143</v>
      </c>
      <c s="34" t="s">
        <v>3130</v>
      </c>
      <c s="35" t="s">
        <v>5</v>
      </c>
      <c s="6" t="s">
        <v>3131</v>
      </c>
      <c s="36" t="s">
        <v>90</v>
      </c>
      <c s="37">
        <v>2</v>
      </c>
      <c s="36">
        <v>0</v>
      </c>
      <c s="36">
        <f>ROUND(G76*H76,6)</f>
      </c>
      <c r="L76" s="38">
        <v>0</v>
      </c>
      <c s="32">
        <f>ROUND(ROUND(L76,2)*ROUND(G76,3),2)</f>
      </c>
      <c s="36" t="s">
        <v>55</v>
      </c>
      <c>
        <f>(M76*21)/100</f>
      </c>
      <c t="s">
        <v>27</v>
      </c>
    </row>
    <row r="77" spans="1:5" ht="12.75">
      <c r="A77" s="35" t="s">
        <v>56</v>
      </c>
      <c r="E77" s="39" t="s">
        <v>5</v>
      </c>
    </row>
    <row r="78" spans="1:5" ht="25.5">
      <c r="A78" s="35" t="s">
        <v>57</v>
      </c>
      <c r="E78" s="40" t="s">
        <v>2054</v>
      </c>
    </row>
    <row r="79" spans="1:5" ht="25.5">
      <c r="A79" t="s">
        <v>59</v>
      </c>
      <c r="E79" s="39" t="s">
        <v>3132</v>
      </c>
    </row>
    <row r="80" spans="1:16" ht="12.75">
      <c r="A80" t="s">
        <v>49</v>
      </c>
      <c s="34" t="s">
        <v>147</v>
      </c>
      <c s="34" t="s">
        <v>2949</v>
      </c>
      <c s="35" t="s">
        <v>5</v>
      </c>
      <c s="6" t="s">
        <v>3133</v>
      </c>
      <c s="36" t="s">
        <v>90</v>
      </c>
      <c s="37">
        <v>2</v>
      </c>
      <c s="36">
        <v>0</v>
      </c>
      <c s="36">
        <f>ROUND(G80*H80,6)</f>
      </c>
      <c r="L80" s="38">
        <v>0</v>
      </c>
      <c s="32">
        <f>ROUND(ROUND(L80,2)*ROUND(G80,3),2)</f>
      </c>
      <c s="36" t="s">
        <v>1764</v>
      </c>
      <c>
        <f>(M80*21)/100</f>
      </c>
      <c t="s">
        <v>27</v>
      </c>
    </row>
    <row r="81" spans="1:5" ht="12.75">
      <c r="A81" s="35" t="s">
        <v>56</v>
      </c>
      <c r="E81" s="39" t="s">
        <v>5</v>
      </c>
    </row>
    <row r="82" spans="1:5" ht="25.5">
      <c r="A82" s="35" t="s">
        <v>57</v>
      </c>
      <c r="E82" s="40" t="s">
        <v>2054</v>
      </c>
    </row>
    <row r="83" spans="1:5" ht="12.75">
      <c r="A83" t="s">
        <v>59</v>
      </c>
      <c r="E83" s="39" t="s">
        <v>3117</v>
      </c>
    </row>
    <row r="84" spans="1:16" ht="12.75">
      <c r="A84" t="s">
        <v>49</v>
      </c>
      <c s="34" t="s">
        <v>151</v>
      </c>
      <c s="34" t="s">
        <v>3062</v>
      </c>
      <c s="35" t="s">
        <v>5</v>
      </c>
      <c s="6" t="s">
        <v>3134</v>
      </c>
      <c s="36" t="s">
        <v>90</v>
      </c>
      <c s="37">
        <v>1</v>
      </c>
      <c s="36">
        <v>0</v>
      </c>
      <c s="36">
        <f>ROUND(G84*H84,6)</f>
      </c>
      <c r="L84" s="38">
        <v>0</v>
      </c>
      <c s="32">
        <f>ROUND(ROUND(L84,2)*ROUND(G84,3),2)</f>
      </c>
      <c s="36" t="s">
        <v>1764</v>
      </c>
      <c>
        <f>(M84*21)/100</f>
      </c>
      <c t="s">
        <v>27</v>
      </c>
    </row>
    <row r="85" spans="1:5" ht="12.75">
      <c r="A85" s="35" t="s">
        <v>56</v>
      </c>
      <c r="E85" s="39" t="s">
        <v>5</v>
      </c>
    </row>
    <row r="86" spans="1:5" ht="25.5">
      <c r="A86" s="35" t="s">
        <v>57</v>
      </c>
      <c r="E86" s="40" t="s">
        <v>3039</v>
      </c>
    </row>
    <row r="87" spans="1:5" ht="12.75">
      <c r="A87" t="s">
        <v>59</v>
      </c>
      <c r="E87" s="39" t="s">
        <v>3117</v>
      </c>
    </row>
    <row r="88" spans="1:16" ht="12.75">
      <c r="A88" t="s">
        <v>49</v>
      </c>
      <c s="34" t="s">
        <v>155</v>
      </c>
      <c s="34" t="s">
        <v>3064</v>
      </c>
      <c s="35" t="s">
        <v>5</v>
      </c>
      <c s="6" t="s">
        <v>3135</v>
      </c>
      <c s="36" t="s">
        <v>90</v>
      </c>
      <c s="37">
        <v>2</v>
      </c>
      <c s="36">
        <v>0</v>
      </c>
      <c s="36">
        <f>ROUND(G88*H88,6)</f>
      </c>
      <c r="L88" s="38">
        <v>0</v>
      </c>
      <c s="32">
        <f>ROUND(ROUND(L88,2)*ROUND(G88,3),2)</f>
      </c>
      <c s="36" t="s">
        <v>1764</v>
      </c>
      <c>
        <f>(M88*21)/100</f>
      </c>
      <c t="s">
        <v>27</v>
      </c>
    </row>
    <row r="89" spans="1:5" ht="12.75">
      <c r="A89" s="35" t="s">
        <v>56</v>
      </c>
      <c r="E89" s="39" t="s">
        <v>5</v>
      </c>
    </row>
    <row r="90" spans="1:5" ht="25.5">
      <c r="A90" s="35" t="s">
        <v>57</v>
      </c>
      <c r="E90" s="40" t="s">
        <v>2054</v>
      </c>
    </row>
    <row r="91" spans="1:5" ht="12.75">
      <c r="A91" t="s">
        <v>59</v>
      </c>
      <c r="E91" s="39" t="s">
        <v>3117</v>
      </c>
    </row>
    <row r="92" spans="1:16" ht="12.75">
      <c r="A92" t="s">
        <v>49</v>
      </c>
      <c s="34" t="s">
        <v>158</v>
      </c>
      <c s="34" t="s">
        <v>3066</v>
      </c>
      <c s="35" t="s">
        <v>5</v>
      </c>
      <c s="6" t="s">
        <v>3136</v>
      </c>
      <c s="36" t="s">
        <v>90</v>
      </c>
      <c s="37">
        <v>1</v>
      </c>
      <c s="36">
        <v>0</v>
      </c>
      <c s="36">
        <f>ROUND(G92*H92,6)</f>
      </c>
      <c r="L92" s="38">
        <v>0</v>
      </c>
      <c s="32">
        <f>ROUND(ROUND(L92,2)*ROUND(G92,3),2)</f>
      </c>
      <c s="36" t="s">
        <v>1764</v>
      </c>
      <c>
        <f>(M92*21)/100</f>
      </c>
      <c t="s">
        <v>27</v>
      </c>
    </row>
    <row r="93" spans="1:5" ht="12.75">
      <c r="A93" s="35" t="s">
        <v>56</v>
      </c>
      <c r="E93" s="39" t="s">
        <v>5</v>
      </c>
    </row>
    <row r="94" spans="1:5" ht="25.5">
      <c r="A94" s="35" t="s">
        <v>57</v>
      </c>
      <c r="E94" s="40" t="s">
        <v>3039</v>
      </c>
    </row>
    <row r="95" spans="1:5" ht="12.75">
      <c r="A95" t="s">
        <v>59</v>
      </c>
      <c r="E95" s="39" t="s">
        <v>3137</v>
      </c>
    </row>
    <row r="96" spans="1:13" ht="12.75">
      <c r="A96" t="s">
        <v>46</v>
      </c>
      <c r="C96" s="31" t="s">
        <v>72</v>
      </c>
      <c r="E96" s="33" t="s">
        <v>1999</v>
      </c>
      <c r="J96" s="32">
        <f>0</f>
      </c>
      <c s="32">
        <f>0</f>
      </c>
      <c s="32">
        <f>0+L97</f>
      </c>
      <c s="32">
        <f>0+M97</f>
      </c>
    </row>
    <row r="97" spans="1:16" ht="12.75">
      <c r="A97" t="s">
        <v>49</v>
      </c>
      <c s="34" t="s">
        <v>164</v>
      </c>
      <c s="34" t="s">
        <v>3138</v>
      </c>
      <c s="35" t="s">
        <v>5</v>
      </c>
      <c s="6" t="s">
        <v>3139</v>
      </c>
      <c s="36" t="s">
        <v>75</v>
      </c>
      <c s="37">
        <v>44</v>
      </c>
      <c s="36">
        <v>0</v>
      </c>
      <c s="36">
        <f>ROUND(G97*H97,6)</f>
      </c>
      <c r="L97" s="38">
        <v>0</v>
      </c>
      <c s="32">
        <f>ROUND(ROUND(L97,2)*ROUND(G97,3),2)</f>
      </c>
      <c s="36" t="s">
        <v>55</v>
      </c>
      <c>
        <f>(M97*21)/100</f>
      </c>
      <c t="s">
        <v>27</v>
      </c>
    </row>
    <row r="98" spans="1:5" ht="12.75">
      <c r="A98" s="35" t="s">
        <v>56</v>
      </c>
      <c r="E98" s="39" t="s">
        <v>5</v>
      </c>
    </row>
    <row r="99" spans="1:5" ht="25.5">
      <c r="A99" s="35" t="s">
        <v>57</v>
      </c>
      <c r="E99" s="40" t="s">
        <v>3140</v>
      </c>
    </row>
    <row r="100" spans="1:5" ht="12.75">
      <c r="A100" t="s">
        <v>59</v>
      </c>
      <c r="E100" s="39" t="s">
        <v>3141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2868</v>
      </c>
      <c s="41">
        <f>Rekapitulace!C42</f>
      </c>
      <c s="20" t="s">
        <v>0</v>
      </c>
      <c t="s">
        <v>23</v>
      </c>
      <c t="s">
        <v>27</v>
      </c>
    </row>
    <row r="4" spans="1:16" ht="32" customHeight="1">
      <c r="A4" s="24" t="s">
        <v>20</v>
      </c>
      <c s="25" t="s">
        <v>28</v>
      </c>
      <c s="27" t="s">
        <v>2868</v>
      </c>
      <c r="E4" s="26" t="s">
        <v>2869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3144</v>
      </c>
      <c r="E8" s="30" t="s">
        <v>3143</v>
      </c>
      <c r="J8" s="29">
        <f>0+J9+J30+J39+J72</f>
      </c>
      <c s="29">
        <f>0+K9+K30+K39+K72</f>
      </c>
      <c s="29">
        <f>0+L9+L30+L39+L72</f>
      </c>
      <c s="29">
        <f>0+M9+M30+M39+M72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50.86</v>
      </c>
      <c s="36">
        <v>0</v>
      </c>
      <c s="36">
        <f>ROUND(G10*H10,6)</f>
      </c>
      <c r="L10" s="38">
        <v>0</v>
      </c>
      <c s="32">
        <f>ROUND(ROUND(L10,2)*ROUND(G10,3),2)</f>
      </c>
      <c s="36" t="s">
        <v>55</v>
      </c>
      <c>
        <f>(M10*21)/100</f>
      </c>
      <c t="s">
        <v>27</v>
      </c>
    </row>
    <row r="11" spans="1:5" ht="12.75">
      <c r="A11" s="35" t="s">
        <v>56</v>
      </c>
      <c r="E11" s="39" t="s">
        <v>5</v>
      </c>
    </row>
    <row r="12" spans="1:5" ht="25.5">
      <c r="A12" s="35" t="s">
        <v>57</v>
      </c>
      <c r="E12" s="40" t="s">
        <v>3145</v>
      </c>
    </row>
    <row r="13" spans="1:5" ht="12.75">
      <c r="A13" t="s">
        <v>59</v>
      </c>
      <c r="E13" s="39" t="s">
        <v>2366</v>
      </c>
    </row>
    <row r="14" spans="1:16" ht="12.75">
      <c r="A14" t="s">
        <v>49</v>
      </c>
      <c s="34" t="s">
        <v>27</v>
      </c>
      <c s="34" t="s">
        <v>2874</v>
      </c>
      <c s="35" t="s">
        <v>5</v>
      </c>
      <c s="6" t="s">
        <v>2875</v>
      </c>
      <c s="36" t="s">
        <v>64</v>
      </c>
      <c s="37">
        <v>12.32</v>
      </c>
      <c s="36">
        <v>0</v>
      </c>
      <c s="36">
        <f>ROUND(G14*H14,6)</f>
      </c>
      <c r="L14" s="38">
        <v>0</v>
      </c>
      <c s="32">
        <f>ROUND(ROUND(L14,2)*ROUND(G14,3),2)</f>
      </c>
      <c s="36" t="s">
        <v>55</v>
      </c>
      <c>
        <f>(M14*21)/100</f>
      </c>
      <c t="s">
        <v>27</v>
      </c>
    </row>
    <row r="15" spans="1:5" ht="12.75">
      <c r="A15" s="35" t="s">
        <v>56</v>
      </c>
      <c r="E15" s="39" t="s">
        <v>5</v>
      </c>
    </row>
    <row r="16" spans="1:5" ht="25.5">
      <c r="A16" s="35" t="s">
        <v>57</v>
      </c>
      <c r="E16" s="40" t="s">
        <v>3146</v>
      </c>
    </row>
    <row r="17" spans="1:5" ht="12.75">
      <c r="A17" t="s">
        <v>59</v>
      </c>
      <c r="E17" s="39" t="s">
        <v>2366</v>
      </c>
    </row>
    <row r="18" spans="1:16" ht="12.75">
      <c r="A18" t="s">
        <v>49</v>
      </c>
      <c s="34" t="s">
        <v>26</v>
      </c>
      <c s="34" t="s">
        <v>78</v>
      </c>
      <c s="35" t="s">
        <v>5</v>
      </c>
      <c s="6" t="s">
        <v>842</v>
      </c>
      <c s="36" t="s">
        <v>64</v>
      </c>
      <c s="37">
        <v>46.36</v>
      </c>
      <c s="36">
        <v>0</v>
      </c>
      <c s="36">
        <f>ROUND(G18*H18,6)</f>
      </c>
      <c r="L18" s="38">
        <v>0</v>
      </c>
      <c s="32">
        <f>ROUND(ROUND(L18,2)*ROUND(G18,3),2)</f>
      </c>
      <c s="36" t="s">
        <v>55</v>
      </c>
      <c>
        <f>(M18*21)/100</f>
      </c>
      <c t="s">
        <v>27</v>
      </c>
    </row>
    <row r="19" spans="1:5" ht="12.75">
      <c r="A19" s="35" t="s">
        <v>56</v>
      </c>
      <c r="E19" s="39" t="s">
        <v>5</v>
      </c>
    </row>
    <row r="20" spans="1:5" ht="38.25">
      <c r="A20" s="35" t="s">
        <v>57</v>
      </c>
      <c r="E20" s="40" t="s">
        <v>3147</v>
      </c>
    </row>
    <row r="21" spans="1:5" ht="12.75">
      <c r="A21" t="s">
        <v>59</v>
      </c>
      <c r="E21" s="39" t="s">
        <v>2993</v>
      </c>
    </row>
    <row r="22" spans="1:16" ht="12.75">
      <c r="A22" t="s">
        <v>49</v>
      </c>
      <c s="34" t="s">
        <v>72</v>
      </c>
      <c s="34" t="s">
        <v>2566</v>
      </c>
      <c s="35" t="s">
        <v>5</v>
      </c>
      <c s="6" t="s">
        <v>2567</v>
      </c>
      <c s="36" t="s">
        <v>64</v>
      </c>
      <c s="37">
        <v>10.77</v>
      </c>
      <c s="36">
        <v>0</v>
      </c>
      <c s="36">
        <f>ROUND(G22*H22,6)</f>
      </c>
      <c r="L22" s="38">
        <v>0</v>
      </c>
      <c s="32">
        <f>ROUND(ROUND(L22,2)*ROUND(G22,3),2)</f>
      </c>
      <c s="36" t="s">
        <v>55</v>
      </c>
      <c>
        <f>(M22*21)/100</f>
      </c>
      <c t="s">
        <v>27</v>
      </c>
    </row>
    <row r="23" spans="1:5" ht="12.75">
      <c r="A23" s="35" t="s">
        <v>56</v>
      </c>
      <c r="E23" s="39" t="s">
        <v>5</v>
      </c>
    </row>
    <row r="24" spans="1:5" ht="25.5">
      <c r="A24" s="35" t="s">
        <v>57</v>
      </c>
      <c r="E24" s="40" t="s">
        <v>3148</v>
      </c>
    </row>
    <row r="25" spans="1:5" ht="12.75">
      <c r="A25" t="s">
        <v>59</v>
      </c>
      <c r="E25" s="39" t="s">
        <v>2880</v>
      </c>
    </row>
    <row r="26" spans="1:16" ht="25.5">
      <c r="A26" t="s">
        <v>49</v>
      </c>
      <c s="34" t="s">
        <v>77</v>
      </c>
      <c s="34" t="s">
        <v>805</v>
      </c>
      <c s="35" t="s">
        <v>806</v>
      </c>
      <c s="6" t="s">
        <v>2881</v>
      </c>
      <c s="36" t="s">
        <v>793</v>
      </c>
      <c s="37">
        <v>63.18</v>
      </c>
      <c s="36">
        <v>0</v>
      </c>
      <c s="36">
        <f>ROUND(G26*H26,6)</f>
      </c>
      <c r="L26" s="38">
        <v>0</v>
      </c>
      <c s="32">
        <f>ROUND(ROUND(L26,2)*ROUND(G26,3),2)</f>
      </c>
      <c s="36" t="s">
        <v>55</v>
      </c>
      <c>
        <f>(M26*21)/100</f>
      </c>
      <c t="s">
        <v>27</v>
      </c>
    </row>
    <row r="27" spans="1:5" ht="38.25">
      <c r="A27" s="35" t="s">
        <v>56</v>
      </c>
      <c r="E27" s="39" t="s">
        <v>2882</v>
      </c>
    </row>
    <row r="28" spans="1:5" ht="25.5">
      <c r="A28" s="35" t="s">
        <v>57</v>
      </c>
      <c r="E28" s="40" t="s">
        <v>3149</v>
      </c>
    </row>
    <row r="29" spans="1:5" ht="12.75">
      <c r="A29" t="s">
        <v>59</v>
      </c>
      <c r="E29" s="39" t="s">
        <v>2366</v>
      </c>
    </row>
    <row r="30" spans="1:13" ht="12.75">
      <c r="A30" t="s">
        <v>46</v>
      </c>
      <c r="C30" s="31" t="s">
        <v>27</v>
      </c>
      <c r="E30" s="33" t="s">
        <v>2141</v>
      </c>
      <c r="J30" s="32">
        <f>0</f>
      </c>
      <c s="32">
        <f>0</f>
      </c>
      <c s="32">
        <f>0+L31+L35</f>
      </c>
      <c s="32">
        <f>0+M31+M35</f>
      </c>
    </row>
    <row r="31" spans="1:16" ht="12.75">
      <c r="A31" t="s">
        <v>49</v>
      </c>
      <c s="34" t="s">
        <v>82</v>
      </c>
      <c s="34" t="s">
        <v>2392</v>
      </c>
      <c s="35" t="s">
        <v>5</v>
      </c>
      <c s="6" t="s">
        <v>2884</v>
      </c>
      <c s="36" t="s">
        <v>64</v>
      </c>
      <c s="37">
        <v>0.21</v>
      </c>
      <c s="36">
        <v>0</v>
      </c>
      <c s="36">
        <f>ROUND(G31*H31,6)</f>
      </c>
      <c r="L31" s="38">
        <v>0</v>
      </c>
      <c s="32">
        <f>ROUND(ROUND(L31,2)*ROUND(G31,3),2)</f>
      </c>
      <c s="36" t="s">
        <v>55</v>
      </c>
      <c>
        <f>(M31*21)/100</f>
      </c>
      <c t="s">
        <v>27</v>
      </c>
    </row>
    <row r="32" spans="1:5" ht="12.75">
      <c r="A32" s="35" t="s">
        <v>56</v>
      </c>
      <c r="E32" s="39" t="s">
        <v>5</v>
      </c>
    </row>
    <row r="33" spans="1:5" ht="25.5">
      <c r="A33" s="35" t="s">
        <v>57</v>
      </c>
      <c r="E33" s="40" t="s">
        <v>3150</v>
      </c>
    </row>
    <row r="34" spans="1:5" ht="12.75">
      <c r="A34" t="s">
        <v>59</v>
      </c>
      <c r="E34" s="39" t="s">
        <v>2366</v>
      </c>
    </row>
    <row r="35" spans="1:16" ht="12.75">
      <c r="A35" t="s">
        <v>49</v>
      </c>
      <c s="34" t="s">
        <v>87</v>
      </c>
      <c s="34" t="s">
        <v>2886</v>
      </c>
      <c s="35" t="s">
        <v>5</v>
      </c>
      <c s="6" t="s">
        <v>2887</v>
      </c>
      <c s="36" t="s">
        <v>64</v>
      </c>
      <c s="37">
        <v>2.99</v>
      </c>
      <c s="36">
        <v>0</v>
      </c>
      <c s="36">
        <f>ROUND(G35*H35,6)</f>
      </c>
      <c r="L35" s="38">
        <v>0</v>
      </c>
      <c s="32">
        <f>ROUND(ROUND(L35,2)*ROUND(G35,3),2)</f>
      </c>
      <c s="36" t="s">
        <v>55</v>
      </c>
      <c>
        <f>(M35*21)/100</f>
      </c>
      <c t="s">
        <v>27</v>
      </c>
    </row>
    <row r="36" spans="1:5" ht="12.75">
      <c r="A36" s="35" t="s">
        <v>56</v>
      </c>
      <c r="E36" s="39" t="s">
        <v>5</v>
      </c>
    </row>
    <row r="37" spans="1:5" ht="25.5">
      <c r="A37" s="35" t="s">
        <v>57</v>
      </c>
      <c r="E37" s="40" t="s">
        <v>3151</v>
      </c>
    </row>
    <row r="38" spans="1:5" ht="12.75">
      <c r="A38" t="s">
        <v>59</v>
      </c>
      <c r="E38" s="39" t="s">
        <v>2880</v>
      </c>
    </row>
    <row r="39" spans="1:13" ht="12.75">
      <c r="A39" t="s">
        <v>46</v>
      </c>
      <c r="C39" s="31" t="s">
        <v>26</v>
      </c>
      <c r="E39" s="33" t="s">
        <v>2168</v>
      </c>
      <c r="J39" s="32">
        <f>0</f>
      </c>
      <c s="32">
        <f>0</f>
      </c>
      <c s="32">
        <f>0+L40+L44+L48+L52+L56+L60+L64+L68</f>
      </c>
      <c s="32">
        <f>0+M40+M44+M48+M52+M56+M60+M64+M68</f>
      </c>
    </row>
    <row r="40" spans="1:16" ht="12.75">
      <c r="A40" t="s">
        <v>49</v>
      </c>
      <c s="34" t="s">
        <v>108</v>
      </c>
      <c s="34" t="s">
        <v>3152</v>
      </c>
      <c s="35" t="s">
        <v>5</v>
      </c>
      <c s="6" t="s">
        <v>3153</v>
      </c>
      <c s="36" t="s">
        <v>75</v>
      </c>
      <c s="37">
        <v>27.6</v>
      </c>
      <c s="36">
        <v>0</v>
      </c>
      <c s="36">
        <f>ROUND(G40*H40,6)</f>
      </c>
      <c r="L40" s="38">
        <v>0</v>
      </c>
      <c s="32">
        <f>ROUND(ROUND(L40,2)*ROUND(G40,3),2)</f>
      </c>
      <c s="36" t="s">
        <v>55</v>
      </c>
      <c>
        <f>(M40*21)/100</f>
      </c>
      <c t="s">
        <v>27</v>
      </c>
    </row>
    <row r="41" spans="1:5" ht="12.75">
      <c r="A41" s="35" t="s">
        <v>56</v>
      </c>
      <c r="E41" s="39" t="s">
        <v>5</v>
      </c>
    </row>
    <row r="42" spans="1:5" ht="25.5">
      <c r="A42" s="35" t="s">
        <v>57</v>
      </c>
      <c r="E42" s="40" t="s">
        <v>3154</v>
      </c>
    </row>
    <row r="43" spans="1:5" ht="25.5">
      <c r="A43" t="s">
        <v>59</v>
      </c>
      <c r="E43" s="39" t="s">
        <v>3155</v>
      </c>
    </row>
    <row r="44" spans="1:16" ht="12.75">
      <c r="A44" t="s">
        <v>49</v>
      </c>
      <c s="34" t="s">
        <v>112</v>
      </c>
      <c s="34" t="s">
        <v>2336</v>
      </c>
      <c s="35" t="s">
        <v>5</v>
      </c>
      <c s="6" t="s">
        <v>2337</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3156</v>
      </c>
    </row>
    <row r="47" spans="1:5" ht="38.25">
      <c r="A47" t="s">
        <v>59</v>
      </c>
      <c r="E47" s="39" t="s">
        <v>3157</v>
      </c>
    </row>
    <row r="48" spans="1:16" ht="12.75">
      <c r="A48" t="s">
        <v>49</v>
      </c>
      <c s="34" t="s">
        <v>116</v>
      </c>
      <c s="34" t="s">
        <v>3122</v>
      </c>
      <c s="35" t="s">
        <v>5</v>
      </c>
      <c s="6" t="s">
        <v>3123</v>
      </c>
      <c s="36" t="s">
        <v>75</v>
      </c>
      <c s="37">
        <v>27.6</v>
      </c>
      <c s="36">
        <v>0</v>
      </c>
      <c s="36">
        <f>ROUND(G48*H48,6)</f>
      </c>
      <c r="L48" s="38">
        <v>0</v>
      </c>
      <c s="32">
        <f>ROUND(ROUND(L48,2)*ROUND(G48,3),2)</f>
      </c>
      <c s="36" t="s">
        <v>55</v>
      </c>
      <c>
        <f>(M48*21)/100</f>
      </c>
      <c t="s">
        <v>27</v>
      </c>
    </row>
    <row r="49" spans="1:5" ht="12.75">
      <c r="A49" s="35" t="s">
        <v>56</v>
      </c>
      <c r="E49" s="39" t="s">
        <v>5</v>
      </c>
    </row>
    <row r="50" spans="1:5" ht="25.5">
      <c r="A50" s="35" t="s">
        <v>57</v>
      </c>
      <c r="E50" s="40" t="s">
        <v>3158</v>
      </c>
    </row>
    <row r="51" spans="1:5" ht="12.75">
      <c r="A51" t="s">
        <v>59</v>
      </c>
      <c r="E51" s="39" t="s">
        <v>2366</v>
      </c>
    </row>
    <row r="52" spans="1:16" ht="12.75">
      <c r="A52" t="s">
        <v>49</v>
      </c>
      <c s="34" t="s">
        <v>120</v>
      </c>
      <c s="34" t="s">
        <v>3125</v>
      </c>
      <c s="35" t="s">
        <v>5</v>
      </c>
      <c s="6" t="s">
        <v>3126</v>
      </c>
      <c s="36" t="s">
        <v>75</v>
      </c>
      <c s="37">
        <v>27.6</v>
      </c>
      <c s="36">
        <v>0</v>
      </c>
      <c s="36">
        <f>ROUND(G52*H52,6)</f>
      </c>
      <c r="L52" s="38">
        <v>0</v>
      </c>
      <c s="32">
        <f>ROUND(ROUND(L52,2)*ROUND(G52,3),2)</f>
      </c>
      <c s="36" t="s">
        <v>55</v>
      </c>
      <c>
        <f>(M52*21)/100</f>
      </c>
      <c t="s">
        <v>27</v>
      </c>
    </row>
    <row r="53" spans="1:5" ht="12.75">
      <c r="A53" s="35" t="s">
        <v>56</v>
      </c>
      <c r="E53" s="39" t="s">
        <v>5</v>
      </c>
    </row>
    <row r="54" spans="1:5" ht="25.5">
      <c r="A54" s="35" t="s">
        <v>57</v>
      </c>
      <c r="E54" s="40" t="s">
        <v>3158</v>
      </c>
    </row>
    <row r="55" spans="1:5" ht="12.75">
      <c r="A55" t="s">
        <v>59</v>
      </c>
      <c r="E55" s="39" t="s">
        <v>2366</v>
      </c>
    </row>
    <row r="56" spans="1:16" ht="12.75">
      <c r="A56" t="s">
        <v>49</v>
      </c>
      <c s="34" t="s">
        <v>124</v>
      </c>
      <c s="34" t="s">
        <v>2916</v>
      </c>
      <c s="35" t="s">
        <v>5</v>
      </c>
      <c s="6" t="s">
        <v>2917</v>
      </c>
      <c s="36" t="s">
        <v>75</v>
      </c>
      <c s="37">
        <v>27.6</v>
      </c>
      <c s="36">
        <v>0</v>
      </c>
      <c s="36">
        <f>ROUND(G56*H56,6)</f>
      </c>
      <c r="L56" s="38">
        <v>0</v>
      </c>
      <c s="32">
        <f>ROUND(ROUND(L56,2)*ROUND(G56,3),2)</f>
      </c>
      <c s="36" t="s">
        <v>55</v>
      </c>
      <c>
        <f>(M56*21)/100</f>
      </c>
      <c t="s">
        <v>27</v>
      </c>
    </row>
    <row r="57" spans="1:5" ht="12.75">
      <c r="A57" s="35" t="s">
        <v>56</v>
      </c>
      <c r="E57" s="39" t="s">
        <v>5</v>
      </c>
    </row>
    <row r="58" spans="1:5" ht="25.5">
      <c r="A58" s="35" t="s">
        <v>57</v>
      </c>
      <c r="E58" s="40" t="s">
        <v>3159</v>
      </c>
    </row>
    <row r="59" spans="1:5" ht="12.75">
      <c r="A59" t="s">
        <v>59</v>
      </c>
      <c r="E59" s="39" t="s">
        <v>2366</v>
      </c>
    </row>
    <row r="60" spans="1:16" ht="12.75">
      <c r="A60" t="s">
        <v>49</v>
      </c>
      <c s="34" t="s">
        <v>128</v>
      </c>
      <c s="34" t="s">
        <v>3160</v>
      </c>
      <c s="35" t="s">
        <v>5</v>
      </c>
      <c s="6" t="s">
        <v>3161</v>
      </c>
      <c s="36" t="s">
        <v>75</v>
      </c>
      <c s="37">
        <v>27.6</v>
      </c>
      <c s="36">
        <v>0</v>
      </c>
      <c s="36">
        <f>ROUND(G60*H60,6)</f>
      </c>
      <c r="L60" s="38">
        <v>0</v>
      </c>
      <c s="32">
        <f>ROUND(ROUND(L60,2)*ROUND(G60,3),2)</f>
      </c>
      <c s="36" t="s">
        <v>55</v>
      </c>
      <c>
        <f>(M60*21)/100</f>
      </c>
      <c t="s">
        <v>27</v>
      </c>
    </row>
    <row r="61" spans="1:5" ht="12.75">
      <c r="A61" s="35" t="s">
        <v>56</v>
      </c>
      <c r="E61" s="39" t="s">
        <v>5</v>
      </c>
    </row>
    <row r="62" spans="1:5" ht="25.5">
      <c r="A62" s="35" t="s">
        <v>57</v>
      </c>
      <c r="E62" s="40" t="s">
        <v>3159</v>
      </c>
    </row>
    <row r="63" spans="1:5" ht="12.75">
      <c r="A63" t="s">
        <v>59</v>
      </c>
      <c r="E63" s="39" t="s">
        <v>2366</v>
      </c>
    </row>
    <row r="64" spans="1:16" ht="12.75">
      <c r="A64" t="s">
        <v>49</v>
      </c>
      <c s="34" t="s">
        <v>131</v>
      </c>
      <c s="34" t="s">
        <v>3130</v>
      </c>
      <c s="35" t="s">
        <v>5</v>
      </c>
      <c s="6" t="s">
        <v>3131</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3039</v>
      </c>
    </row>
    <row r="67" spans="1:5" ht="12.75">
      <c r="A67" t="s">
        <v>59</v>
      </c>
      <c r="E67" s="39" t="s">
        <v>3162</v>
      </c>
    </row>
    <row r="68" spans="1:16" ht="12.75">
      <c r="A68" t="s">
        <v>49</v>
      </c>
      <c s="34" t="s">
        <v>135</v>
      </c>
      <c s="34" t="s">
        <v>2949</v>
      </c>
      <c s="35" t="s">
        <v>5</v>
      </c>
      <c s="6" t="s">
        <v>3163</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3039</v>
      </c>
    </row>
    <row r="71" spans="1:5" ht="25.5">
      <c r="A71" t="s">
        <v>59</v>
      </c>
      <c r="E71" s="39" t="s">
        <v>3164</v>
      </c>
    </row>
    <row r="72" spans="1:13" ht="12.75">
      <c r="A72" t="s">
        <v>46</v>
      </c>
      <c r="C72" s="31" t="s">
        <v>72</v>
      </c>
      <c r="E72" s="33" t="s">
        <v>1999</v>
      </c>
      <c r="J72" s="32">
        <f>0</f>
      </c>
      <c s="32">
        <f>0</f>
      </c>
      <c s="32">
        <f>0+L73</f>
      </c>
      <c s="32">
        <f>0+M73</f>
      </c>
    </row>
    <row r="73" spans="1:16" ht="12.75">
      <c r="A73" t="s">
        <v>49</v>
      </c>
      <c s="34" t="s">
        <v>139</v>
      </c>
      <c s="34" t="s">
        <v>3138</v>
      </c>
      <c s="35" t="s">
        <v>5</v>
      </c>
      <c s="6" t="s">
        <v>3139</v>
      </c>
      <c s="36" t="s">
        <v>75</v>
      </c>
      <c s="37">
        <v>52</v>
      </c>
      <c s="36">
        <v>0</v>
      </c>
      <c s="36">
        <f>ROUND(G73*H73,6)</f>
      </c>
      <c r="L73" s="38">
        <v>0</v>
      </c>
      <c s="32">
        <f>ROUND(ROUND(L73,2)*ROUND(G73,3),2)</f>
      </c>
      <c s="36" t="s">
        <v>55</v>
      </c>
      <c>
        <f>(M73*21)/100</f>
      </c>
      <c t="s">
        <v>27</v>
      </c>
    </row>
    <row r="74" spans="1:5" ht="12.75">
      <c r="A74" s="35" t="s">
        <v>56</v>
      </c>
      <c r="E74" s="39" t="s">
        <v>5</v>
      </c>
    </row>
    <row r="75" spans="1:5" ht="25.5">
      <c r="A75" s="35" t="s">
        <v>57</v>
      </c>
      <c r="E75" s="40" t="s">
        <v>3165</v>
      </c>
    </row>
    <row r="76" spans="1:5" ht="12.75">
      <c r="A76" t="s">
        <v>59</v>
      </c>
      <c r="E76" s="39" t="s">
        <v>3141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3166</v>
      </c>
      <c s="41">
        <f>Rekapitulace!C50</f>
      </c>
      <c s="20" t="s">
        <v>0</v>
      </c>
      <c t="s">
        <v>23</v>
      </c>
      <c t="s">
        <v>27</v>
      </c>
    </row>
    <row r="4" spans="1:16" ht="32" customHeight="1">
      <c r="A4" s="24" t="s">
        <v>20</v>
      </c>
      <c s="25" t="s">
        <v>28</v>
      </c>
      <c s="27" t="s">
        <v>3166</v>
      </c>
      <c r="E4" s="26" t="s">
        <v>3167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3170</v>
      </c>
      <c r="E8" s="30" t="s">
        <v>3169</v>
      </c>
      <c r="J8" s="29">
        <f>0+J9+J18+J31</f>
      </c>
      <c s="29">
        <f>0+K9+K18+K31</f>
      </c>
      <c s="29">
        <f>0+L9+L18+L31</f>
      </c>
      <c s="29">
        <f>0+M9+M18+M31</f>
      </c>
    </row>
    <row r="9" spans="1:13" ht="12.75">
      <c r="A9" t="s">
        <v>46</v>
      </c>
      <c r="C9" s="31" t="s">
        <v>47</v>
      </c>
      <c r="E9" s="33" t="s">
        <v>48</v>
      </c>
      <c r="J9" s="32">
        <f>0</f>
      </c>
      <c s="32">
        <f>0</f>
      </c>
      <c s="32">
        <f>0+L10+L14</f>
      </c>
      <c s="32">
        <f>0+M10+M14</f>
      </c>
    </row>
    <row r="10" spans="1:16" ht="25.5">
      <c r="A10" t="s">
        <v>49</v>
      </c>
      <c s="34" t="s">
        <v>4</v>
      </c>
      <c s="34" t="s">
        <v>805</v>
      </c>
      <c s="35" t="s">
        <v>806</v>
      </c>
      <c s="6" t="s">
        <v>3171</v>
      </c>
      <c s="36" t="s">
        <v>793</v>
      </c>
      <c s="37">
        <v>4520</v>
      </c>
      <c s="36">
        <v>0</v>
      </c>
      <c s="36">
        <f>ROUND(G10*H10,6)</f>
      </c>
      <c r="L10" s="38">
        <v>0</v>
      </c>
      <c s="32">
        <f>ROUND(ROUND(L10,2)*ROUND(G10,3),2)</f>
      </c>
      <c s="36" t="s">
        <v>55</v>
      </c>
      <c>
        <f>(M10*21)/100</f>
      </c>
      <c t="s">
        <v>27</v>
      </c>
    </row>
    <row r="11" spans="1:5" ht="12.75">
      <c r="A11" s="35" t="s">
        <v>56</v>
      </c>
      <c r="E11" s="39" t="s">
        <v>3172</v>
      </c>
    </row>
    <row r="12" spans="1:5" ht="76.5">
      <c r="A12" s="35" t="s">
        <v>57</v>
      </c>
      <c r="E12" s="40" t="s">
        <v>3173</v>
      </c>
    </row>
    <row r="13" spans="1:5" ht="127.5">
      <c r="A13" t="s">
        <v>59</v>
      </c>
      <c r="E13" s="39" t="s">
        <v>3174</v>
      </c>
    </row>
    <row r="14" spans="1:16" ht="25.5">
      <c r="A14" t="s">
        <v>49</v>
      </c>
      <c s="34" t="s">
        <v>27</v>
      </c>
      <c s="34" t="s">
        <v>2074</v>
      </c>
      <c s="35" t="s">
        <v>2075</v>
      </c>
      <c s="6" t="s">
        <v>3175</v>
      </c>
      <c s="36" t="s">
        <v>793</v>
      </c>
      <c s="37">
        <v>1680</v>
      </c>
      <c s="36">
        <v>0</v>
      </c>
      <c s="36">
        <f>ROUND(G14*H14,6)</f>
      </c>
      <c r="L14" s="38">
        <v>0</v>
      </c>
      <c s="32">
        <f>ROUND(ROUND(L14,2)*ROUND(G14,3),2)</f>
      </c>
      <c s="36" t="s">
        <v>55</v>
      </c>
      <c>
        <f>(M14*21)/100</f>
      </c>
      <c t="s">
        <v>27</v>
      </c>
    </row>
    <row r="15" spans="1:5" ht="12.75">
      <c r="A15" s="35" t="s">
        <v>56</v>
      </c>
      <c r="E15" s="39" t="s">
        <v>3172</v>
      </c>
    </row>
    <row r="16" spans="1:5" ht="51">
      <c r="A16" s="35" t="s">
        <v>57</v>
      </c>
      <c r="E16" s="40" t="s">
        <v>3176</v>
      </c>
    </row>
    <row r="17" spans="1:5" ht="127.5">
      <c r="A17" t="s">
        <v>59</v>
      </c>
      <c r="E17" s="39" t="s">
        <v>3174</v>
      </c>
    </row>
    <row r="18" spans="1:13" ht="12.75">
      <c r="A18" t="s">
        <v>46</v>
      </c>
      <c r="C18" s="31" t="s">
        <v>4</v>
      </c>
      <c r="E18" s="33" t="s">
        <v>837</v>
      </c>
      <c r="J18" s="32">
        <f>0</f>
      </c>
      <c s="32">
        <f>0</f>
      </c>
      <c s="32">
        <f>0+L19+L23+L27</f>
      </c>
      <c s="32">
        <f>0+M19+M23+M27</f>
      </c>
    </row>
    <row r="19" spans="1:16" ht="12.75">
      <c r="A19" t="s">
        <v>49</v>
      </c>
      <c s="34" t="s">
        <v>26</v>
      </c>
      <c s="34" t="s">
        <v>2812</v>
      </c>
      <c s="35" t="s">
        <v>5</v>
      </c>
      <c s="6" t="s">
        <v>2813</v>
      </c>
      <c s="36" t="s">
        <v>64</v>
      </c>
      <c s="37">
        <v>700</v>
      </c>
      <c s="36">
        <v>0</v>
      </c>
      <c s="36">
        <f>ROUND(G19*H19,6)</f>
      </c>
      <c r="L19" s="38">
        <v>0</v>
      </c>
      <c s="32">
        <f>ROUND(ROUND(L19,2)*ROUND(G19,3),2)</f>
      </c>
      <c s="36" t="s">
        <v>55</v>
      </c>
      <c>
        <f>(M19*21)/100</f>
      </c>
      <c t="s">
        <v>27</v>
      </c>
    </row>
    <row r="20" spans="1:5" ht="12.75">
      <c r="A20" s="35" t="s">
        <v>56</v>
      </c>
      <c r="E20" s="39" t="s">
        <v>3177</v>
      </c>
    </row>
    <row r="21" spans="1:5" ht="51">
      <c r="A21" s="35" t="s">
        <v>57</v>
      </c>
      <c r="E21" s="40" t="s">
        <v>3178</v>
      </c>
    </row>
    <row r="22" spans="1:5" ht="63.75">
      <c r="A22" t="s">
        <v>59</v>
      </c>
      <c r="E22" s="39" t="s">
        <v>2090</v>
      </c>
    </row>
    <row r="23" spans="1:16" ht="12.75">
      <c r="A23" t="s">
        <v>49</v>
      </c>
      <c s="34" t="s">
        <v>72</v>
      </c>
      <c s="34" t="s">
        <v>3179</v>
      </c>
      <c s="35" t="s">
        <v>5</v>
      </c>
      <c s="6" t="s">
        <v>3180</v>
      </c>
      <c s="36" t="s">
        <v>85</v>
      </c>
      <c s="37">
        <v>1500</v>
      </c>
      <c s="36">
        <v>0</v>
      </c>
      <c s="36">
        <f>ROUND(G23*H23,6)</f>
      </c>
      <c r="L23" s="38">
        <v>0</v>
      </c>
      <c s="32">
        <f>ROUND(ROUND(L23,2)*ROUND(G23,3),2)</f>
      </c>
      <c s="36" t="s">
        <v>55</v>
      </c>
      <c>
        <f>(M23*21)/100</f>
      </c>
      <c t="s">
        <v>27</v>
      </c>
    </row>
    <row r="24" spans="1:5" ht="25.5">
      <c r="A24" s="35" t="s">
        <v>56</v>
      </c>
      <c r="E24" s="39" t="s">
        <v>3181</v>
      </c>
    </row>
    <row r="25" spans="1:5" ht="51">
      <c r="A25" s="35" t="s">
        <v>57</v>
      </c>
      <c r="E25" s="40" t="s">
        <v>3182</v>
      </c>
    </row>
    <row r="26" spans="1:5" ht="63.75">
      <c r="A26" t="s">
        <v>59</v>
      </c>
      <c r="E26" s="39" t="s">
        <v>3183</v>
      </c>
    </row>
    <row r="27" spans="1:16" ht="12.75">
      <c r="A27" t="s">
        <v>49</v>
      </c>
      <c s="34" t="s">
        <v>77</v>
      </c>
      <c s="34" t="s">
        <v>3184</v>
      </c>
      <c s="35" t="s">
        <v>5</v>
      </c>
      <c s="6" t="s">
        <v>3185</v>
      </c>
      <c s="36" t="s">
        <v>75</v>
      </c>
      <c s="37">
        <v>2000</v>
      </c>
      <c s="36">
        <v>0</v>
      </c>
      <c s="36">
        <f>ROUND(G27*H27,6)</f>
      </c>
      <c r="L27" s="38">
        <v>0</v>
      </c>
      <c s="32">
        <f>ROUND(ROUND(L27,2)*ROUND(G27,3),2)</f>
      </c>
      <c s="36" t="s">
        <v>55</v>
      </c>
      <c>
        <f>(M27*21)/100</f>
      </c>
      <c t="s">
        <v>27</v>
      </c>
    </row>
    <row r="28" spans="1:5" ht="12.75">
      <c r="A28" s="35" t="s">
        <v>56</v>
      </c>
      <c r="E28" s="39" t="s">
        <v>3186</v>
      </c>
    </row>
    <row r="29" spans="1:5" ht="51">
      <c r="A29" s="35" t="s">
        <v>57</v>
      </c>
      <c r="E29" s="40" t="s">
        <v>3187</v>
      </c>
    </row>
    <row r="30" spans="1:5" ht="63.75">
      <c r="A30" t="s">
        <v>59</v>
      </c>
      <c r="E30" s="39" t="s">
        <v>3183</v>
      </c>
    </row>
    <row r="31" spans="1:13" ht="12.75">
      <c r="A31" t="s">
        <v>46</v>
      </c>
      <c r="C31" s="31" t="s">
        <v>77</v>
      </c>
      <c r="E31" s="33" t="s">
        <v>1914</v>
      </c>
      <c r="J31" s="32">
        <f>0</f>
      </c>
      <c s="32">
        <f>0</f>
      </c>
      <c s="32">
        <f>0+L32+L36+L40</f>
      </c>
      <c s="32">
        <f>0+M32+M36+M40</f>
      </c>
    </row>
    <row r="32" spans="1:16" ht="12.75">
      <c r="A32" t="s">
        <v>49</v>
      </c>
      <c s="34" t="s">
        <v>82</v>
      </c>
      <c s="34" t="s">
        <v>2282</v>
      </c>
      <c s="35" t="s">
        <v>5</v>
      </c>
      <c s="6" t="s">
        <v>2283</v>
      </c>
      <c s="36" t="s">
        <v>85</v>
      </c>
      <c s="37">
        <v>4200</v>
      </c>
      <c s="36">
        <v>0</v>
      </c>
      <c s="36">
        <f>ROUND(G32*H32,6)</f>
      </c>
      <c r="L32" s="38">
        <v>0</v>
      </c>
      <c s="32">
        <f>ROUND(ROUND(L32,2)*ROUND(G32,3),2)</f>
      </c>
      <c s="36" t="s">
        <v>55</v>
      </c>
      <c>
        <f>(M32*21)/100</f>
      </c>
      <c t="s">
        <v>27</v>
      </c>
    </row>
    <row r="33" spans="1:5" ht="12.75">
      <c r="A33" s="35" t="s">
        <v>56</v>
      </c>
      <c r="E33" s="39" t="s">
        <v>3188</v>
      </c>
    </row>
    <row r="34" spans="1:5" ht="51">
      <c r="A34" s="35" t="s">
        <v>57</v>
      </c>
      <c r="E34" s="40" t="s">
        <v>3189</v>
      </c>
    </row>
    <row r="35" spans="1:5" ht="51">
      <c r="A35" t="s">
        <v>59</v>
      </c>
      <c r="E35" s="39" t="s">
        <v>3190</v>
      </c>
    </row>
    <row r="36" spans="1:16" ht="12.75">
      <c r="A36" t="s">
        <v>49</v>
      </c>
      <c s="34" t="s">
        <v>87</v>
      </c>
      <c s="34" t="s">
        <v>3191</v>
      </c>
      <c s="35" t="s">
        <v>5</v>
      </c>
      <c s="6" t="s">
        <v>3192</v>
      </c>
      <c s="36" t="s">
        <v>85</v>
      </c>
      <c s="37">
        <v>2100</v>
      </c>
      <c s="36">
        <v>0</v>
      </c>
      <c s="36">
        <f>ROUND(G36*H36,6)</f>
      </c>
      <c r="L36" s="38">
        <v>0</v>
      </c>
      <c s="32">
        <f>ROUND(ROUND(L36,2)*ROUND(G36,3),2)</f>
      </c>
      <c s="36" t="s">
        <v>55</v>
      </c>
      <c>
        <f>(M36*21)/100</f>
      </c>
      <c t="s">
        <v>27</v>
      </c>
    </row>
    <row r="37" spans="1:5" ht="12.75">
      <c r="A37" s="35" t="s">
        <v>56</v>
      </c>
      <c r="E37" s="39" t="s">
        <v>3193</v>
      </c>
    </row>
    <row r="38" spans="1:5" ht="51">
      <c r="A38" s="35" t="s">
        <v>57</v>
      </c>
      <c r="E38" s="40" t="s">
        <v>3194</v>
      </c>
    </row>
    <row r="39" spans="1:5" ht="140.25">
      <c r="A39" t="s">
        <v>59</v>
      </c>
      <c r="E39" s="39" t="s">
        <v>3195</v>
      </c>
    </row>
    <row r="40" spans="1:16" ht="12.75">
      <c r="A40" t="s">
        <v>49</v>
      </c>
      <c s="34" t="s">
        <v>108</v>
      </c>
      <c s="34" t="s">
        <v>3196</v>
      </c>
      <c s="35" t="s">
        <v>5</v>
      </c>
      <c s="6" t="s">
        <v>3197</v>
      </c>
      <c s="36" t="s">
        <v>85</v>
      </c>
      <c s="37">
        <v>2100</v>
      </c>
      <c s="36">
        <v>0</v>
      </c>
      <c s="36">
        <f>ROUND(G40*H40,6)</f>
      </c>
      <c r="L40" s="38">
        <v>0</v>
      </c>
      <c s="32">
        <f>ROUND(ROUND(L40,2)*ROUND(G40,3),2)</f>
      </c>
      <c s="36" t="s">
        <v>55</v>
      </c>
      <c>
        <f>(M40*21)/100</f>
      </c>
      <c t="s">
        <v>27</v>
      </c>
    </row>
    <row r="41" spans="1:5" ht="12.75">
      <c r="A41" s="35" t="s">
        <v>56</v>
      </c>
      <c r="E41" s="39" t="s">
        <v>3198</v>
      </c>
    </row>
    <row r="42" spans="1:5" ht="51">
      <c r="A42" s="35" t="s">
        <v>57</v>
      </c>
      <c r="E42" s="40" t="s">
        <v>3194</v>
      </c>
    </row>
    <row r="43" spans="1:5" ht="140.25">
      <c r="A43" t="s">
        <v>59</v>
      </c>
      <c r="E43" s="39" t="s">
        <v>3195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3166</v>
      </c>
      <c s="41">
        <f>Rekapitulace!C50</f>
      </c>
      <c s="20" t="s">
        <v>0</v>
      </c>
      <c t="s">
        <v>23</v>
      </c>
      <c t="s">
        <v>27</v>
      </c>
    </row>
    <row r="4" spans="1:16" ht="32" customHeight="1">
      <c r="A4" s="24" t="s">
        <v>20</v>
      </c>
      <c s="25" t="s">
        <v>28</v>
      </c>
      <c s="27" t="s">
        <v>3166</v>
      </c>
      <c r="E4" s="26" t="s">
        <v>3167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3201</v>
      </c>
      <c r="E8" s="30" t="s">
        <v>3200</v>
      </c>
      <c r="J8" s="29">
        <f>0+J9+J26+J91+J96+J101+J106+J127</f>
      </c>
      <c s="29">
        <f>0+K9+K26+K91+K96+K101+K106+K127</f>
      </c>
      <c s="29">
        <f>0+L9+L26+L91+L96+L101+L106+L127</f>
      </c>
      <c s="29">
        <f>0+M9+M26+M91+M96+M101+M106+M127</f>
      </c>
    </row>
    <row r="9" spans="1:13" ht="12.75">
      <c r="A9" t="s">
        <v>46</v>
      </c>
      <c r="C9" s="31" t="s">
        <v>47</v>
      </c>
      <c r="E9" s="33" t="s">
        <v>48</v>
      </c>
      <c r="J9" s="32">
        <f>0</f>
      </c>
      <c s="32">
        <f>0</f>
      </c>
      <c s="32">
        <f>0+L10+L14+L18+L22</f>
      </c>
      <c s="32">
        <f>0+M10+M14+M18+M22</f>
      </c>
    </row>
    <row r="10" spans="1:16" ht="25.5">
      <c r="A10" t="s">
        <v>49</v>
      </c>
      <c s="34" t="s">
        <v>4</v>
      </c>
      <c s="34" t="s">
        <v>805</v>
      </c>
      <c s="35" t="s">
        <v>806</v>
      </c>
      <c s="6" t="s">
        <v>3171</v>
      </c>
      <c s="36" t="s">
        <v>793</v>
      </c>
      <c s="37">
        <v>1519.732</v>
      </c>
      <c s="36">
        <v>0</v>
      </c>
      <c s="36">
        <f>ROUND(G10*H10,6)</f>
      </c>
      <c r="L10" s="38">
        <v>0</v>
      </c>
      <c s="32">
        <f>ROUND(ROUND(L10,2)*ROUND(G10,3),2)</f>
      </c>
      <c s="36" t="s">
        <v>55</v>
      </c>
      <c>
        <f>(M10*21)/100</f>
      </c>
      <c t="s">
        <v>27</v>
      </c>
    </row>
    <row r="11" spans="1:5" ht="12.75">
      <c r="A11" s="35" t="s">
        <v>56</v>
      </c>
      <c r="E11" s="39" t="s">
        <v>3172</v>
      </c>
    </row>
    <row r="12" spans="1:5" ht="89.25">
      <c r="A12" s="35" t="s">
        <v>57</v>
      </c>
      <c r="E12" s="40" t="s">
        <v>3202</v>
      </c>
    </row>
    <row r="13" spans="1:5" ht="127.5">
      <c r="A13" t="s">
        <v>59</v>
      </c>
      <c r="E13" s="39" t="s">
        <v>3174</v>
      </c>
    </row>
    <row r="14" spans="1:16" ht="25.5">
      <c r="A14" t="s">
        <v>49</v>
      </c>
      <c s="34" t="s">
        <v>27</v>
      </c>
      <c s="34" t="s">
        <v>2074</v>
      </c>
      <c s="35" t="s">
        <v>2075</v>
      </c>
      <c s="6" t="s">
        <v>3175</v>
      </c>
      <c s="36" t="s">
        <v>793</v>
      </c>
      <c s="37">
        <v>66.804</v>
      </c>
      <c s="36">
        <v>0</v>
      </c>
      <c s="36">
        <f>ROUND(G14*H14,6)</f>
      </c>
      <c r="L14" s="38">
        <v>0</v>
      </c>
      <c s="32">
        <f>ROUND(ROUND(L14,2)*ROUND(G14,3),2)</f>
      </c>
      <c s="36" t="s">
        <v>55</v>
      </c>
      <c>
        <f>(M14*21)/100</f>
      </c>
      <c t="s">
        <v>27</v>
      </c>
    </row>
    <row r="15" spans="1:5" ht="12.75">
      <c r="A15" s="35" t="s">
        <v>56</v>
      </c>
      <c r="E15" s="39" t="s">
        <v>3172</v>
      </c>
    </row>
    <row r="16" spans="1:5" ht="51">
      <c r="A16" s="35" t="s">
        <v>57</v>
      </c>
      <c r="E16" s="40" t="s">
        <v>3203</v>
      </c>
    </row>
    <row r="17" spans="1:5" ht="127.5">
      <c r="A17" t="s">
        <v>59</v>
      </c>
      <c r="E17" s="39" t="s">
        <v>3174</v>
      </c>
    </row>
    <row r="18" spans="1:16" ht="25.5">
      <c r="A18" t="s">
        <v>49</v>
      </c>
      <c s="34" t="s">
        <v>26</v>
      </c>
      <c s="34" t="s">
        <v>796</v>
      </c>
      <c s="35" t="s">
        <v>797</v>
      </c>
      <c s="6" t="s">
        <v>3204</v>
      </c>
      <c s="36" t="s">
        <v>793</v>
      </c>
      <c s="37">
        <v>59.046</v>
      </c>
      <c s="36">
        <v>0</v>
      </c>
      <c s="36">
        <f>ROUND(G18*H18,6)</f>
      </c>
      <c r="L18" s="38">
        <v>0</v>
      </c>
      <c s="32">
        <f>ROUND(ROUND(L18,2)*ROUND(G18,3),2)</f>
      </c>
      <c s="36" t="s">
        <v>55</v>
      </c>
      <c>
        <f>(M18*21)/100</f>
      </c>
      <c t="s">
        <v>27</v>
      </c>
    </row>
    <row r="19" spans="1:5" ht="12.75">
      <c r="A19" s="35" t="s">
        <v>56</v>
      </c>
      <c r="E19" s="39" t="s">
        <v>3172</v>
      </c>
    </row>
    <row r="20" spans="1:5" ht="76.5">
      <c r="A20" s="35" t="s">
        <v>57</v>
      </c>
      <c r="E20" s="40" t="s">
        <v>3205</v>
      </c>
    </row>
    <row r="21" spans="1:5" ht="127.5">
      <c r="A21" t="s">
        <v>59</v>
      </c>
      <c r="E21" s="39" t="s">
        <v>3174</v>
      </c>
    </row>
    <row r="22" spans="1:16" ht="25.5">
      <c r="A22" t="s">
        <v>49</v>
      </c>
      <c s="34" t="s">
        <v>72</v>
      </c>
      <c s="34" t="s">
        <v>2081</v>
      </c>
      <c s="35" t="s">
        <v>2082</v>
      </c>
      <c s="6" t="s">
        <v>3206</v>
      </c>
      <c s="36" t="s">
        <v>793</v>
      </c>
      <c s="37">
        <v>155.061</v>
      </c>
      <c s="36">
        <v>0</v>
      </c>
      <c s="36">
        <f>ROUND(G22*H22,6)</f>
      </c>
      <c r="L22" s="38">
        <v>0</v>
      </c>
      <c s="32">
        <f>ROUND(ROUND(L22,2)*ROUND(G22,3),2)</f>
      </c>
      <c s="36" t="s">
        <v>55</v>
      </c>
      <c>
        <f>(M22*21)/100</f>
      </c>
      <c t="s">
        <v>27</v>
      </c>
    </row>
    <row r="23" spans="1:5" ht="12.75">
      <c r="A23" s="35" t="s">
        <v>56</v>
      </c>
      <c r="E23" s="39" t="s">
        <v>3172</v>
      </c>
    </row>
    <row r="24" spans="1:5" ht="51">
      <c r="A24" s="35" t="s">
        <v>57</v>
      </c>
      <c r="E24" s="40" t="s">
        <v>3207</v>
      </c>
    </row>
    <row r="25" spans="1:5" ht="127.5">
      <c r="A25" t="s">
        <v>59</v>
      </c>
      <c r="E25" s="39" t="s">
        <v>3174</v>
      </c>
    </row>
    <row r="26" spans="1:13" ht="12.75">
      <c r="A26" t="s">
        <v>46</v>
      </c>
      <c r="C26" s="31" t="s">
        <v>4</v>
      </c>
      <c r="E26" s="33" t="s">
        <v>837</v>
      </c>
      <c r="J26" s="32">
        <f>0</f>
      </c>
      <c s="32">
        <f>0</f>
      </c>
      <c s="32">
        <f>0+L27+L31+L35+L39+L43+L47+L51+L55+L59+L63+L67+L71+L75+L79+L83+L87</f>
      </c>
      <c s="32">
        <f>0+M27+M31+M35+M39+M43+M47+M51+M55+M59+M63+M67+M71+M75+M79+M83+M87</f>
      </c>
    </row>
    <row r="27" spans="1:16" ht="12.75">
      <c r="A27" t="s">
        <v>49</v>
      </c>
      <c s="34" t="s">
        <v>77</v>
      </c>
      <c s="34" t="s">
        <v>2091</v>
      </c>
      <c s="35" t="s">
        <v>5</v>
      </c>
      <c s="6" t="s">
        <v>2092</v>
      </c>
      <c s="36" t="s">
        <v>64</v>
      </c>
      <c s="37">
        <v>24.762</v>
      </c>
      <c s="36">
        <v>0</v>
      </c>
      <c s="36">
        <f>ROUND(G27*H27,6)</f>
      </c>
      <c r="L27" s="38">
        <v>0</v>
      </c>
      <c s="32">
        <f>ROUND(ROUND(L27,2)*ROUND(G27,3),2)</f>
      </c>
      <c s="36" t="s">
        <v>55</v>
      </c>
      <c>
        <f>(M27*21)/100</f>
      </c>
      <c t="s">
        <v>27</v>
      </c>
    </row>
    <row r="28" spans="1:5" ht="25.5">
      <c r="A28" s="35" t="s">
        <v>56</v>
      </c>
      <c r="E28" s="39" t="s">
        <v>3208</v>
      </c>
    </row>
    <row r="29" spans="1:5" ht="51">
      <c r="A29" s="35" t="s">
        <v>57</v>
      </c>
      <c r="E29" s="40" t="s">
        <v>3209</v>
      </c>
    </row>
    <row r="30" spans="1:5" ht="63.75">
      <c r="A30" t="s">
        <v>59</v>
      </c>
      <c r="E30" s="39" t="s">
        <v>2090</v>
      </c>
    </row>
    <row r="31" spans="1:16" ht="25.5">
      <c r="A31" t="s">
        <v>49</v>
      </c>
      <c s="34" t="s">
        <v>82</v>
      </c>
      <c s="34" t="s">
        <v>3210</v>
      </c>
      <c s="35" t="s">
        <v>5</v>
      </c>
      <c s="6" t="s">
        <v>3211</v>
      </c>
      <c s="36" t="s">
        <v>64</v>
      </c>
      <c s="37">
        <v>81.611</v>
      </c>
      <c s="36">
        <v>0</v>
      </c>
      <c s="36">
        <f>ROUND(G31*H31,6)</f>
      </c>
      <c r="L31" s="38">
        <v>0</v>
      </c>
      <c s="32">
        <f>ROUND(ROUND(L31,2)*ROUND(G31,3),2)</f>
      </c>
      <c s="36" t="s">
        <v>55</v>
      </c>
      <c>
        <f>(M31*21)/100</f>
      </c>
      <c t="s">
        <v>27</v>
      </c>
    </row>
    <row r="32" spans="1:5" ht="12.75">
      <c r="A32" s="35" t="s">
        <v>56</v>
      </c>
      <c r="E32" s="39" t="s">
        <v>3212</v>
      </c>
    </row>
    <row r="33" spans="1:5" ht="76.5">
      <c r="A33" s="35" t="s">
        <v>57</v>
      </c>
      <c r="E33" s="40" t="s">
        <v>3213</v>
      </c>
    </row>
    <row r="34" spans="1:5" ht="63.75">
      <c r="A34" t="s">
        <v>59</v>
      </c>
      <c r="E34" s="39" t="s">
        <v>2090</v>
      </c>
    </row>
    <row r="35" spans="1:16" ht="12.75">
      <c r="A35" t="s">
        <v>49</v>
      </c>
      <c s="34" t="s">
        <v>87</v>
      </c>
      <c s="34" t="s">
        <v>3214</v>
      </c>
      <c s="35" t="s">
        <v>5</v>
      </c>
      <c s="6" t="s">
        <v>3215</v>
      </c>
      <c s="36" t="s">
        <v>75</v>
      </c>
      <c s="37">
        <v>37.92</v>
      </c>
      <c s="36">
        <v>0</v>
      </c>
      <c s="36">
        <f>ROUND(G35*H35,6)</f>
      </c>
      <c r="L35" s="38">
        <v>0</v>
      </c>
      <c s="32">
        <f>ROUND(ROUND(L35,2)*ROUND(G35,3),2)</f>
      </c>
      <c s="36" t="s">
        <v>55</v>
      </c>
      <c>
        <f>(M35*21)/100</f>
      </c>
      <c t="s">
        <v>27</v>
      </c>
    </row>
    <row r="36" spans="1:5" ht="12.75">
      <c r="A36" s="35" t="s">
        <v>56</v>
      </c>
      <c r="E36" s="39" t="s">
        <v>3216</v>
      </c>
    </row>
    <row r="37" spans="1:5" ht="51">
      <c r="A37" s="35" t="s">
        <v>57</v>
      </c>
      <c r="E37" s="40" t="s">
        <v>3217</v>
      </c>
    </row>
    <row r="38" spans="1:5" ht="63.75">
      <c r="A38" t="s">
        <v>59</v>
      </c>
      <c r="E38" s="39" t="s">
        <v>2090</v>
      </c>
    </row>
    <row r="39" spans="1:16" ht="12.75">
      <c r="A39" t="s">
        <v>49</v>
      </c>
      <c s="34" t="s">
        <v>108</v>
      </c>
      <c s="34" t="s">
        <v>2812</v>
      </c>
      <c s="35" t="s">
        <v>5</v>
      </c>
      <c s="6" t="s">
        <v>2813</v>
      </c>
      <c s="36" t="s">
        <v>64</v>
      </c>
      <c s="37">
        <v>27.835</v>
      </c>
      <c s="36">
        <v>0</v>
      </c>
      <c s="36">
        <f>ROUND(G39*H39,6)</f>
      </c>
      <c r="L39" s="38">
        <v>0</v>
      </c>
      <c s="32">
        <f>ROUND(ROUND(L39,2)*ROUND(G39,3),2)</f>
      </c>
      <c s="36" t="s">
        <v>55</v>
      </c>
      <c>
        <f>(M39*21)/100</f>
      </c>
      <c t="s">
        <v>27</v>
      </c>
    </row>
    <row r="40" spans="1:5" ht="25.5">
      <c r="A40" s="35" t="s">
        <v>56</v>
      </c>
      <c r="E40" s="39" t="s">
        <v>3218</v>
      </c>
    </row>
    <row r="41" spans="1:5" ht="51">
      <c r="A41" s="35" t="s">
        <v>57</v>
      </c>
      <c r="E41" s="40" t="s">
        <v>3219</v>
      </c>
    </row>
    <row r="42" spans="1:5" ht="63.75">
      <c r="A42" t="s">
        <v>59</v>
      </c>
      <c r="E42" s="39" t="s">
        <v>2090</v>
      </c>
    </row>
    <row r="43" spans="1:16" ht="12.75">
      <c r="A43" t="s">
        <v>49</v>
      </c>
      <c s="34" t="s">
        <v>112</v>
      </c>
      <c s="34" t="s">
        <v>2094</v>
      </c>
      <c s="35" t="s">
        <v>5</v>
      </c>
      <c s="6" t="s">
        <v>2095</v>
      </c>
      <c s="36" t="s">
        <v>64</v>
      </c>
      <c s="37">
        <v>421.41</v>
      </c>
      <c s="36">
        <v>0</v>
      </c>
      <c s="36">
        <f>ROUND(G43*H43,6)</f>
      </c>
      <c r="L43" s="38">
        <v>0</v>
      </c>
      <c s="32">
        <f>ROUND(ROUND(L43,2)*ROUND(G43,3),2)</f>
      </c>
      <c s="36" t="s">
        <v>55</v>
      </c>
      <c>
        <f>(M43*21)/100</f>
      </c>
      <c t="s">
        <v>27</v>
      </c>
    </row>
    <row r="44" spans="1:5" ht="12.75">
      <c r="A44" s="35" t="s">
        <v>56</v>
      </c>
      <c r="E44" s="39" t="s">
        <v>3220</v>
      </c>
    </row>
    <row r="45" spans="1:5" ht="51">
      <c r="A45" s="35" t="s">
        <v>57</v>
      </c>
      <c r="E45" s="40" t="s">
        <v>3221</v>
      </c>
    </row>
    <row r="46" spans="1:5" ht="38.25">
      <c r="A46" t="s">
        <v>59</v>
      </c>
      <c r="E46" s="39" t="s">
        <v>3222</v>
      </c>
    </row>
    <row r="47" spans="1:16" ht="12.75">
      <c r="A47" t="s">
        <v>49</v>
      </c>
      <c s="34" t="s">
        <v>116</v>
      </c>
      <c s="34" t="s">
        <v>3223</v>
      </c>
      <c s="35" t="s">
        <v>4</v>
      </c>
      <c s="6" t="s">
        <v>3224</v>
      </c>
      <c s="36" t="s">
        <v>64</v>
      </c>
      <c s="37">
        <v>793.19</v>
      </c>
      <c s="36">
        <v>0</v>
      </c>
      <c s="36">
        <f>ROUND(G47*H47,6)</f>
      </c>
      <c r="L47" s="38">
        <v>0</v>
      </c>
      <c s="32">
        <f>ROUND(ROUND(L47,2)*ROUND(G47,3),2)</f>
      </c>
      <c s="36" t="s">
        <v>55</v>
      </c>
      <c>
        <f>(M47*21)/100</f>
      </c>
      <c t="s">
        <v>27</v>
      </c>
    </row>
    <row r="48" spans="1:5" ht="12.75">
      <c r="A48" s="35" t="s">
        <v>56</v>
      </c>
      <c r="E48" s="39" t="s">
        <v>3225</v>
      </c>
    </row>
    <row r="49" spans="1:5" ht="51">
      <c r="A49" s="35" t="s">
        <v>57</v>
      </c>
      <c r="E49" s="40" t="s">
        <v>3226</v>
      </c>
    </row>
    <row r="50" spans="1:5" ht="369.75">
      <c r="A50" t="s">
        <v>59</v>
      </c>
      <c r="E50" s="39" t="s">
        <v>3227</v>
      </c>
    </row>
    <row r="51" spans="1:16" ht="12.75">
      <c r="A51" t="s">
        <v>49</v>
      </c>
      <c s="34" t="s">
        <v>120</v>
      </c>
      <c s="34" t="s">
        <v>3223</v>
      </c>
      <c s="35" t="s">
        <v>120</v>
      </c>
      <c s="6" t="s">
        <v>3224</v>
      </c>
      <c s="36" t="s">
        <v>64</v>
      </c>
      <c s="37">
        <v>190.55</v>
      </c>
      <c s="36">
        <v>0</v>
      </c>
      <c s="36">
        <f>ROUND(G51*H51,6)</f>
      </c>
      <c r="L51" s="38">
        <v>0</v>
      </c>
      <c s="32">
        <f>ROUND(ROUND(L51,2)*ROUND(G51,3),2)</f>
      </c>
      <c s="36" t="s">
        <v>55</v>
      </c>
      <c>
        <f>(M51*21)/100</f>
      </c>
      <c t="s">
        <v>27</v>
      </c>
    </row>
    <row r="52" spans="1:5" ht="25.5">
      <c r="A52" s="35" t="s">
        <v>56</v>
      </c>
      <c r="E52" s="39" t="s">
        <v>3228</v>
      </c>
    </row>
    <row r="53" spans="1:5" ht="51">
      <c r="A53" s="35" t="s">
        <v>57</v>
      </c>
      <c r="E53" s="40" t="s">
        <v>3229</v>
      </c>
    </row>
    <row r="54" spans="1:5" ht="369.75">
      <c r="A54" t="s">
        <v>59</v>
      </c>
      <c r="E54" s="39" t="s">
        <v>3227</v>
      </c>
    </row>
    <row r="55" spans="1:16" ht="12.75">
      <c r="A55" t="s">
        <v>49</v>
      </c>
      <c s="34" t="s">
        <v>124</v>
      </c>
      <c s="34" t="s">
        <v>3230</v>
      </c>
      <c s="35" t="s">
        <v>5</v>
      </c>
      <c s="6" t="s">
        <v>3231</v>
      </c>
      <c s="36" t="s">
        <v>64</v>
      </c>
      <c s="37">
        <v>564.381</v>
      </c>
      <c s="36">
        <v>0</v>
      </c>
      <c s="36">
        <f>ROUND(G55*H55,6)</f>
      </c>
      <c r="L55" s="38">
        <v>0</v>
      </c>
      <c s="32">
        <f>ROUND(ROUND(L55,2)*ROUND(G55,3),2)</f>
      </c>
      <c s="36" t="s">
        <v>55</v>
      </c>
      <c>
        <f>(M55*21)/100</f>
      </c>
      <c t="s">
        <v>27</v>
      </c>
    </row>
    <row r="56" spans="1:5" ht="25.5">
      <c r="A56" s="35" t="s">
        <v>56</v>
      </c>
      <c r="E56" s="39" t="s">
        <v>3232</v>
      </c>
    </row>
    <row r="57" spans="1:5" ht="89.25">
      <c r="A57" s="35" t="s">
        <v>57</v>
      </c>
      <c r="E57" s="40" t="s">
        <v>3233</v>
      </c>
    </row>
    <row r="58" spans="1:5" ht="306">
      <c r="A58" t="s">
        <v>59</v>
      </c>
      <c r="E58" s="39" t="s">
        <v>3234</v>
      </c>
    </row>
    <row r="59" spans="1:16" ht="12.75">
      <c r="A59" t="s">
        <v>49</v>
      </c>
      <c s="34" t="s">
        <v>128</v>
      </c>
      <c s="34" t="s">
        <v>2767</v>
      </c>
      <c s="35" t="s">
        <v>5</v>
      </c>
      <c s="6" t="s">
        <v>2768</v>
      </c>
      <c s="36" t="s">
        <v>64</v>
      </c>
      <c s="37">
        <v>62.54</v>
      </c>
      <c s="36">
        <v>0</v>
      </c>
      <c s="36">
        <f>ROUND(G59*H59,6)</f>
      </c>
      <c r="L59" s="38">
        <v>0</v>
      </c>
      <c s="32">
        <f>ROUND(ROUND(L59,2)*ROUND(G59,3),2)</f>
      </c>
      <c s="36" t="s">
        <v>55</v>
      </c>
      <c>
        <f>(M59*21)/100</f>
      </c>
      <c t="s">
        <v>27</v>
      </c>
    </row>
    <row r="60" spans="1:5" ht="12.75">
      <c r="A60" s="35" t="s">
        <v>56</v>
      </c>
      <c r="E60" s="39" t="s">
        <v>5</v>
      </c>
    </row>
    <row r="61" spans="1:5" ht="51">
      <c r="A61" s="35" t="s">
        <v>57</v>
      </c>
      <c r="E61" s="40" t="s">
        <v>3235</v>
      </c>
    </row>
    <row r="62" spans="1:5" ht="267.75">
      <c r="A62" t="s">
        <v>59</v>
      </c>
      <c r="E62" s="39" t="s">
        <v>3236</v>
      </c>
    </row>
    <row r="63" spans="1:16" ht="12.75">
      <c r="A63" t="s">
        <v>49</v>
      </c>
      <c s="34" t="s">
        <v>131</v>
      </c>
      <c s="34" t="s">
        <v>2370</v>
      </c>
      <c s="35" t="s">
        <v>5</v>
      </c>
      <c s="6" t="s">
        <v>2371</v>
      </c>
      <c s="36" t="s">
        <v>64</v>
      </c>
      <c s="37">
        <v>1405.15</v>
      </c>
      <c s="36">
        <v>0</v>
      </c>
      <c s="36">
        <f>ROUND(G63*H63,6)</f>
      </c>
      <c r="L63" s="38">
        <v>0</v>
      </c>
      <c s="32">
        <f>ROUND(ROUND(L63,2)*ROUND(G63,3),2)</f>
      </c>
      <c s="36" t="s">
        <v>55</v>
      </c>
      <c>
        <f>(M63*21)/100</f>
      </c>
      <c t="s">
        <v>27</v>
      </c>
    </row>
    <row r="64" spans="1:5" ht="12.75">
      <c r="A64" s="35" t="s">
        <v>56</v>
      </c>
      <c r="E64" s="39" t="s">
        <v>5</v>
      </c>
    </row>
    <row r="65" spans="1:5" ht="89.25">
      <c r="A65" s="35" t="s">
        <v>57</v>
      </c>
      <c r="E65" s="40" t="s">
        <v>3237</v>
      </c>
    </row>
    <row r="66" spans="1:5" ht="191.25">
      <c r="A66" t="s">
        <v>59</v>
      </c>
      <c r="E66" s="39" t="s">
        <v>3238</v>
      </c>
    </row>
    <row r="67" spans="1:16" ht="12.75">
      <c r="A67" t="s">
        <v>49</v>
      </c>
      <c s="34" t="s">
        <v>135</v>
      </c>
      <c s="34" t="s">
        <v>3239</v>
      </c>
      <c s="35" t="s">
        <v>5</v>
      </c>
      <c s="6" t="s">
        <v>3240</v>
      </c>
      <c s="36" t="s">
        <v>64</v>
      </c>
      <c s="37">
        <v>235.59</v>
      </c>
      <c s="36">
        <v>0</v>
      </c>
      <c s="36">
        <f>ROUND(G67*H67,6)</f>
      </c>
      <c r="L67" s="38">
        <v>0</v>
      </c>
      <c s="32">
        <f>ROUND(ROUND(L67,2)*ROUND(G67,3),2)</f>
      </c>
      <c s="36" t="s">
        <v>55</v>
      </c>
      <c>
        <f>(M67*21)/100</f>
      </c>
      <c t="s">
        <v>27</v>
      </c>
    </row>
    <row r="68" spans="1:5" ht="12.75">
      <c r="A68" s="35" t="s">
        <v>56</v>
      </c>
      <c r="E68" s="39" t="s">
        <v>5</v>
      </c>
    </row>
    <row r="69" spans="1:5" ht="51">
      <c r="A69" s="35" t="s">
        <v>57</v>
      </c>
      <c r="E69" s="40" t="s">
        <v>3241</v>
      </c>
    </row>
    <row r="70" spans="1:5" ht="267.75">
      <c r="A70" t="s">
        <v>59</v>
      </c>
      <c r="E70" s="39" t="s">
        <v>3236</v>
      </c>
    </row>
    <row r="71" spans="1:16" ht="12.75">
      <c r="A71" t="s">
        <v>49</v>
      </c>
      <c s="34" t="s">
        <v>139</v>
      </c>
      <c s="34" t="s">
        <v>2109</v>
      </c>
      <c s="35" t="s">
        <v>5</v>
      </c>
      <c s="6" t="s">
        <v>2110</v>
      </c>
      <c s="36" t="s">
        <v>85</v>
      </c>
      <c s="37">
        <v>670.475</v>
      </c>
      <c s="36">
        <v>0</v>
      </c>
      <c s="36">
        <f>ROUND(G71*H71,6)</f>
      </c>
      <c r="L71" s="38">
        <v>0</v>
      </c>
      <c s="32">
        <f>ROUND(ROUND(L71,2)*ROUND(G71,3),2)</f>
      </c>
      <c s="36" t="s">
        <v>55</v>
      </c>
      <c>
        <f>(M71*21)/100</f>
      </c>
      <c t="s">
        <v>27</v>
      </c>
    </row>
    <row r="72" spans="1:5" ht="12.75">
      <c r="A72" s="35" t="s">
        <v>56</v>
      </c>
      <c r="E72" s="39" t="s">
        <v>5</v>
      </c>
    </row>
    <row r="73" spans="1:5" ht="51">
      <c r="A73" s="35" t="s">
        <v>57</v>
      </c>
      <c r="E73" s="40" t="s">
        <v>3242</v>
      </c>
    </row>
    <row r="74" spans="1:5" ht="38.25">
      <c r="A74" t="s">
        <v>59</v>
      </c>
      <c r="E74" s="39" t="s">
        <v>3243</v>
      </c>
    </row>
    <row r="75" spans="1:16" ht="12.75">
      <c r="A75" t="s">
        <v>49</v>
      </c>
      <c s="34" t="s">
        <v>143</v>
      </c>
      <c s="34" t="s">
        <v>3244</v>
      </c>
      <c s="35" t="s">
        <v>5</v>
      </c>
      <c s="6" t="s">
        <v>3245</v>
      </c>
      <c s="36" t="s">
        <v>85</v>
      </c>
      <c s="37">
        <v>1104.53</v>
      </c>
      <c s="36">
        <v>0</v>
      </c>
      <c s="36">
        <f>ROUND(G75*H75,6)</f>
      </c>
      <c r="L75" s="38">
        <v>0</v>
      </c>
      <c s="32">
        <f>ROUND(ROUND(L75,2)*ROUND(G75,3),2)</f>
      </c>
      <c s="36" t="s">
        <v>55</v>
      </c>
      <c>
        <f>(M75*21)/100</f>
      </c>
      <c t="s">
        <v>27</v>
      </c>
    </row>
    <row r="76" spans="1:5" ht="12.75">
      <c r="A76" s="35" t="s">
        <v>56</v>
      </c>
      <c r="E76" s="39" t="s">
        <v>5</v>
      </c>
    </row>
    <row r="77" spans="1:5" ht="51">
      <c r="A77" s="35" t="s">
        <v>57</v>
      </c>
      <c r="E77" s="40" t="s">
        <v>3246</v>
      </c>
    </row>
    <row r="78" spans="1:5" ht="38.25">
      <c r="A78" t="s">
        <v>59</v>
      </c>
      <c r="E78" s="39" t="s">
        <v>3247</v>
      </c>
    </row>
    <row r="79" spans="1:16" ht="12.75">
      <c r="A79" t="s">
        <v>49</v>
      </c>
      <c s="34" t="s">
        <v>147</v>
      </c>
      <c s="34" t="s">
        <v>2574</v>
      </c>
      <c s="35" t="s">
        <v>5</v>
      </c>
      <c s="6" t="s">
        <v>2575</v>
      </c>
      <c s="36" t="s">
        <v>85</v>
      </c>
      <c s="37">
        <v>1775.005</v>
      </c>
      <c s="36">
        <v>0</v>
      </c>
      <c s="36">
        <f>ROUND(G79*H79,6)</f>
      </c>
      <c r="L79" s="38">
        <v>0</v>
      </c>
      <c s="32">
        <f>ROUND(ROUND(L79,2)*ROUND(G79,3),2)</f>
      </c>
      <c s="36" t="s">
        <v>55</v>
      </c>
      <c>
        <f>(M79*21)/100</f>
      </c>
      <c t="s">
        <v>27</v>
      </c>
    </row>
    <row r="80" spans="1:5" ht="12.75">
      <c r="A80" s="35" t="s">
        <v>56</v>
      </c>
      <c r="E80" s="39" t="s">
        <v>5</v>
      </c>
    </row>
    <row r="81" spans="1:5" ht="51">
      <c r="A81" s="35" t="s">
        <v>57</v>
      </c>
      <c r="E81" s="40" t="s">
        <v>3248</v>
      </c>
    </row>
    <row r="82" spans="1:5" ht="25.5">
      <c r="A82" t="s">
        <v>59</v>
      </c>
      <c r="E82" s="39" t="s">
        <v>3249</v>
      </c>
    </row>
    <row r="83" spans="1:16" ht="12.75">
      <c r="A83" t="s">
        <v>49</v>
      </c>
      <c s="34" t="s">
        <v>151</v>
      </c>
      <c s="34" t="s">
        <v>2117</v>
      </c>
      <c s="35" t="s">
        <v>5</v>
      </c>
      <c s="6" t="s">
        <v>2118</v>
      </c>
      <c s="36" t="s">
        <v>85</v>
      </c>
      <c s="37">
        <v>7100.02</v>
      </c>
      <c s="36">
        <v>0</v>
      </c>
      <c s="36">
        <f>ROUND(G83*H83,6)</f>
      </c>
      <c r="L83" s="38">
        <v>0</v>
      </c>
      <c s="32">
        <f>ROUND(ROUND(L83,2)*ROUND(G83,3),2)</f>
      </c>
      <c s="36" t="s">
        <v>55</v>
      </c>
      <c>
        <f>(M83*21)/100</f>
      </c>
      <c t="s">
        <v>27</v>
      </c>
    </row>
    <row r="84" spans="1:5" ht="12.75">
      <c r="A84" s="35" t="s">
        <v>56</v>
      </c>
      <c r="E84" s="39" t="s">
        <v>5</v>
      </c>
    </row>
    <row r="85" spans="1:5" ht="51">
      <c r="A85" s="35" t="s">
        <v>57</v>
      </c>
      <c r="E85" s="40" t="s">
        <v>3250</v>
      </c>
    </row>
    <row r="86" spans="1:5" ht="38.25">
      <c r="A86" t="s">
        <v>59</v>
      </c>
      <c r="E86" s="39" t="s">
        <v>3251</v>
      </c>
    </row>
    <row r="87" spans="1:16" ht="12.75">
      <c r="A87" t="s">
        <v>49</v>
      </c>
      <c s="34" t="s">
        <v>155</v>
      </c>
      <c s="34" t="s">
        <v>3252</v>
      </c>
      <c s="35" t="s">
        <v>5</v>
      </c>
      <c s="6" t="s">
        <v>3253</v>
      </c>
      <c s="36" t="s">
        <v>85</v>
      </c>
      <c s="37">
        <v>1775.005</v>
      </c>
      <c s="36">
        <v>0</v>
      </c>
      <c s="36">
        <f>ROUND(G87*H87,6)</f>
      </c>
      <c r="L87" s="38">
        <v>0</v>
      </c>
      <c s="32">
        <f>ROUND(ROUND(L87,2)*ROUND(G87,3),2)</f>
      </c>
      <c s="36" t="s">
        <v>55</v>
      </c>
      <c>
        <f>(M87*21)/100</f>
      </c>
      <c t="s">
        <v>27</v>
      </c>
    </row>
    <row r="88" spans="1:5" ht="12.75">
      <c r="A88" s="35" t="s">
        <v>56</v>
      </c>
      <c r="E88" s="39" t="s">
        <v>5</v>
      </c>
    </row>
    <row r="89" spans="1:5" ht="51">
      <c r="A89" s="35" t="s">
        <v>57</v>
      </c>
      <c r="E89" s="40" t="s">
        <v>3248</v>
      </c>
    </row>
    <row r="90" spans="1:5" ht="25.5">
      <c r="A90" t="s">
        <v>59</v>
      </c>
      <c r="E90" s="39" t="s">
        <v>3254</v>
      </c>
    </row>
    <row r="91" spans="1:13" ht="12.75">
      <c r="A91" t="s">
        <v>46</v>
      </c>
      <c r="C91" s="31" t="s">
        <v>27</v>
      </c>
      <c r="E91" s="33" t="s">
        <v>1379</v>
      </c>
      <c r="J91" s="32">
        <f>0</f>
      </c>
      <c s="32">
        <f>0</f>
      </c>
      <c s="32">
        <f>0+L92</f>
      </c>
      <c s="32">
        <f>0+M92</f>
      </c>
    </row>
    <row r="92" spans="1:16" ht="12.75">
      <c r="A92" t="s">
        <v>49</v>
      </c>
      <c s="34" t="s">
        <v>158</v>
      </c>
      <c s="34" t="s">
        <v>3255</v>
      </c>
      <c s="35" t="s">
        <v>5</v>
      </c>
      <c s="6" t="s">
        <v>3256</v>
      </c>
      <c s="36" t="s">
        <v>75</v>
      </c>
      <c s="37">
        <v>57.6</v>
      </c>
      <c s="36">
        <v>0</v>
      </c>
      <c s="36">
        <f>ROUND(G92*H92,6)</f>
      </c>
      <c r="L92" s="38">
        <v>0</v>
      </c>
      <c s="32">
        <f>ROUND(ROUND(L92,2)*ROUND(G92,3),2)</f>
      </c>
      <c s="36" t="s">
        <v>55</v>
      </c>
      <c>
        <f>(M92*21)/100</f>
      </c>
      <c t="s">
        <v>27</v>
      </c>
    </row>
    <row r="93" spans="1:5" ht="12.75">
      <c r="A93" s="35" t="s">
        <v>56</v>
      </c>
      <c r="E93" s="39" t="s">
        <v>5</v>
      </c>
    </row>
    <row r="94" spans="1:5" ht="51">
      <c r="A94" s="35" t="s">
        <v>57</v>
      </c>
      <c r="E94" s="40" t="s">
        <v>3257</v>
      </c>
    </row>
    <row r="95" spans="1:5" ht="165.75">
      <c r="A95" t="s">
        <v>59</v>
      </c>
      <c r="E95" s="39" t="s">
        <v>3258</v>
      </c>
    </row>
    <row r="96" spans="1:13" ht="12.75">
      <c r="A96" t="s">
        <v>46</v>
      </c>
      <c r="C96" s="31" t="s">
        <v>26</v>
      </c>
      <c r="E96" s="33" t="s">
        <v>2135</v>
      </c>
      <c r="J96" s="32">
        <f>0</f>
      </c>
      <c s="32">
        <f>0</f>
      </c>
      <c s="32">
        <f>0+L97</f>
      </c>
      <c s="32">
        <f>0+M97</f>
      </c>
    </row>
    <row r="97" spans="1:16" ht="25.5">
      <c r="A97" t="s">
        <v>49</v>
      </c>
      <c s="34" t="s">
        <v>164</v>
      </c>
      <c s="34" t="s">
        <v>3259</v>
      </c>
      <c s="35" t="s">
        <v>5</v>
      </c>
      <c s="6" t="s">
        <v>3260</v>
      </c>
      <c s="36" t="s">
        <v>64</v>
      </c>
      <c s="37">
        <v>30.91</v>
      </c>
      <c s="36">
        <v>0</v>
      </c>
      <c s="36">
        <f>ROUND(G97*H97,6)</f>
      </c>
      <c r="L97" s="38">
        <v>0</v>
      </c>
      <c s="32">
        <f>ROUND(ROUND(L97,2)*ROUND(G97,3),2)</f>
      </c>
      <c s="36" t="s">
        <v>55</v>
      </c>
      <c>
        <f>(M97*21)/100</f>
      </c>
      <c t="s">
        <v>27</v>
      </c>
    </row>
    <row r="98" spans="1:5" ht="12.75">
      <c r="A98" s="35" t="s">
        <v>56</v>
      </c>
      <c r="E98" s="39" t="s">
        <v>5</v>
      </c>
    </row>
    <row r="99" spans="1:5" ht="51">
      <c r="A99" s="35" t="s">
        <v>57</v>
      </c>
      <c r="E99" s="40" t="s">
        <v>3261</v>
      </c>
    </row>
    <row r="100" spans="1:5" ht="38.25">
      <c r="A100" t="s">
        <v>59</v>
      </c>
      <c r="E100" s="39" t="s">
        <v>3262</v>
      </c>
    </row>
    <row r="101" spans="1:13" ht="12.75">
      <c r="A101" t="s">
        <v>46</v>
      </c>
      <c r="C101" s="31" t="s">
        <v>72</v>
      </c>
      <c r="E101" s="33" t="s">
        <v>2141</v>
      </c>
      <c r="J101" s="32">
        <f>0</f>
      </c>
      <c s="32">
        <f>0</f>
      </c>
      <c s="32">
        <f>0+L102</f>
      </c>
      <c s="32">
        <f>0+M102</f>
      </c>
    </row>
    <row r="102" spans="1:16" ht="12.75">
      <c r="A102" t="s">
        <v>49</v>
      </c>
      <c s="34" t="s">
        <v>168</v>
      </c>
      <c s="34" t="s">
        <v>3263</v>
      </c>
      <c s="35" t="s">
        <v>5</v>
      </c>
      <c s="6" t="s">
        <v>3264</v>
      </c>
      <c s="36" t="s">
        <v>64</v>
      </c>
      <c s="37">
        <v>3.411</v>
      </c>
      <c s="36">
        <v>0</v>
      </c>
      <c s="36">
        <f>ROUND(G102*H102,6)</f>
      </c>
      <c r="L102" s="38">
        <v>0</v>
      </c>
      <c s="32">
        <f>ROUND(ROUND(L102,2)*ROUND(G102,3),2)</f>
      </c>
      <c s="36" t="s">
        <v>55</v>
      </c>
      <c>
        <f>(M102*21)/100</f>
      </c>
      <c t="s">
        <v>27</v>
      </c>
    </row>
    <row r="103" spans="1:5" ht="12.75">
      <c r="A103" s="35" t="s">
        <v>56</v>
      </c>
      <c r="E103" s="39" t="s">
        <v>5</v>
      </c>
    </row>
    <row r="104" spans="1:5" ht="76.5">
      <c r="A104" s="35" t="s">
        <v>57</v>
      </c>
      <c r="E104" s="40" t="s">
        <v>3265</v>
      </c>
    </row>
    <row r="105" spans="1:5" ht="229.5">
      <c r="A105" t="s">
        <v>59</v>
      </c>
      <c r="E105" s="39" t="s">
        <v>3266</v>
      </c>
    </row>
    <row r="106" spans="1:13" ht="12.75">
      <c r="A106" t="s">
        <v>46</v>
      </c>
      <c r="C106" s="31" t="s">
        <v>77</v>
      </c>
      <c r="E106" s="33" t="s">
        <v>1914</v>
      </c>
      <c r="J106" s="32">
        <f>0</f>
      </c>
      <c s="32">
        <f>0</f>
      </c>
      <c s="32">
        <f>0+L107+L111+L115+L119+L123</f>
      </c>
      <c s="32">
        <f>0+M107+M111+M115+M119+M123</f>
      </c>
    </row>
    <row r="107" spans="1:16" ht="12.75">
      <c r="A107" t="s">
        <v>49</v>
      </c>
      <c s="34" t="s">
        <v>173</v>
      </c>
      <c s="34" t="s">
        <v>2228</v>
      </c>
      <c s="35" t="s">
        <v>5</v>
      </c>
      <c s="6" t="s">
        <v>2229</v>
      </c>
      <c s="36" t="s">
        <v>64</v>
      </c>
      <c s="37">
        <v>223.95</v>
      </c>
      <c s="36">
        <v>0</v>
      </c>
      <c s="36">
        <f>ROUND(G107*H107,6)</f>
      </c>
      <c r="L107" s="38">
        <v>0</v>
      </c>
      <c s="32">
        <f>ROUND(ROUND(L107,2)*ROUND(G107,3),2)</f>
      </c>
      <c s="36" t="s">
        <v>55</v>
      </c>
      <c>
        <f>(M107*21)/100</f>
      </c>
      <c t="s">
        <v>27</v>
      </c>
    </row>
    <row r="108" spans="1:5" ht="12.75">
      <c r="A108" s="35" t="s">
        <v>56</v>
      </c>
      <c r="E108" s="39" t="s">
        <v>3267</v>
      </c>
    </row>
    <row r="109" spans="1:5" ht="51">
      <c r="A109" s="35" t="s">
        <v>57</v>
      </c>
      <c r="E109" s="40" t="s">
        <v>3268</v>
      </c>
    </row>
    <row r="110" spans="1:5" ht="51">
      <c r="A110" t="s">
        <v>59</v>
      </c>
      <c r="E110" s="39" t="s">
        <v>3269</v>
      </c>
    </row>
    <row r="111" spans="1:16" ht="12.75">
      <c r="A111" t="s">
        <v>49</v>
      </c>
      <c s="34" t="s">
        <v>176</v>
      </c>
      <c s="34" t="s">
        <v>2232</v>
      </c>
      <c s="35" t="s">
        <v>5</v>
      </c>
      <c s="6" t="s">
        <v>3270</v>
      </c>
      <c s="36" t="s">
        <v>85</v>
      </c>
      <c s="37">
        <v>17.8</v>
      </c>
      <c s="36">
        <v>0</v>
      </c>
      <c s="36">
        <f>ROUND(G111*H111,6)</f>
      </c>
      <c r="L111" s="38">
        <v>0</v>
      </c>
      <c s="32">
        <f>ROUND(ROUND(L111,2)*ROUND(G111,3),2)</f>
      </c>
      <c s="36" t="s">
        <v>55</v>
      </c>
      <c>
        <f>(M111*21)/100</f>
      </c>
      <c t="s">
        <v>27</v>
      </c>
    </row>
    <row r="112" spans="1:5" ht="12.75">
      <c r="A112" s="35" t="s">
        <v>56</v>
      </c>
      <c r="E112" s="39" t="s">
        <v>3271</v>
      </c>
    </row>
    <row r="113" spans="1:5" ht="51">
      <c r="A113" s="35" t="s">
        <v>57</v>
      </c>
      <c r="E113" s="40" t="s">
        <v>3272</v>
      </c>
    </row>
    <row r="114" spans="1:5" ht="153">
      <c r="A114" t="s">
        <v>59</v>
      </c>
      <c r="E114" s="39" t="s">
        <v>3273</v>
      </c>
    </row>
    <row r="115" spans="1:16" ht="12.75">
      <c r="A115" t="s">
        <v>49</v>
      </c>
      <c s="34" t="s">
        <v>180</v>
      </c>
      <c s="34" t="s">
        <v>2290</v>
      </c>
      <c s="35" t="s">
        <v>5</v>
      </c>
      <c s="6" t="s">
        <v>2291</v>
      </c>
      <c s="36" t="s">
        <v>85</v>
      </c>
      <c s="37">
        <v>1433.8</v>
      </c>
      <c s="36">
        <v>0</v>
      </c>
      <c s="36">
        <f>ROUND(G115*H115,6)</f>
      </c>
      <c r="L115" s="38">
        <v>0</v>
      </c>
      <c s="32">
        <f>ROUND(ROUND(L115,2)*ROUND(G115,3),2)</f>
      </c>
      <c s="36" t="s">
        <v>55</v>
      </c>
      <c>
        <f>(M115*21)/100</f>
      </c>
      <c t="s">
        <v>27</v>
      </c>
    </row>
    <row r="116" spans="1:5" ht="12.75">
      <c r="A116" s="35" t="s">
        <v>56</v>
      </c>
      <c r="E116" s="39" t="s">
        <v>5</v>
      </c>
    </row>
    <row r="117" spans="1:5" ht="51">
      <c r="A117" s="35" t="s">
        <v>57</v>
      </c>
      <c r="E117" s="40" t="s">
        <v>3274</v>
      </c>
    </row>
    <row r="118" spans="1:5" ht="153">
      <c r="A118" t="s">
        <v>59</v>
      </c>
      <c r="E118" s="39" t="s">
        <v>3273</v>
      </c>
    </row>
    <row r="119" spans="1:16" ht="25.5">
      <c r="A119" t="s">
        <v>49</v>
      </c>
      <c s="34" t="s">
        <v>916</v>
      </c>
      <c s="34" t="s">
        <v>3275</v>
      </c>
      <c s="35" t="s">
        <v>5</v>
      </c>
      <c s="6" t="s">
        <v>3276</v>
      </c>
      <c s="36" t="s">
        <v>85</v>
      </c>
      <c s="37">
        <v>31.2</v>
      </c>
      <c s="36">
        <v>0</v>
      </c>
      <c s="36">
        <f>ROUND(G119*H119,6)</f>
      </c>
      <c r="L119" s="38">
        <v>0</v>
      </c>
      <c s="32">
        <f>ROUND(ROUND(L119,2)*ROUND(G119,3),2)</f>
      </c>
      <c s="36" t="s">
        <v>55</v>
      </c>
      <c>
        <f>(M119*21)/100</f>
      </c>
      <c t="s">
        <v>27</v>
      </c>
    </row>
    <row r="120" spans="1:5" ht="12.75">
      <c r="A120" s="35" t="s">
        <v>56</v>
      </c>
      <c r="E120" s="39" t="s">
        <v>5</v>
      </c>
    </row>
    <row r="121" spans="1:5" ht="51">
      <c r="A121" s="35" t="s">
        <v>57</v>
      </c>
      <c r="E121" s="40" t="s">
        <v>3277</v>
      </c>
    </row>
    <row r="122" spans="1:5" ht="153">
      <c r="A122" t="s">
        <v>59</v>
      </c>
      <c r="E122" s="39" t="s">
        <v>3273</v>
      </c>
    </row>
    <row r="123" spans="1:16" ht="12.75">
      <c r="A123" t="s">
        <v>49</v>
      </c>
      <c s="34" t="s">
        <v>919</v>
      </c>
      <c s="34" t="s">
        <v>3278</v>
      </c>
      <c s="35" t="s">
        <v>5</v>
      </c>
      <c s="6" t="s">
        <v>3279</v>
      </c>
      <c s="36" t="s">
        <v>85</v>
      </c>
      <c s="37">
        <v>10.2</v>
      </c>
      <c s="36">
        <v>0</v>
      </c>
      <c s="36">
        <f>ROUND(G123*H123,6)</f>
      </c>
      <c r="L123" s="38">
        <v>0</v>
      </c>
      <c s="32">
        <f>ROUND(ROUND(L123,2)*ROUND(G123,3),2)</f>
      </c>
      <c s="36" t="s">
        <v>55</v>
      </c>
      <c>
        <f>(M123*21)/100</f>
      </c>
      <c t="s">
        <v>27</v>
      </c>
    </row>
    <row r="124" spans="1:5" ht="12.75">
      <c r="A124" s="35" t="s">
        <v>56</v>
      </c>
      <c r="E124" s="39" t="s">
        <v>3280</v>
      </c>
    </row>
    <row r="125" spans="1:5" ht="51">
      <c r="A125" s="35" t="s">
        <v>57</v>
      </c>
      <c r="E125" s="40" t="s">
        <v>3281</v>
      </c>
    </row>
    <row r="126" spans="1:5" ht="153">
      <c r="A126" t="s">
        <v>59</v>
      </c>
      <c r="E126" s="39" t="s">
        <v>3273</v>
      </c>
    </row>
    <row r="127" spans="1:13" ht="12.75">
      <c r="A127" t="s">
        <v>46</v>
      </c>
      <c r="C127" s="31" t="s">
        <v>112</v>
      </c>
      <c r="E127" s="33" t="s">
        <v>1999</v>
      </c>
      <c r="J127" s="32">
        <f>0</f>
      </c>
      <c s="32">
        <f>0</f>
      </c>
      <c s="32">
        <f>0+L128+L132+L136+L140</f>
      </c>
      <c s="32">
        <f>0+M128+M132+M136+M140</f>
      </c>
    </row>
    <row r="128" spans="1:16" ht="12.75">
      <c r="A128" t="s">
        <v>49</v>
      </c>
      <c s="34" t="s">
        <v>183</v>
      </c>
      <c s="34" t="s">
        <v>3282</v>
      </c>
      <c s="35" t="s">
        <v>5</v>
      </c>
      <c s="6" t="s">
        <v>3283</v>
      </c>
      <c s="36" t="s">
        <v>75</v>
      </c>
      <c s="37">
        <v>68</v>
      </c>
      <c s="36">
        <v>0</v>
      </c>
      <c s="36">
        <f>ROUND(G128*H128,6)</f>
      </c>
      <c r="L128" s="38">
        <v>0</v>
      </c>
      <c s="32">
        <f>ROUND(ROUND(L128,2)*ROUND(G128,3),2)</f>
      </c>
      <c s="36" t="s">
        <v>55</v>
      </c>
      <c>
        <f>(M128*21)/100</f>
      </c>
      <c t="s">
        <v>27</v>
      </c>
    </row>
    <row r="129" spans="1:5" ht="12.75">
      <c r="A129" s="35" t="s">
        <v>56</v>
      </c>
      <c r="E129" s="39" t="s">
        <v>5</v>
      </c>
    </row>
    <row r="130" spans="1:5" ht="51">
      <c r="A130" s="35" t="s">
        <v>57</v>
      </c>
      <c r="E130" s="40" t="s">
        <v>3284</v>
      </c>
    </row>
    <row r="131" spans="1:5" ht="63.75">
      <c r="A131" t="s">
        <v>59</v>
      </c>
      <c r="E131" s="39" t="s">
        <v>3285</v>
      </c>
    </row>
    <row r="132" spans="1:16" ht="12.75">
      <c r="A132" t="s">
        <v>49</v>
      </c>
      <c s="34" t="s">
        <v>187</v>
      </c>
      <c s="34" t="s">
        <v>3286</v>
      </c>
      <c s="35" t="s">
        <v>5</v>
      </c>
      <c s="6" t="s">
        <v>3287</v>
      </c>
      <c s="36" t="s">
        <v>75</v>
      </c>
      <c s="37">
        <v>686</v>
      </c>
      <c s="36">
        <v>0</v>
      </c>
      <c s="36">
        <f>ROUND(G132*H132,6)</f>
      </c>
      <c r="L132" s="38">
        <v>0</v>
      </c>
      <c s="32">
        <f>ROUND(ROUND(L132,2)*ROUND(G132,3),2)</f>
      </c>
      <c s="36" t="s">
        <v>55</v>
      </c>
      <c>
        <f>(M132*21)/100</f>
      </c>
      <c t="s">
        <v>27</v>
      </c>
    </row>
    <row r="133" spans="1:5" ht="12.75">
      <c r="A133" s="35" t="s">
        <v>56</v>
      </c>
      <c r="E133" s="39" t="s">
        <v>3288</v>
      </c>
    </row>
    <row r="134" spans="1:5" ht="51">
      <c r="A134" s="35" t="s">
        <v>57</v>
      </c>
      <c r="E134" s="40" t="s">
        <v>3289</v>
      </c>
    </row>
    <row r="135" spans="1:5" ht="51">
      <c r="A135" t="s">
        <v>59</v>
      </c>
      <c r="E135" s="39" t="s">
        <v>3290</v>
      </c>
    </row>
    <row r="136" spans="1:16" ht="12.75">
      <c r="A136" t="s">
        <v>49</v>
      </c>
      <c s="34" t="s">
        <v>191</v>
      </c>
      <c s="34" t="s">
        <v>3291</v>
      </c>
      <c s="35" t="s">
        <v>5</v>
      </c>
      <c s="6" t="s">
        <v>3292</v>
      </c>
      <c s="36" t="s">
        <v>64</v>
      </c>
      <c s="37">
        <v>0.6</v>
      </c>
      <c s="36">
        <v>0</v>
      </c>
      <c s="36">
        <f>ROUND(G136*H136,6)</f>
      </c>
      <c r="L136" s="38">
        <v>0</v>
      </c>
      <c s="32">
        <f>ROUND(ROUND(L136,2)*ROUND(G136,3),2)</f>
      </c>
      <c s="36" t="s">
        <v>55</v>
      </c>
      <c>
        <f>(M136*21)/100</f>
      </c>
      <c t="s">
        <v>27</v>
      </c>
    </row>
    <row r="137" spans="1:5" ht="12.75">
      <c r="A137" s="35" t="s">
        <v>56</v>
      </c>
      <c r="E137" s="39" t="s">
        <v>3293</v>
      </c>
    </row>
    <row r="138" spans="1:5" ht="51">
      <c r="A138" s="35" t="s">
        <v>57</v>
      </c>
      <c r="E138" s="40" t="s">
        <v>3294</v>
      </c>
    </row>
    <row r="139" spans="1:5" ht="51">
      <c r="A139" t="s">
        <v>59</v>
      </c>
      <c r="E139" s="39" t="s">
        <v>3295</v>
      </c>
    </row>
    <row r="140" spans="1:16" ht="12.75">
      <c r="A140" t="s">
        <v>49</v>
      </c>
      <c s="34" t="s">
        <v>196</v>
      </c>
      <c s="34" t="s">
        <v>2490</v>
      </c>
      <c s="35" t="s">
        <v>5</v>
      </c>
      <c s="6" t="s">
        <v>2491</v>
      </c>
      <c s="36" t="s">
        <v>75</v>
      </c>
      <c s="37">
        <v>33.73</v>
      </c>
      <c s="36">
        <v>0</v>
      </c>
      <c s="36">
        <f>ROUND(G140*H140,6)</f>
      </c>
      <c r="L140" s="38">
        <v>0</v>
      </c>
      <c s="32">
        <f>ROUND(ROUND(L140,2)*ROUND(G140,3),2)</f>
      </c>
      <c s="36" t="s">
        <v>55</v>
      </c>
      <c>
        <f>(M140*21)/100</f>
      </c>
      <c t="s">
        <v>27</v>
      </c>
    </row>
    <row r="141" spans="1:5" ht="12.75">
      <c r="A141" s="35" t="s">
        <v>56</v>
      </c>
      <c r="E141" s="39" t="s">
        <v>5</v>
      </c>
    </row>
    <row r="142" spans="1:5" ht="51">
      <c r="A142" s="35" t="s">
        <v>57</v>
      </c>
      <c r="E142" s="40" t="s">
        <v>3296</v>
      </c>
    </row>
    <row r="143" spans="1:5" ht="76.5">
      <c r="A143" t="s">
        <v>59</v>
      </c>
      <c r="E143" s="39" t="s">
        <v>3297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3166</v>
      </c>
      <c s="41">
        <f>Rekapitulace!C50</f>
      </c>
      <c s="20" t="s">
        <v>0</v>
      </c>
      <c t="s">
        <v>23</v>
      </c>
      <c t="s">
        <v>27</v>
      </c>
    </row>
    <row r="4" spans="1:16" ht="32" customHeight="1">
      <c r="A4" s="24" t="s">
        <v>20</v>
      </c>
      <c s="25" t="s">
        <v>28</v>
      </c>
      <c s="27" t="s">
        <v>3166</v>
      </c>
      <c r="E4" s="26" t="s">
        <v>3167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3300</v>
      </c>
      <c r="E8" s="30" t="s">
        <v>3299</v>
      </c>
      <c r="J8" s="29">
        <f>0+J9+J26+J59+J100</f>
      </c>
      <c s="29">
        <f>0+K9+K26+K59+K100</f>
      </c>
      <c s="29">
        <f>0+L9+L26+L59+L100</f>
      </c>
      <c s="29">
        <f>0+M9+M26+M59+M100</f>
      </c>
    </row>
    <row r="9" spans="1:13" ht="12.75">
      <c r="A9" t="s">
        <v>46</v>
      </c>
      <c r="C9" s="31" t="s">
        <v>47</v>
      </c>
      <c r="E9" s="33" t="s">
        <v>48</v>
      </c>
      <c r="J9" s="32">
        <f>0</f>
      </c>
      <c s="32">
        <f>0</f>
      </c>
      <c s="32">
        <f>0+L10+L14+L18+L22</f>
      </c>
      <c s="32">
        <f>0+M10+M14+M18+M22</f>
      </c>
    </row>
    <row r="10" spans="1:16" ht="25.5">
      <c r="A10" t="s">
        <v>49</v>
      </c>
      <c s="34" t="s">
        <v>4</v>
      </c>
      <c s="34" t="s">
        <v>805</v>
      </c>
      <c s="35" t="s">
        <v>806</v>
      </c>
      <c s="6" t="s">
        <v>3171</v>
      </c>
      <c s="36" t="s">
        <v>793</v>
      </c>
      <c s="37">
        <v>22.347</v>
      </c>
      <c s="36">
        <v>0</v>
      </c>
      <c s="36">
        <f>ROUND(G10*H10,6)</f>
      </c>
      <c r="L10" s="38">
        <v>0</v>
      </c>
      <c s="32">
        <f>ROUND(ROUND(L10,2)*ROUND(G10,3),2)</f>
      </c>
      <c s="36" t="s">
        <v>55</v>
      </c>
      <c>
        <f>(M10*21)/100</f>
      </c>
      <c t="s">
        <v>27</v>
      </c>
    </row>
    <row r="11" spans="1:5" ht="12.75">
      <c r="A11" s="35" t="s">
        <v>56</v>
      </c>
      <c r="E11" s="39" t="s">
        <v>3172</v>
      </c>
    </row>
    <row r="12" spans="1:5" ht="51">
      <c r="A12" s="35" t="s">
        <v>57</v>
      </c>
      <c r="E12" s="40" t="s">
        <v>3301</v>
      </c>
    </row>
    <row r="13" spans="1:5" ht="127.5">
      <c r="A13" t="s">
        <v>59</v>
      </c>
      <c r="E13" s="39" t="s">
        <v>3174</v>
      </c>
    </row>
    <row r="14" spans="1:16" ht="25.5">
      <c r="A14" t="s">
        <v>49</v>
      </c>
      <c s="34" t="s">
        <v>27</v>
      </c>
      <c s="34" t="s">
        <v>2074</v>
      </c>
      <c s="35" t="s">
        <v>2075</v>
      </c>
      <c s="6" t="s">
        <v>3175</v>
      </c>
      <c s="36" t="s">
        <v>793</v>
      </c>
      <c s="37">
        <v>46.548</v>
      </c>
      <c s="36">
        <v>0</v>
      </c>
      <c s="36">
        <f>ROUND(G14*H14,6)</f>
      </c>
      <c r="L14" s="38">
        <v>0</v>
      </c>
      <c s="32">
        <f>ROUND(ROUND(L14,2)*ROUND(G14,3),2)</f>
      </c>
      <c s="36" t="s">
        <v>55</v>
      </c>
      <c>
        <f>(M14*21)/100</f>
      </c>
      <c t="s">
        <v>27</v>
      </c>
    </row>
    <row r="15" spans="1:5" ht="12.75">
      <c r="A15" s="35" t="s">
        <v>56</v>
      </c>
      <c r="E15" s="39" t="s">
        <v>3172</v>
      </c>
    </row>
    <row r="16" spans="1:5" ht="51">
      <c r="A16" s="35" t="s">
        <v>57</v>
      </c>
      <c r="E16" s="40" t="s">
        <v>3302</v>
      </c>
    </row>
    <row r="17" spans="1:5" ht="127.5">
      <c r="A17" t="s">
        <v>59</v>
      </c>
      <c r="E17" s="39" t="s">
        <v>3174</v>
      </c>
    </row>
    <row r="18" spans="1:16" ht="25.5">
      <c r="A18" t="s">
        <v>49</v>
      </c>
      <c s="34" t="s">
        <v>26</v>
      </c>
      <c s="34" t="s">
        <v>796</v>
      </c>
      <c s="35" t="s">
        <v>797</v>
      </c>
      <c s="6" t="s">
        <v>3204</v>
      </c>
      <c s="36" t="s">
        <v>793</v>
      </c>
      <c s="37">
        <v>21.247</v>
      </c>
      <c s="36">
        <v>0</v>
      </c>
      <c s="36">
        <f>ROUND(G18*H18,6)</f>
      </c>
      <c r="L18" s="38">
        <v>0</v>
      </c>
      <c s="32">
        <f>ROUND(ROUND(L18,2)*ROUND(G18,3),2)</f>
      </c>
      <c s="36" t="s">
        <v>55</v>
      </c>
      <c>
        <f>(M18*21)/100</f>
      </c>
      <c t="s">
        <v>27</v>
      </c>
    </row>
    <row r="19" spans="1:5" ht="12.75">
      <c r="A19" s="35" t="s">
        <v>56</v>
      </c>
      <c r="E19" s="39" t="s">
        <v>3172</v>
      </c>
    </row>
    <row r="20" spans="1:5" ht="76.5">
      <c r="A20" s="35" t="s">
        <v>57</v>
      </c>
      <c r="E20" s="40" t="s">
        <v>3303</v>
      </c>
    </row>
    <row r="21" spans="1:5" ht="127.5">
      <c r="A21" t="s">
        <v>59</v>
      </c>
      <c r="E21" s="39" t="s">
        <v>3174</v>
      </c>
    </row>
    <row r="22" spans="1:16" ht="25.5">
      <c r="A22" t="s">
        <v>49</v>
      </c>
      <c s="34" t="s">
        <v>72</v>
      </c>
      <c s="34" t="s">
        <v>2081</v>
      </c>
      <c s="35" t="s">
        <v>2082</v>
      </c>
      <c s="6" t="s">
        <v>3206</v>
      </c>
      <c s="36" t="s">
        <v>793</v>
      </c>
      <c s="37">
        <v>41.772</v>
      </c>
      <c s="36">
        <v>0</v>
      </c>
      <c s="36">
        <f>ROUND(G22*H22,6)</f>
      </c>
      <c r="L22" s="38">
        <v>0</v>
      </c>
      <c s="32">
        <f>ROUND(ROUND(L22,2)*ROUND(G22,3),2)</f>
      </c>
      <c s="36" t="s">
        <v>55</v>
      </c>
      <c>
        <f>(M22*21)/100</f>
      </c>
      <c t="s">
        <v>27</v>
      </c>
    </row>
    <row r="23" spans="1:5" ht="12.75">
      <c r="A23" s="35" t="s">
        <v>56</v>
      </c>
      <c r="E23" s="39" t="s">
        <v>3172</v>
      </c>
    </row>
    <row r="24" spans="1:5" ht="51">
      <c r="A24" s="35" t="s">
        <v>57</v>
      </c>
      <c r="E24" s="40" t="s">
        <v>3304</v>
      </c>
    </row>
    <row r="25" spans="1:5" ht="127.5">
      <c r="A25" t="s">
        <v>59</v>
      </c>
      <c r="E25" s="39" t="s">
        <v>3174</v>
      </c>
    </row>
    <row r="26" spans="1:13" ht="12.75">
      <c r="A26" t="s">
        <v>46</v>
      </c>
      <c r="C26" s="31" t="s">
        <v>4</v>
      </c>
      <c r="E26" s="33" t="s">
        <v>837</v>
      </c>
      <c r="J26" s="32">
        <f>0</f>
      </c>
      <c s="32">
        <f>0</f>
      </c>
      <c s="32">
        <f>0+L27+L31+L35+L39+L43+L47+L51+L55</f>
      </c>
      <c s="32">
        <f>0+M27+M31+M35+M39+M43+M47+M51+M55</f>
      </c>
    </row>
    <row r="27" spans="1:16" ht="12.75">
      <c r="A27" t="s">
        <v>49</v>
      </c>
      <c s="34" t="s">
        <v>77</v>
      </c>
      <c s="34" t="s">
        <v>2091</v>
      </c>
      <c s="35" t="s">
        <v>5</v>
      </c>
      <c s="6" t="s">
        <v>2092</v>
      </c>
      <c s="36" t="s">
        <v>64</v>
      </c>
      <c s="37">
        <v>5.287</v>
      </c>
      <c s="36">
        <v>0</v>
      </c>
      <c s="36">
        <f>ROUND(G27*H27,6)</f>
      </c>
      <c r="L27" s="38">
        <v>0</v>
      </c>
      <c s="32">
        <f>ROUND(ROUND(L27,2)*ROUND(G27,3),2)</f>
      </c>
      <c s="36" t="s">
        <v>55</v>
      </c>
      <c>
        <f>(M27*21)/100</f>
      </c>
      <c t="s">
        <v>27</v>
      </c>
    </row>
    <row r="28" spans="1:5" ht="25.5">
      <c r="A28" s="35" t="s">
        <v>56</v>
      </c>
      <c r="E28" s="39" t="s">
        <v>3208</v>
      </c>
    </row>
    <row r="29" spans="1:5" ht="51">
      <c r="A29" s="35" t="s">
        <v>57</v>
      </c>
      <c r="E29" s="40" t="s">
        <v>3305</v>
      </c>
    </row>
    <row r="30" spans="1:5" ht="63.75">
      <c r="A30" t="s">
        <v>59</v>
      </c>
      <c r="E30" s="39" t="s">
        <v>2090</v>
      </c>
    </row>
    <row r="31" spans="1:16" ht="25.5">
      <c r="A31" t="s">
        <v>49</v>
      </c>
      <c s="34" t="s">
        <v>82</v>
      </c>
      <c s="34" t="s">
        <v>3210</v>
      </c>
      <c s="35" t="s">
        <v>5</v>
      </c>
      <c s="6" t="s">
        <v>3211</v>
      </c>
      <c s="36" t="s">
        <v>64</v>
      </c>
      <c s="37">
        <v>21.985</v>
      </c>
      <c s="36">
        <v>0</v>
      </c>
      <c s="36">
        <f>ROUND(G31*H31,6)</f>
      </c>
      <c r="L31" s="38">
        <v>0</v>
      </c>
      <c s="32">
        <f>ROUND(ROUND(L31,2)*ROUND(G31,3),2)</f>
      </c>
      <c s="36" t="s">
        <v>55</v>
      </c>
      <c>
        <f>(M31*21)/100</f>
      </c>
      <c t="s">
        <v>27</v>
      </c>
    </row>
    <row r="32" spans="1:5" ht="12.75">
      <c r="A32" s="35" t="s">
        <v>56</v>
      </c>
      <c r="E32" s="39" t="s">
        <v>3212</v>
      </c>
    </row>
    <row r="33" spans="1:5" ht="76.5">
      <c r="A33" s="35" t="s">
        <v>57</v>
      </c>
      <c r="E33" s="40" t="s">
        <v>3306</v>
      </c>
    </row>
    <row r="34" spans="1:5" ht="63.75">
      <c r="A34" t="s">
        <v>59</v>
      </c>
      <c r="E34" s="39" t="s">
        <v>2090</v>
      </c>
    </row>
    <row r="35" spans="1:16" ht="12.75">
      <c r="A35" t="s">
        <v>49</v>
      </c>
      <c s="34" t="s">
        <v>87</v>
      </c>
      <c s="34" t="s">
        <v>2269</v>
      </c>
      <c s="35" t="s">
        <v>5</v>
      </c>
      <c s="6" t="s">
        <v>2270</v>
      </c>
      <c s="36" t="s">
        <v>75</v>
      </c>
      <c s="37">
        <v>52.68</v>
      </c>
      <c s="36">
        <v>0</v>
      </c>
      <c s="36">
        <f>ROUND(G35*H35,6)</f>
      </c>
      <c r="L35" s="38">
        <v>0</v>
      </c>
      <c s="32">
        <f>ROUND(ROUND(L35,2)*ROUND(G35,3),2)</f>
      </c>
      <c s="36" t="s">
        <v>55</v>
      </c>
      <c>
        <f>(M35*21)/100</f>
      </c>
      <c t="s">
        <v>27</v>
      </c>
    </row>
    <row r="36" spans="1:5" ht="12.75">
      <c r="A36" s="35" t="s">
        <v>56</v>
      </c>
      <c r="E36" s="39" t="s">
        <v>3216</v>
      </c>
    </row>
    <row r="37" spans="1:5" ht="51">
      <c r="A37" s="35" t="s">
        <v>57</v>
      </c>
      <c r="E37" s="40" t="s">
        <v>3307</v>
      </c>
    </row>
    <row r="38" spans="1:5" ht="63.75">
      <c r="A38" t="s">
        <v>59</v>
      </c>
      <c r="E38" s="39" t="s">
        <v>2090</v>
      </c>
    </row>
    <row r="39" spans="1:16" ht="12.75">
      <c r="A39" t="s">
        <v>49</v>
      </c>
      <c s="34" t="s">
        <v>108</v>
      </c>
      <c s="34" t="s">
        <v>2812</v>
      </c>
      <c s="35" t="s">
        <v>5</v>
      </c>
      <c s="6" t="s">
        <v>2813</v>
      </c>
      <c s="36" t="s">
        <v>64</v>
      </c>
      <c s="37">
        <v>19.395</v>
      </c>
      <c s="36">
        <v>0</v>
      </c>
      <c s="36">
        <f>ROUND(G39*H39,6)</f>
      </c>
      <c r="L39" s="38">
        <v>0</v>
      </c>
      <c s="32">
        <f>ROUND(ROUND(L39,2)*ROUND(G39,3),2)</f>
      </c>
      <c s="36" t="s">
        <v>55</v>
      </c>
      <c>
        <f>(M39*21)/100</f>
      </c>
      <c t="s">
        <v>27</v>
      </c>
    </row>
    <row r="40" spans="1:5" ht="25.5">
      <c r="A40" s="35" t="s">
        <v>56</v>
      </c>
      <c r="E40" s="39" t="s">
        <v>3218</v>
      </c>
    </row>
    <row r="41" spans="1:5" ht="51">
      <c r="A41" s="35" t="s">
        <v>57</v>
      </c>
      <c r="E41" s="40" t="s">
        <v>3308</v>
      </c>
    </row>
    <row r="42" spans="1:5" ht="63.75">
      <c r="A42" t="s">
        <v>59</v>
      </c>
      <c r="E42" s="39" t="s">
        <v>2090</v>
      </c>
    </row>
    <row r="43" spans="1:16" ht="12.75">
      <c r="A43" t="s">
        <v>49</v>
      </c>
      <c s="34" t="s">
        <v>112</v>
      </c>
      <c s="34" t="s">
        <v>3223</v>
      </c>
      <c s="35" t="s">
        <v>4</v>
      </c>
      <c s="6" t="s">
        <v>3224</v>
      </c>
      <c s="36" t="s">
        <v>64</v>
      </c>
      <c s="37">
        <v>12.36</v>
      </c>
      <c s="36">
        <v>0</v>
      </c>
      <c s="36">
        <f>ROUND(G43*H43,6)</f>
      </c>
      <c r="L43" s="38">
        <v>0</v>
      </c>
      <c s="32">
        <f>ROUND(ROUND(L43,2)*ROUND(G43,3),2)</f>
      </c>
      <c s="36" t="s">
        <v>55</v>
      </c>
      <c>
        <f>(M43*21)/100</f>
      </c>
      <c t="s">
        <v>27</v>
      </c>
    </row>
    <row r="44" spans="1:5" ht="25.5">
      <c r="A44" s="35" t="s">
        <v>56</v>
      </c>
      <c r="E44" s="39" t="s">
        <v>3309</v>
      </c>
    </row>
    <row r="45" spans="1:5" ht="51">
      <c r="A45" s="35" t="s">
        <v>57</v>
      </c>
      <c r="E45" s="40" t="s">
        <v>3310</v>
      </c>
    </row>
    <row r="46" spans="1:5" ht="369.75">
      <c r="A46" t="s">
        <v>59</v>
      </c>
      <c r="E46" s="39" t="s">
        <v>3227</v>
      </c>
    </row>
    <row r="47" spans="1:16" ht="12.75">
      <c r="A47" t="s">
        <v>49</v>
      </c>
      <c s="34" t="s">
        <v>116</v>
      </c>
      <c s="34" t="s">
        <v>3230</v>
      </c>
      <c s="35" t="s">
        <v>5</v>
      </c>
      <c s="6" t="s">
        <v>3231</v>
      </c>
      <c s="36" t="s">
        <v>64</v>
      </c>
      <c s="37">
        <v>16.52</v>
      </c>
      <c s="36">
        <v>0</v>
      </c>
      <c s="36">
        <f>ROUND(G47*H47,6)</f>
      </c>
      <c r="L47" s="38">
        <v>0</v>
      </c>
      <c s="32">
        <f>ROUND(ROUND(L47,2)*ROUND(G47,3),2)</f>
      </c>
      <c s="36" t="s">
        <v>55</v>
      </c>
      <c>
        <f>(M47*21)/100</f>
      </c>
      <c t="s">
        <v>27</v>
      </c>
    </row>
    <row r="48" spans="1:5" ht="25.5">
      <c r="A48" s="35" t="s">
        <v>56</v>
      </c>
      <c r="E48" s="39" t="s">
        <v>3232</v>
      </c>
    </row>
    <row r="49" spans="1:5" ht="51">
      <c r="A49" s="35" t="s">
        <v>57</v>
      </c>
      <c r="E49" s="40" t="s">
        <v>3311</v>
      </c>
    </row>
    <row r="50" spans="1:5" ht="306">
      <c r="A50" t="s">
        <v>59</v>
      </c>
      <c r="E50" s="39" t="s">
        <v>3234</v>
      </c>
    </row>
    <row r="51" spans="1:16" ht="12.75">
      <c r="A51" t="s">
        <v>49</v>
      </c>
      <c s="34" t="s">
        <v>120</v>
      </c>
      <c s="34" t="s">
        <v>2767</v>
      </c>
      <c s="35" t="s">
        <v>5</v>
      </c>
      <c s="6" t="s">
        <v>2768</v>
      </c>
      <c s="36" t="s">
        <v>64</v>
      </c>
      <c s="37">
        <v>16.52</v>
      </c>
      <c s="36">
        <v>0</v>
      </c>
      <c s="36">
        <f>ROUND(G51*H51,6)</f>
      </c>
      <c r="L51" s="38">
        <v>0</v>
      </c>
      <c s="32">
        <f>ROUND(ROUND(L51,2)*ROUND(G51,3),2)</f>
      </c>
      <c s="36" t="s">
        <v>55</v>
      </c>
      <c>
        <f>(M51*21)/100</f>
      </c>
      <c t="s">
        <v>27</v>
      </c>
    </row>
    <row r="52" spans="1:5" ht="12.75">
      <c r="A52" s="35" t="s">
        <v>56</v>
      </c>
      <c r="E52" s="39" t="s">
        <v>5</v>
      </c>
    </row>
    <row r="53" spans="1:5" ht="51">
      <c r="A53" s="35" t="s">
        <v>57</v>
      </c>
      <c r="E53" s="40" t="s">
        <v>3311</v>
      </c>
    </row>
    <row r="54" spans="1:5" ht="267.75">
      <c r="A54" t="s">
        <v>59</v>
      </c>
      <c r="E54" s="39" t="s">
        <v>3236</v>
      </c>
    </row>
    <row r="55" spans="1:16" ht="12.75">
      <c r="A55" t="s">
        <v>49</v>
      </c>
      <c s="34" t="s">
        <v>124</v>
      </c>
      <c s="34" t="s">
        <v>2370</v>
      </c>
      <c s="35" t="s">
        <v>5</v>
      </c>
      <c s="6" t="s">
        <v>2371</v>
      </c>
      <c s="36" t="s">
        <v>64</v>
      </c>
      <c s="37">
        <v>12.36</v>
      </c>
      <c s="36">
        <v>0</v>
      </c>
      <c s="36">
        <f>ROUND(G55*H55,6)</f>
      </c>
      <c r="L55" s="38">
        <v>0</v>
      </c>
      <c s="32">
        <f>ROUND(ROUND(L55,2)*ROUND(G55,3),2)</f>
      </c>
      <c s="36" t="s">
        <v>55</v>
      </c>
      <c>
        <f>(M55*21)/100</f>
      </c>
      <c t="s">
        <v>27</v>
      </c>
    </row>
    <row r="56" spans="1:5" ht="12.75">
      <c r="A56" s="35" t="s">
        <v>56</v>
      </c>
      <c r="E56" s="39" t="s">
        <v>5</v>
      </c>
    </row>
    <row r="57" spans="1:5" ht="51">
      <c r="A57" s="35" t="s">
        <v>57</v>
      </c>
      <c r="E57" s="40" t="s">
        <v>3312</v>
      </c>
    </row>
    <row r="58" spans="1:5" ht="191.25">
      <c r="A58" t="s">
        <v>59</v>
      </c>
      <c r="E58" s="39" t="s">
        <v>3238</v>
      </c>
    </row>
    <row r="59" spans="1:13" ht="12.75">
      <c r="A59" t="s">
        <v>46</v>
      </c>
      <c r="C59" s="31" t="s">
        <v>77</v>
      </c>
      <c r="E59" s="33" t="s">
        <v>1914</v>
      </c>
      <c r="J59" s="32">
        <f>0</f>
      </c>
      <c s="32">
        <f>0</f>
      </c>
      <c s="32">
        <f>0+L60+L64+L68+L72+L76+L80+L84+L88+L92+L96</f>
      </c>
      <c s="32">
        <f>0+M60+M64+M68+M72+M76+M80+M84+M88+M92+M96</f>
      </c>
    </row>
    <row r="60" spans="1:16" ht="12.75">
      <c r="A60" t="s">
        <v>49</v>
      </c>
      <c s="34" t="s">
        <v>128</v>
      </c>
      <c s="34" t="s">
        <v>2228</v>
      </c>
      <c s="35" t="s">
        <v>5</v>
      </c>
      <c s="6" t="s">
        <v>2229</v>
      </c>
      <c s="36" t="s">
        <v>64</v>
      </c>
      <c s="37">
        <v>69.502</v>
      </c>
      <c s="36">
        <v>0</v>
      </c>
      <c s="36">
        <f>ROUND(G60*H60,6)</f>
      </c>
      <c r="L60" s="38">
        <v>0</v>
      </c>
      <c s="32">
        <f>ROUND(ROUND(L60,2)*ROUND(G60,3),2)</f>
      </c>
      <c s="36" t="s">
        <v>55</v>
      </c>
      <c>
        <f>(M60*21)/100</f>
      </c>
      <c t="s">
        <v>27</v>
      </c>
    </row>
    <row r="61" spans="1:5" ht="12.75">
      <c r="A61" s="35" t="s">
        <v>56</v>
      </c>
      <c r="E61" s="39" t="s">
        <v>3267</v>
      </c>
    </row>
    <row r="62" spans="1:5" ht="89.25">
      <c r="A62" s="35" t="s">
        <v>57</v>
      </c>
      <c r="E62" s="40" t="s">
        <v>3313</v>
      </c>
    </row>
    <row r="63" spans="1:5" ht="51">
      <c r="A63" t="s">
        <v>59</v>
      </c>
      <c r="E63" s="39" t="s">
        <v>3269</v>
      </c>
    </row>
    <row r="64" spans="1:16" ht="12.75">
      <c r="A64" t="s">
        <v>49</v>
      </c>
      <c s="34" t="s">
        <v>131</v>
      </c>
      <c s="34" t="s">
        <v>3314</v>
      </c>
      <c s="35" t="s">
        <v>5</v>
      </c>
      <c s="6" t="s">
        <v>3315</v>
      </c>
      <c s="36" t="s">
        <v>85</v>
      </c>
      <c s="37">
        <v>1.92</v>
      </c>
      <c s="36">
        <v>0</v>
      </c>
      <c s="36">
        <f>ROUND(G64*H64,6)</f>
      </c>
      <c r="L64" s="38">
        <v>0</v>
      </c>
      <c s="32">
        <f>ROUND(ROUND(L64,2)*ROUND(G64,3),2)</f>
      </c>
      <c s="36" t="s">
        <v>55</v>
      </c>
      <c>
        <f>(M64*21)/100</f>
      </c>
      <c t="s">
        <v>27</v>
      </c>
    </row>
    <row r="65" spans="1:5" ht="12.75">
      <c r="A65" s="35" t="s">
        <v>56</v>
      </c>
      <c r="E65" s="39" t="s">
        <v>3316</v>
      </c>
    </row>
    <row r="66" spans="1:5" ht="51">
      <c r="A66" s="35" t="s">
        <v>57</v>
      </c>
      <c r="E66" s="40" t="s">
        <v>3317</v>
      </c>
    </row>
    <row r="67" spans="1:5" ht="51">
      <c r="A67" t="s">
        <v>59</v>
      </c>
      <c r="E67" s="39" t="s">
        <v>3190</v>
      </c>
    </row>
    <row r="68" spans="1:16" ht="12.75">
      <c r="A68" t="s">
        <v>49</v>
      </c>
      <c s="34" t="s">
        <v>135</v>
      </c>
      <c s="34" t="s">
        <v>2282</v>
      </c>
      <c s="35" t="s">
        <v>5</v>
      </c>
      <c s="6" t="s">
        <v>2283</v>
      </c>
      <c s="36" t="s">
        <v>85</v>
      </c>
      <c s="37">
        <v>3.84</v>
      </c>
      <c s="36">
        <v>0</v>
      </c>
      <c s="36">
        <f>ROUND(G68*H68,6)</f>
      </c>
      <c r="L68" s="38">
        <v>0</v>
      </c>
      <c s="32">
        <f>ROUND(ROUND(L68,2)*ROUND(G68,3),2)</f>
      </c>
      <c s="36" t="s">
        <v>55</v>
      </c>
      <c>
        <f>(M68*21)/100</f>
      </c>
      <c t="s">
        <v>27</v>
      </c>
    </row>
    <row r="69" spans="1:5" ht="12.75">
      <c r="A69" s="35" t="s">
        <v>56</v>
      </c>
      <c r="E69" s="39" t="s">
        <v>3188</v>
      </c>
    </row>
    <row r="70" spans="1:5" ht="76.5">
      <c r="A70" s="35" t="s">
        <v>57</v>
      </c>
      <c r="E70" s="40" t="s">
        <v>3318</v>
      </c>
    </row>
    <row r="71" spans="1:5" ht="51">
      <c r="A71" t="s">
        <v>59</v>
      </c>
      <c r="E71" s="39" t="s">
        <v>3190</v>
      </c>
    </row>
    <row r="72" spans="1:16" ht="12.75">
      <c r="A72" t="s">
        <v>49</v>
      </c>
      <c s="34" t="s">
        <v>139</v>
      </c>
      <c s="34" t="s">
        <v>3191</v>
      </c>
      <c s="35" t="s">
        <v>5</v>
      </c>
      <c s="6" t="s">
        <v>3192</v>
      </c>
      <c s="36" t="s">
        <v>85</v>
      </c>
      <c s="37">
        <v>1.92</v>
      </c>
      <c s="36">
        <v>0</v>
      </c>
      <c s="36">
        <f>ROUND(G72*H72,6)</f>
      </c>
      <c r="L72" s="38">
        <v>0</v>
      </c>
      <c s="32">
        <f>ROUND(ROUND(L72,2)*ROUND(G72,3),2)</f>
      </c>
      <c s="36" t="s">
        <v>55</v>
      </c>
      <c>
        <f>(M72*21)/100</f>
      </c>
      <c t="s">
        <v>27</v>
      </c>
    </row>
    <row r="73" spans="1:5" ht="12.75">
      <c r="A73" s="35" t="s">
        <v>56</v>
      </c>
      <c r="E73" s="39" t="s">
        <v>3193</v>
      </c>
    </row>
    <row r="74" spans="1:5" ht="51">
      <c r="A74" s="35" t="s">
        <v>57</v>
      </c>
      <c r="E74" s="40" t="s">
        <v>3317</v>
      </c>
    </row>
    <row r="75" spans="1:5" ht="140.25">
      <c r="A75" t="s">
        <v>59</v>
      </c>
      <c r="E75" s="39" t="s">
        <v>3195</v>
      </c>
    </row>
    <row r="76" spans="1:16" ht="12.75">
      <c r="A76" t="s">
        <v>49</v>
      </c>
      <c s="34" t="s">
        <v>143</v>
      </c>
      <c s="34" t="s">
        <v>3196</v>
      </c>
      <c s="35" t="s">
        <v>5</v>
      </c>
      <c s="6" t="s">
        <v>3197</v>
      </c>
      <c s="36" t="s">
        <v>85</v>
      </c>
      <c s="37">
        <v>1.92</v>
      </c>
      <c s="36">
        <v>0</v>
      </c>
      <c s="36">
        <f>ROUND(G76*H76,6)</f>
      </c>
      <c r="L76" s="38">
        <v>0</v>
      </c>
      <c s="32">
        <f>ROUND(ROUND(L76,2)*ROUND(G76,3),2)</f>
      </c>
      <c s="36" t="s">
        <v>55</v>
      </c>
      <c>
        <f>(M76*21)/100</f>
      </c>
      <c t="s">
        <v>27</v>
      </c>
    </row>
    <row r="77" spans="1:5" ht="12.75">
      <c r="A77" s="35" t="s">
        <v>56</v>
      </c>
      <c r="E77" s="39" t="s">
        <v>3198</v>
      </c>
    </row>
    <row r="78" spans="1:5" ht="51">
      <c r="A78" s="35" t="s">
        <v>57</v>
      </c>
      <c r="E78" s="40" t="s">
        <v>3317</v>
      </c>
    </row>
    <row r="79" spans="1:5" ht="140.25">
      <c r="A79" t="s">
        <v>59</v>
      </c>
      <c r="E79" s="39" t="s">
        <v>3195</v>
      </c>
    </row>
    <row r="80" spans="1:16" ht="12.75">
      <c r="A80" t="s">
        <v>49</v>
      </c>
      <c s="34" t="s">
        <v>147</v>
      </c>
      <c s="34" t="s">
        <v>3319</v>
      </c>
      <c s="35" t="s">
        <v>5</v>
      </c>
      <c s="6" t="s">
        <v>3320</v>
      </c>
      <c s="36" t="s">
        <v>85</v>
      </c>
      <c s="37">
        <v>1.92</v>
      </c>
      <c s="36">
        <v>0</v>
      </c>
      <c s="36">
        <f>ROUND(G80*H80,6)</f>
      </c>
      <c r="L80" s="38">
        <v>0</v>
      </c>
      <c s="32">
        <f>ROUND(ROUND(L80,2)*ROUND(G80,3),2)</f>
      </c>
      <c s="36" t="s">
        <v>55</v>
      </c>
      <c>
        <f>(M80*21)/100</f>
      </c>
      <c t="s">
        <v>27</v>
      </c>
    </row>
    <row r="81" spans="1:5" ht="12.75">
      <c r="A81" s="35" t="s">
        <v>56</v>
      </c>
      <c r="E81" s="39" t="s">
        <v>3321</v>
      </c>
    </row>
    <row r="82" spans="1:5" ht="51">
      <c r="A82" s="35" t="s">
        <v>57</v>
      </c>
      <c r="E82" s="40" t="s">
        <v>3317</v>
      </c>
    </row>
    <row r="83" spans="1:5" ht="140.25">
      <c r="A83" t="s">
        <v>59</v>
      </c>
      <c r="E83" s="39" t="s">
        <v>3195</v>
      </c>
    </row>
    <row r="84" spans="1:16" ht="12.75">
      <c r="A84" t="s">
        <v>49</v>
      </c>
      <c s="34" t="s">
        <v>151</v>
      </c>
      <c s="34" t="s">
        <v>2232</v>
      </c>
      <c s="35" t="s">
        <v>5</v>
      </c>
      <c s="6" t="s">
        <v>3270</v>
      </c>
      <c s="36" t="s">
        <v>85</v>
      </c>
      <c s="37">
        <v>15.13</v>
      </c>
      <c s="36">
        <v>0</v>
      </c>
      <c s="36">
        <f>ROUND(G84*H84,6)</f>
      </c>
      <c r="L84" s="38">
        <v>0</v>
      </c>
      <c s="32">
        <f>ROUND(ROUND(L84,2)*ROUND(G84,3),2)</f>
      </c>
      <c s="36" t="s">
        <v>55</v>
      </c>
      <c>
        <f>(M84*21)/100</f>
      </c>
      <c t="s">
        <v>27</v>
      </c>
    </row>
    <row r="85" spans="1:5" ht="12.75">
      <c r="A85" s="35" t="s">
        <v>56</v>
      </c>
      <c r="E85" s="39" t="s">
        <v>3322</v>
      </c>
    </row>
    <row r="86" spans="1:5" ht="51">
      <c r="A86" s="35" t="s">
        <v>57</v>
      </c>
      <c r="E86" s="40" t="s">
        <v>3323</v>
      </c>
    </row>
    <row r="87" spans="1:5" ht="153">
      <c r="A87" t="s">
        <v>59</v>
      </c>
      <c r="E87" s="39" t="s">
        <v>3273</v>
      </c>
    </row>
    <row r="88" spans="1:16" ht="12.75">
      <c r="A88" t="s">
        <v>49</v>
      </c>
      <c s="34" t="s">
        <v>155</v>
      </c>
      <c s="34" t="s">
        <v>2290</v>
      </c>
      <c s="35" t="s">
        <v>5</v>
      </c>
      <c s="6" t="s">
        <v>2291</v>
      </c>
      <c s="36" t="s">
        <v>85</v>
      </c>
      <c s="37">
        <v>430.87</v>
      </c>
      <c s="36">
        <v>0</v>
      </c>
      <c s="36">
        <f>ROUND(G88*H88,6)</f>
      </c>
      <c r="L88" s="38">
        <v>0</v>
      </c>
      <c s="32">
        <f>ROUND(ROUND(L88,2)*ROUND(G88,3),2)</f>
      </c>
      <c s="36" t="s">
        <v>55</v>
      </c>
      <c>
        <f>(M88*21)/100</f>
      </c>
      <c t="s">
        <v>27</v>
      </c>
    </row>
    <row r="89" spans="1:5" ht="12.75">
      <c r="A89" s="35" t="s">
        <v>56</v>
      </c>
      <c r="E89" s="39" t="s">
        <v>5</v>
      </c>
    </row>
    <row r="90" spans="1:5" ht="51">
      <c r="A90" s="35" t="s">
        <v>57</v>
      </c>
      <c r="E90" s="40" t="s">
        <v>3324</v>
      </c>
    </row>
    <row r="91" spans="1:5" ht="153">
      <c r="A91" t="s">
        <v>59</v>
      </c>
      <c r="E91" s="39" t="s">
        <v>3273</v>
      </c>
    </row>
    <row r="92" spans="1:16" ht="25.5">
      <c r="A92" t="s">
        <v>49</v>
      </c>
      <c s="34" t="s">
        <v>158</v>
      </c>
      <c s="34" t="s">
        <v>3275</v>
      </c>
      <c s="35" t="s">
        <v>5</v>
      </c>
      <c s="6" t="s">
        <v>3276</v>
      </c>
      <c s="36" t="s">
        <v>85</v>
      </c>
      <c s="37">
        <v>12.61</v>
      </c>
      <c s="36">
        <v>0</v>
      </c>
      <c s="36">
        <f>ROUND(G92*H92,6)</f>
      </c>
      <c r="L92" s="38">
        <v>0</v>
      </c>
      <c s="32">
        <f>ROUND(ROUND(L92,2)*ROUND(G92,3),2)</f>
      </c>
      <c s="36" t="s">
        <v>55</v>
      </c>
      <c>
        <f>(M92*21)/100</f>
      </c>
      <c t="s">
        <v>27</v>
      </c>
    </row>
    <row r="93" spans="1:5" ht="12.75">
      <c r="A93" s="35" t="s">
        <v>56</v>
      </c>
      <c r="E93" s="39" t="s">
        <v>5</v>
      </c>
    </row>
    <row r="94" spans="1:5" ht="51">
      <c r="A94" s="35" t="s">
        <v>57</v>
      </c>
      <c r="E94" s="40" t="s">
        <v>3325</v>
      </c>
    </row>
    <row r="95" spans="1:5" ht="153">
      <c r="A95" t="s">
        <v>59</v>
      </c>
      <c r="E95" s="39" t="s">
        <v>3273</v>
      </c>
    </row>
    <row r="96" spans="1:16" ht="12.75">
      <c r="A96" t="s">
        <v>49</v>
      </c>
      <c s="34" t="s">
        <v>164</v>
      </c>
      <c s="34" t="s">
        <v>3326</v>
      </c>
      <c s="35" t="s">
        <v>5</v>
      </c>
      <c s="6" t="s">
        <v>3327</v>
      </c>
      <c s="36" t="s">
        <v>75</v>
      </c>
      <c s="37">
        <v>7.7</v>
      </c>
      <c s="36">
        <v>0</v>
      </c>
      <c s="36">
        <f>ROUND(G96*H96,6)</f>
      </c>
      <c r="L96" s="38">
        <v>0</v>
      </c>
      <c s="32">
        <f>ROUND(ROUND(L96,2)*ROUND(G96,3),2)</f>
      </c>
      <c s="36" t="s">
        <v>55</v>
      </c>
      <c>
        <f>(M96*21)/100</f>
      </c>
      <c t="s">
        <v>27</v>
      </c>
    </row>
    <row r="97" spans="1:5" ht="12.75">
      <c r="A97" s="35" t="s">
        <v>56</v>
      </c>
      <c r="E97" s="39" t="s">
        <v>5</v>
      </c>
    </row>
    <row r="98" spans="1:5" ht="51">
      <c r="A98" s="35" t="s">
        <v>57</v>
      </c>
      <c r="E98" s="40" t="s">
        <v>3328</v>
      </c>
    </row>
    <row r="99" spans="1:5" ht="38.25">
      <c r="A99" t="s">
        <v>59</v>
      </c>
      <c r="E99" s="39" t="s">
        <v>3329</v>
      </c>
    </row>
    <row r="100" spans="1:13" ht="12.75">
      <c r="A100" t="s">
        <v>46</v>
      </c>
      <c r="C100" s="31" t="s">
        <v>112</v>
      </c>
      <c r="E100" s="33" t="s">
        <v>1999</v>
      </c>
      <c r="J100" s="32">
        <f>0</f>
      </c>
      <c s="32">
        <f>0</f>
      </c>
      <c s="32">
        <f>0+L101+L105+L109</f>
      </c>
      <c s="32">
        <f>0+M101+M105+M109</f>
      </c>
    </row>
    <row r="101" spans="1:16" ht="12.75">
      <c r="A101" t="s">
        <v>49</v>
      </c>
      <c s="34" t="s">
        <v>168</v>
      </c>
      <c s="34" t="s">
        <v>3286</v>
      </c>
      <c s="35" t="s">
        <v>5</v>
      </c>
      <c s="6" t="s">
        <v>3287</v>
      </c>
      <c s="36" t="s">
        <v>75</v>
      </c>
      <c s="37">
        <v>8</v>
      </c>
      <c s="36">
        <v>0</v>
      </c>
      <c s="36">
        <f>ROUND(G101*H101,6)</f>
      </c>
      <c r="L101" s="38">
        <v>0</v>
      </c>
      <c s="32">
        <f>ROUND(ROUND(L101,2)*ROUND(G101,3),2)</f>
      </c>
      <c s="36" t="s">
        <v>55</v>
      </c>
      <c>
        <f>(M101*21)/100</f>
      </c>
      <c t="s">
        <v>27</v>
      </c>
    </row>
    <row r="102" spans="1:5" ht="12.75">
      <c r="A102" s="35" t="s">
        <v>56</v>
      </c>
      <c r="E102" s="39" t="s">
        <v>3288</v>
      </c>
    </row>
    <row r="103" spans="1:5" ht="51">
      <c r="A103" s="35" t="s">
        <v>57</v>
      </c>
      <c r="E103" s="40" t="s">
        <v>3330</v>
      </c>
    </row>
    <row r="104" spans="1:5" ht="51">
      <c r="A104" t="s">
        <v>59</v>
      </c>
      <c r="E104" s="39" t="s">
        <v>3290</v>
      </c>
    </row>
    <row r="105" spans="1:16" ht="12.75">
      <c r="A105" t="s">
        <v>49</v>
      </c>
      <c s="34" t="s">
        <v>173</v>
      </c>
      <c s="34" t="s">
        <v>2689</v>
      </c>
      <c s="35" t="s">
        <v>5</v>
      </c>
      <c s="6" t="s">
        <v>2690</v>
      </c>
      <c s="36" t="s">
        <v>75</v>
      </c>
      <c s="37">
        <v>3.45</v>
      </c>
      <c s="36">
        <v>0</v>
      </c>
      <c s="36">
        <f>ROUND(G105*H105,6)</f>
      </c>
      <c r="L105" s="38">
        <v>0</v>
      </c>
      <c s="32">
        <f>ROUND(ROUND(L105,2)*ROUND(G105,3),2)</f>
      </c>
      <c s="36" t="s">
        <v>55</v>
      </c>
      <c>
        <f>(M105*21)/100</f>
      </c>
      <c t="s">
        <v>27</v>
      </c>
    </row>
    <row r="106" spans="1:5" ht="12.75">
      <c r="A106" s="35" t="s">
        <v>56</v>
      </c>
      <c r="E106" s="39" t="s">
        <v>5</v>
      </c>
    </row>
    <row r="107" spans="1:5" ht="51">
      <c r="A107" s="35" t="s">
        <v>57</v>
      </c>
      <c r="E107" s="40" t="s">
        <v>3331</v>
      </c>
    </row>
    <row r="108" spans="1:5" ht="51">
      <c r="A108" t="s">
        <v>59</v>
      </c>
      <c r="E108" s="39" t="s">
        <v>3290</v>
      </c>
    </row>
    <row r="109" spans="1:16" ht="12.75">
      <c r="A109" t="s">
        <v>49</v>
      </c>
      <c s="34" t="s">
        <v>176</v>
      </c>
      <c s="34" t="s">
        <v>3332</v>
      </c>
      <c s="35" t="s">
        <v>5</v>
      </c>
      <c s="6" t="s">
        <v>3333</v>
      </c>
      <c s="36" t="s">
        <v>75</v>
      </c>
      <c s="37">
        <v>7.7</v>
      </c>
      <c s="36">
        <v>0</v>
      </c>
      <c s="36">
        <f>ROUND(G109*H109,6)</f>
      </c>
      <c r="L109" s="38">
        <v>0</v>
      </c>
      <c s="32">
        <f>ROUND(ROUND(L109,2)*ROUND(G109,3),2)</f>
      </c>
      <c s="36" t="s">
        <v>55</v>
      </c>
      <c>
        <f>(M109*21)/100</f>
      </c>
      <c t="s">
        <v>27</v>
      </c>
    </row>
    <row r="110" spans="1:5" ht="12.75">
      <c r="A110" s="35" t="s">
        <v>56</v>
      </c>
      <c r="E110" s="39" t="s">
        <v>5</v>
      </c>
    </row>
    <row r="111" spans="1:5" ht="51">
      <c r="A111" s="35" t="s">
        <v>57</v>
      </c>
      <c r="E111" s="40" t="s">
        <v>3328</v>
      </c>
    </row>
    <row r="112" spans="1:5" ht="25.5">
      <c r="A112" t="s">
        <v>59</v>
      </c>
      <c r="E112" s="39" t="s">
        <v>3334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3166</v>
      </c>
      <c s="41">
        <f>Rekapitulace!C50</f>
      </c>
      <c s="20" t="s">
        <v>0</v>
      </c>
      <c t="s">
        <v>23</v>
      </c>
      <c t="s">
        <v>27</v>
      </c>
    </row>
    <row r="4" spans="1:16" ht="32" customHeight="1">
      <c r="A4" s="24" t="s">
        <v>20</v>
      </c>
      <c s="25" t="s">
        <v>28</v>
      </c>
      <c s="27" t="s">
        <v>3166</v>
      </c>
      <c r="E4" s="26" t="s">
        <v>3167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3337</v>
      </c>
      <c r="E8" s="30" t="s">
        <v>3336</v>
      </c>
      <c r="J8" s="29">
        <f>0+J9+J26+J95+J104+J145</f>
      </c>
      <c s="29">
        <f>0+K9+K26+K95+K104+K145</f>
      </c>
      <c s="29">
        <f>0+L9+L26+L95+L104+L145</f>
      </c>
      <c s="29">
        <f>0+M9+M26+M95+M104+M145</f>
      </c>
    </row>
    <row r="9" spans="1:13" ht="12.75">
      <c r="A9" t="s">
        <v>46</v>
      </c>
      <c r="C9" s="31" t="s">
        <v>47</v>
      </c>
      <c r="E9" s="33" t="s">
        <v>48</v>
      </c>
      <c r="J9" s="32">
        <f>0</f>
      </c>
      <c s="32">
        <f>0</f>
      </c>
      <c s="32">
        <f>0+L10+L14+L18+L22</f>
      </c>
      <c s="32">
        <f>0+M10+M14+M18+M22</f>
      </c>
    </row>
    <row r="10" spans="1:16" ht="25.5">
      <c r="A10" t="s">
        <v>49</v>
      </c>
      <c s="34" t="s">
        <v>4</v>
      </c>
      <c s="34" t="s">
        <v>805</v>
      </c>
      <c s="35" t="s">
        <v>806</v>
      </c>
      <c s="6" t="s">
        <v>3171</v>
      </c>
      <c s="36" t="s">
        <v>793</v>
      </c>
      <c s="37">
        <v>203.49</v>
      </c>
      <c s="36">
        <v>0</v>
      </c>
      <c s="36">
        <f>ROUND(G10*H10,6)</f>
      </c>
      <c r="L10" s="38">
        <v>0</v>
      </c>
      <c s="32">
        <f>ROUND(ROUND(L10,2)*ROUND(G10,3),2)</f>
      </c>
      <c s="36" t="s">
        <v>55</v>
      </c>
      <c>
        <f>(M10*21)/100</f>
      </c>
      <c t="s">
        <v>27</v>
      </c>
    </row>
    <row r="11" spans="1:5" ht="12.75">
      <c r="A11" s="35" t="s">
        <v>56</v>
      </c>
      <c r="E11" s="39" t="s">
        <v>3172</v>
      </c>
    </row>
    <row r="12" spans="1:5" ht="76.5">
      <c r="A12" s="35" t="s">
        <v>57</v>
      </c>
      <c r="E12" s="40" t="s">
        <v>3338</v>
      </c>
    </row>
    <row r="13" spans="1:5" ht="127.5">
      <c r="A13" t="s">
        <v>59</v>
      </c>
      <c r="E13" s="39" t="s">
        <v>3174</v>
      </c>
    </row>
    <row r="14" spans="1:16" ht="25.5">
      <c r="A14" t="s">
        <v>49</v>
      </c>
      <c s="34" t="s">
        <v>27</v>
      </c>
      <c s="34" t="s">
        <v>2074</v>
      </c>
      <c s="35" t="s">
        <v>2075</v>
      </c>
      <c s="6" t="s">
        <v>3175</v>
      </c>
      <c s="36" t="s">
        <v>793</v>
      </c>
      <c s="37">
        <v>31.502</v>
      </c>
      <c s="36">
        <v>0</v>
      </c>
      <c s="36">
        <f>ROUND(G14*H14,6)</f>
      </c>
      <c r="L14" s="38">
        <v>0</v>
      </c>
      <c s="32">
        <f>ROUND(ROUND(L14,2)*ROUND(G14,3),2)</f>
      </c>
      <c s="36" t="s">
        <v>55</v>
      </c>
      <c>
        <f>(M14*21)/100</f>
      </c>
      <c t="s">
        <v>27</v>
      </c>
    </row>
    <row r="15" spans="1:5" ht="12.75">
      <c r="A15" s="35" t="s">
        <v>56</v>
      </c>
      <c r="E15" s="39" t="s">
        <v>3172</v>
      </c>
    </row>
    <row r="16" spans="1:5" ht="51">
      <c r="A16" s="35" t="s">
        <v>57</v>
      </c>
      <c r="E16" s="40" t="s">
        <v>3339</v>
      </c>
    </row>
    <row r="17" spans="1:5" ht="127.5">
      <c r="A17" t="s">
        <v>59</v>
      </c>
      <c r="E17" s="39" t="s">
        <v>3174</v>
      </c>
    </row>
    <row r="18" spans="1:16" ht="25.5">
      <c r="A18" t="s">
        <v>49</v>
      </c>
      <c s="34" t="s">
        <v>26</v>
      </c>
      <c s="34" t="s">
        <v>796</v>
      </c>
      <c s="35" t="s">
        <v>797</v>
      </c>
      <c s="6" t="s">
        <v>3204</v>
      </c>
      <c s="36" t="s">
        <v>793</v>
      </c>
      <c s="37">
        <v>12.003</v>
      </c>
      <c s="36">
        <v>0</v>
      </c>
      <c s="36">
        <f>ROUND(G18*H18,6)</f>
      </c>
      <c r="L18" s="38">
        <v>0</v>
      </c>
      <c s="32">
        <f>ROUND(ROUND(L18,2)*ROUND(G18,3),2)</f>
      </c>
      <c s="36" t="s">
        <v>55</v>
      </c>
      <c>
        <f>(M18*21)/100</f>
      </c>
      <c t="s">
        <v>27</v>
      </c>
    </row>
    <row r="19" spans="1:5" ht="12.75">
      <c r="A19" s="35" t="s">
        <v>56</v>
      </c>
      <c r="E19" s="39" t="s">
        <v>3172</v>
      </c>
    </row>
    <row r="20" spans="1:5" ht="89.25">
      <c r="A20" s="35" t="s">
        <v>57</v>
      </c>
      <c r="E20" s="40" t="s">
        <v>3340</v>
      </c>
    </row>
    <row r="21" spans="1:5" ht="127.5">
      <c r="A21" t="s">
        <v>59</v>
      </c>
      <c r="E21" s="39" t="s">
        <v>3174</v>
      </c>
    </row>
    <row r="22" spans="1:16" ht="25.5">
      <c r="A22" t="s">
        <v>49</v>
      </c>
      <c s="34" t="s">
        <v>72</v>
      </c>
      <c s="34" t="s">
        <v>2081</v>
      </c>
      <c s="35" t="s">
        <v>2082</v>
      </c>
      <c s="6" t="s">
        <v>3206</v>
      </c>
      <c s="36" t="s">
        <v>793</v>
      </c>
      <c s="37">
        <v>1.655</v>
      </c>
      <c s="36">
        <v>0</v>
      </c>
      <c s="36">
        <f>ROUND(G22*H22,6)</f>
      </c>
      <c r="L22" s="38">
        <v>0</v>
      </c>
      <c s="32">
        <f>ROUND(ROUND(L22,2)*ROUND(G22,3),2)</f>
      </c>
      <c s="36" t="s">
        <v>55</v>
      </c>
      <c>
        <f>(M22*21)/100</f>
      </c>
      <c t="s">
        <v>27</v>
      </c>
    </row>
    <row r="23" spans="1:5" ht="12.75">
      <c r="A23" s="35" t="s">
        <v>56</v>
      </c>
      <c r="E23" s="39" t="s">
        <v>3172</v>
      </c>
    </row>
    <row r="24" spans="1:5" ht="51">
      <c r="A24" s="35" t="s">
        <v>57</v>
      </c>
      <c r="E24" s="40" t="s">
        <v>3341</v>
      </c>
    </row>
    <row r="25" spans="1:5" ht="127.5">
      <c r="A25" t="s">
        <v>59</v>
      </c>
      <c r="E25" s="39" t="s">
        <v>3174</v>
      </c>
    </row>
    <row r="26" spans="1:13" ht="12.75">
      <c r="A26" t="s">
        <v>46</v>
      </c>
      <c r="C26" s="31" t="s">
        <v>4</v>
      </c>
      <c r="E26" s="33" t="s">
        <v>837</v>
      </c>
      <c r="J26" s="32">
        <f>0</f>
      </c>
      <c s="32">
        <f>0</f>
      </c>
      <c s="32">
        <f>0+L27+L31+L35+L39+L43+L47+L51+L55+L59+L63+L67+L71+L75+L79+L83+L87+L91</f>
      </c>
      <c s="32">
        <f>0+M27+M31+M35+M39+M43+M47+M51+M55+M59+M63+M67+M71+M75+M79+M83+M87+M91</f>
      </c>
    </row>
    <row r="27" spans="1:16" ht="12.75">
      <c r="A27" t="s">
        <v>49</v>
      </c>
      <c s="34" t="s">
        <v>77</v>
      </c>
      <c s="34" t="s">
        <v>2091</v>
      </c>
      <c s="35" t="s">
        <v>5</v>
      </c>
      <c s="6" t="s">
        <v>2092</v>
      </c>
      <c s="36" t="s">
        <v>64</v>
      </c>
      <c s="37">
        <v>2.153</v>
      </c>
      <c s="36">
        <v>0</v>
      </c>
      <c s="36">
        <f>ROUND(G27*H27,6)</f>
      </c>
      <c r="L27" s="38">
        <v>0</v>
      </c>
      <c s="32">
        <f>ROUND(ROUND(L27,2)*ROUND(G27,3),2)</f>
      </c>
      <c s="36" t="s">
        <v>55</v>
      </c>
      <c>
        <f>(M27*21)/100</f>
      </c>
      <c t="s">
        <v>27</v>
      </c>
    </row>
    <row r="28" spans="1:5" ht="25.5">
      <c r="A28" s="35" t="s">
        <v>56</v>
      </c>
      <c r="E28" s="39" t="s">
        <v>3208</v>
      </c>
    </row>
    <row r="29" spans="1:5" ht="51">
      <c r="A29" s="35" t="s">
        <v>57</v>
      </c>
      <c r="E29" s="40" t="s">
        <v>3342</v>
      </c>
    </row>
    <row r="30" spans="1:5" ht="63.75">
      <c r="A30" t="s">
        <v>59</v>
      </c>
      <c r="E30" s="39" t="s">
        <v>2090</v>
      </c>
    </row>
    <row r="31" spans="1:16" ht="25.5">
      <c r="A31" t="s">
        <v>49</v>
      </c>
      <c s="34" t="s">
        <v>82</v>
      </c>
      <c s="34" t="s">
        <v>3210</v>
      </c>
      <c s="35" t="s">
        <v>5</v>
      </c>
      <c s="6" t="s">
        <v>3211</v>
      </c>
      <c s="36" t="s">
        <v>64</v>
      </c>
      <c s="37">
        <v>0.871</v>
      </c>
      <c s="36">
        <v>0</v>
      </c>
      <c s="36">
        <f>ROUND(G31*H31,6)</f>
      </c>
      <c r="L31" s="38">
        <v>0</v>
      </c>
      <c s="32">
        <f>ROUND(ROUND(L31,2)*ROUND(G31,3),2)</f>
      </c>
      <c s="36" t="s">
        <v>55</v>
      </c>
      <c>
        <f>(M31*21)/100</f>
      </c>
      <c t="s">
        <v>27</v>
      </c>
    </row>
    <row r="32" spans="1:5" ht="12.75">
      <c r="A32" s="35" t="s">
        <v>56</v>
      </c>
      <c r="E32" s="39" t="s">
        <v>3212</v>
      </c>
    </row>
    <row r="33" spans="1:5" ht="51">
      <c r="A33" s="35" t="s">
        <v>57</v>
      </c>
      <c r="E33" s="40" t="s">
        <v>3343</v>
      </c>
    </row>
    <row r="34" spans="1:5" ht="63.75">
      <c r="A34" t="s">
        <v>59</v>
      </c>
      <c r="E34" s="39" t="s">
        <v>2090</v>
      </c>
    </row>
    <row r="35" spans="1:16" ht="12.75">
      <c r="A35" t="s">
        <v>49</v>
      </c>
      <c s="34" t="s">
        <v>87</v>
      </c>
      <c s="34" t="s">
        <v>3214</v>
      </c>
      <c s="35" t="s">
        <v>5</v>
      </c>
      <c s="6" t="s">
        <v>3215</v>
      </c>
      <c s="36" t="s">
        <v>75</v>
      </c>
      <c s="37">
        <v>28.55</v>
      </c>
      <c s="36">
        <v>0</v>
      </c>
      <c s="36">
        <f>ROUND(G35*H35,6)</f>
      </c>
      <c r="L35" s="38">
        <v>0</v>
      </c>
      <c s="32">
        <f>ROUND(ROUND(L35,2)*ROUND(G35,3),2)</f>
      </c>
      <c s="36" t="s">
        <v>55</v>
      </c>
      <c>
        <f>(M35*21)/100</f>
      </c>
      <c t="s">
        <v>27</v>
      </c>
    </row>
    <row r="36" spans="1:5" ht="12.75">
      <c r="A36" s="35" t="s">
        <v>56</v>
      </c>
      <c r="E36" s="39" t="s">
        <v>3216</v>
      </c>
    </row>
    <row r="37" spans="1:5" ht="51">
      <c r="A37" s="35" t="s">
        <v>57</v>
      </c>
      <c r="E37" s="40" t="s">
        <v>3344</v>
      </c>
    </row>
    <row r="38" spans="1:5" ht="63.75">
      <c r="A38" t="s">
        <v>59</v>
      </c>
      <c r="E38" s="39" t="s">
        <v>2090</v>
      </c>
    </row>
    <row r="39" spans="1:16" ht="12.75">
      <c r="A39" t="s">
        <v>49</v>
      </c>
      <c s="34" t="s">
        <v>108</v>
      </c>
      <c s="34" t="s">
        <v>2269</v>
      </c>
      <c s="35" t="s">
        <v>5</v>
      </c>
      <c s="6" t="s">
        <v>2270</v>
      </c>
      <c s="36" t="s">
        <v>75</v>
      </c>
      <c s="37">
        <v>55.44</v>
      </c>
      <c s="36">
        <v>0</v>
      </c>
      <c s="36">
        <f>ROUND(G39*H39,6)</f>
      </c>
      <c r="L39" s="38">
        <v>0</v>
      </c>
      <c s="32">
        <f>ROUND(ROUND(L39,2)*ROUND(G39,3),2)</f>
      </c>
      <c s="36" t="s">
        <v>55</v>
      </c>
      <c>
        <f>(M39*21)/100</f>
      </c>
      <c t="s">
        <v>27</v>
      </c>
    </row>
    <row r="40" spans="1:5" ht="12.75">
      <c r="A40" s="35" t="s">
        <v>56</v>
      </c>
      <c r="E40" s="39" t="s">
        <v>3216</v>
      </c>
    </row>
    <row r="41" spans="1:5" ht="51">
      <c r="A41" s="35" t="s">
        <v>57</v>
      </c>
      <c r="E41" s="40" t="s">
        <v>3345</v>
      </c>
    </row>
    <row r="42" spans="1:5" ht="63.75">
      <c r="A42" t="s">
        <v>59</v>
      </c>
      <c r="E42" s="39" t="s">
        <v>2090</v>
      </c>
    </row>
    <row r="43" spans="1:16" ht="12.75">
      <c r="A43" t="s">
        <v>49</v>
      </c>
      <c s="34" t="s">
        <v>112</v>
      </c>
      <c s="34" t="s">
        <v>2812</v>
      </c>
      <c s="35" t="s">
        <v>5</v>
      </c>
      <c s="6" t="s">
        <v>2813</v>
      </c>
      <c s="36" t="s">
        <v>64</v>
      </c>
      <c s="37">
        <v>13.126</v>
      </c>
      <c s="36">
        <v>0</v>
      </c>
      <c s="36">
        <f>ROUND(G43*H43,6)</f>
      </c>
      <c r="L43" s="38">
        <v>0</v>
      </c>
      <c s="32">
        <f>ROUND(ROUND(L43,2)*ROUND(G43,3),2)</f>
      </c>
      <c s="36" t="s">
        <v>55</v>
      </c>
      <c>
        <f>(M43*21)/100</f>
      </c>
      <c t="s">
        <v>27</v>
      </c>
    </row>
    <row r="44" spans="1:5" ht="25.5">
      <c r="A44" s="35" t="s">
        <v>56</v>
      </c>
      <c r="E44" s="39" t="s">
        <v>3346</v>
      </c>
    </row>
    <row r="45" spans="1:5" ht="76.5">
      <c r="A45" s="35" t="s">
        <v>57</v>
      </c>
      <c r="E45" s="40" t="s">
        <v>3347</v>
      </c>
    </row>
    <row r="46" spans="1:5" ht="63.75">
      <c r="A46" t="s">
        <v>59</v>
      </c>
      <c r="E46" s="39" t="s">
        <v>2090</v>
      </c>
    </row>
    <row r="47" spans="1:16" ht="12.75">
      <c r="A47" t="s">
        <v>49</v>
      </c>
      <c s="34" t="s">
        <v>116</v>
      </c>
      <c s="34" t="s">
        <v>2094</v>
      </c>
      <c s="35" t="s">
        <v>5</v>
      </c>
      <c s="6" t="s">
        <v>2095</v>
      </c>
      <c s="36" t="s">
        <v>64</v>
      </c>
      <c s="37">
        <v>2.363</v>
      </c>
      <c s="36">
        <v>0</v>
      </c>
      <c s="36">
        <f>ROUND(G47*H47,6)</f>
      </c>
      <c r="L47" s="38">
        <v>0</v>
      </c>
      <c s="32">
        <f>ROUND(ROUND(L47,2)*ROUND(G47,3),2)</f>
      </c>
      <c s="36" t="s">
        <v>55</v>
      </c>
      <c>
        <f>(M47*21)/100</f>
      </c>
      <c t="s">
        <v>27</v>
      </c>
    </row>
    <row r="48" spans="1:5" ht="12.75">
      <c r="A48" s="35" t="s">
        <v>56</v>
      </c>
      <c r="E48" s="39" t="s">
        <v>3220</v>
      </c>
    </row>
    <row r="49" spans="1:5" ht="51">
      <c r="A49" s="35" t="s">
        <v>57</v>
      </c>
      <c r="E49" s="40" t="s">
        <v>3348</v>
      </c>
    </row>
    <row r="50" spans="1:5" ht="38.25">
      <c r="A50" t="s">
        <v>59</v>
      </c>
      <c r="E50" s="39" t="s">
        <v>3222</v>
      </c>
    </row>
    <row r="51" spans="1:16" ht="12.75">
      <c r="A51" t="s">
        <v>49</v>
      </c>
      <c s="34" t="s">
        <v>120</v>
      </c>
      <c s="34" t="s">
        <v>3223</v>
      </c>
      <c s="35" t="s">
        <v>4</v>
      </c>
      <c s="6" t="s">
        <v>3224</v>
      </c>
      <c s="36" t="s">
        <v>64</v>
      </c>
      <c s="37">
        <v>53.9</v>
      </c>
      <c s="36">
        <v>0</v>
      </c>
      <c s="36">
        <f>ROUND(G51*H51,6)</f>
      </c>
      <c r="L51" s="38">
        <v>0</v>
      </c>
      <c s="32">
        <f>ROUND(ROUND(L51,2)*ROUND(G51,3),2)</f>
      </c>
      <c s="36" t="s">
        <v>55</v>
      </c>
      <c>
        <f>(M51*21)/100</f>
      </c>
      <c t="s">
        <v>27</v>
      </c>
    </row>
    <row r="52" spans="1:5" ht="25.5">
      <c r="A52" s="35" t="s">
        <v>56</v>
      </c>
      <c r="E52" s="39" t="s">
        <v>3309</v>
      </c>
    </row>
    <row r="53" spans="1:5" ht="51">
      <c r="A53" s="35" t="s">
        <v>57</v>
      </c>
      <c r="E53" s="40" t="s">
        <v>3349</v>
      </c>
    </row>
    <row r="54" spans="1:5" ht="369.75">
      <c r="A54" t="s">
        <v>59</v>
      </c>
      <c r="E54" s="39" t="s">
        <v>3227</v>
      </c>
    </row>
    <row r="55" spans="1:16" ht="12.75">
      <c r="A55" t="s">
        <v>49</v>
      </c>
      <c s="34" t="s">
        <v>124</v>
      </c>
      <c s="34" t="s">
        <v>3223</v>
      </c>
      <c s="35" t="s">
        <v>120</v>
      </c>
      <c s="6" t="s">
        <v>3224</v>
      </c>
      <c s="36" t="s">
        <v>64</v>
      </c>
      <c s="37">
        <v>58.65</v>
      </c>
      <c s="36">
        <v>0</v>
      </c>
      <c s="36">
        <f>ROUND(G55*H55,6)</f>
      </c>
      <c r="L55" s="38">
        <v>0</v>
      </c>
      <c s="32">
        <f>ROUND(ROUND(L55,2)*ROUND(G55,3),2)</f>
      </c>
      <c s="36" t="s">
        <v>55</v>
      </c>
      <c>
        <f>(M55*21)/100</f>
      </c>
      <c t="s">
        <v>27</v>
      </c>
    </row>
    <row r="56" spans="1:5" ht="25.5">
      <c r="A56" s="35" t="s">
        <v>56</v>
      </c>
      <c r="E56" s="39" t="s">
        <v>3228</v>
      </c>
    </row>
    <row r="57" spans="1:5" ht="51">
      <c r="A57" s="35" t="s">
        <v>57</v>
      </c>
      <c r="E57" s="40" t="s">
        <v>3350</v>
      </c>
    </row>
    <row r="58" spans="1:5" ht="369.75">
      <c r="A58" t="s">
        <v>59</v>
      </c>
      <c r="E58" s="39" t="s">
        <v>3227</v>
      </c>
    </row>
    <row r="59" spans="1:16" ht="12.75">
      <c r="A59" t="s">
        <v>49</v>
      </c>
      <c s="34" t="s">
        <v>128</v>
      </c>
      <c s="34" t="s">
        <v>3230</v>
      </c>
      <c s="35" t="s">
        <v>5</v>
      </c>
      <c s="6" t="s">
        <v>3231</v>
      </c>
      <c s="36" t="s">
        <v>64</v>
      </c>
      <c s="37">
        <v>61.379</v>
      </c>
      <c s="36">
        <v>0</v>
      </c>
      <c s="36">
        <f>ROUND(G59*H59,6)</f>
      </c>
      <c r="L59" s="38">
        <v>0</v>
      </c>
      <c s="32">
        <f>ROUND(ROUND(L59,2)*ROUND(G59,3),2)</f>
      </c>
      <c s="36" t="s">
        <v>55</v>
      </c>
      <c>
        <f>(M59*21)/100</f>
      </c>
      <c t="s">
        <v>27</v>
      </c>
    </row>
    <row r="60" spans="1:5" ht="25.5">
      <c r="A60" s="35" t="s">
        <v>56</v>
      </c>
      <c r="E60" s="39" t="s">
        <v>3232</v>
      </c>
    </row>
    <row r="61" spans="1:5" ht="89.25">
      <c r="A61" s="35" t="s">
        <v>57</v>
      </c>
      <c r="E61" s="40" t="s">
        <v>3351</v>
      </c>
    </row>
    <row r="62" spans="1:5" ht="306">
      <c r="A62" t="s">
        <v>59</v>
      </c>
      <c r="E62" s="39" t="s">
        <v>3234</v>
      </c>
    </row>
    <row r="63" spans="1:16" ht="12.75">
      <c r="A63" t="s">
        <v>49</v>
      </c>
      <c s="34" t="s">
        <v>131</v>
      </c>
      <c s="34" t="s">
        <v>2767</v>
      </c>
      <c s="35" t="s">
        <v>5</v>
      </c>
      <c s="6" t="s">
        <v>2768</v>
      </c>
      <c s="36" t="s">
        <v>64</v>
      </c>
      <c s="37">
        <v>0.73</v>
      </c>
      <c s="36">
        <v>0</v>
      </c>
      <c s="36">
        <f>ROUND(G63*H63,6)</f>
      </c>
      <c r="L63" s="38">
        <v>0</v>
      </c>
      <c s="32">
        <f>ROUND(ROUND(L63,2)*ROUND(G63,3),2)</f>
      </c>
      <c s="36" t="s">
        <v>55</v>
      </c>
      <c>
        <f>(M63*21)/100</f>
      </c>
      <c t="s">
        <v>27</v>
      </c>
    </row>
    <row r="64" spans="1:5" ht="12.75">
      <c r="A64" s="35" t="s">
        <v>56</v>
      </c>
      <c r="E64" s="39" t="s">
        <v>5</v>
      </c>
    </row>
    <row r="65" spans="1:5" ht="51">
      <c r="A65" s="35" t="s">
        <v>57</v>
      </c>
      <c r="E65" s="40" t="s">
        <v>3352</v>
      </c>
    </row>
    <row r="66" spans="1:5" ht="267.75">
      <c r="A66" t="s">
        <v>59</v>
      </c>
      <c r="E66" s="39" t="s">
        <v>3236</v>
      </c>
    </row>
    <row r="67" spans="1:16" ht="12.75">
      <c r="A67" t="s">
        <v>49</v>
      </c>
      <c s="34" t="s">
        <v>135</v>
      </c>
      <c s="34" t="s">
        <v>2370</v>
      </c>
      <c s="35" t="s">
        <v>5</v>
      </c>
      <c s="6" t="s">
        <v>2371</v>
      </c>
      <c s="36" t="s">
        <v>64</v>
      </c>
      <c s="37">
        <v>114.913</v>
      </c>
      <c s="36">
        <v>0</v>
      </c>
      <c s="36">
        <f>ROUND(G67*H67,6)</f>
      </c>
      <c r="L67" s="38">
        <v>0</v>
      </c>
      <c s="32">
        <f>ROUND(ROUND(L67,2)*ROUND(G67,3),2)</f>
      </c>
      <c s="36" t="s">
        <v>55</v>
      </c>
      <c>
        <f>(M67*21)/100</f>
      </c>
      <c t="s">
        <v>27</v>
      </c>
    </row>
    <row r="68" spans="1:5" ht="12.75">
      <c r="A68" s="35" t="s">
        <v>56</v>
      </c>
      <c r="E68" s="39" t="s">
        <v>5</v>
      </c>
    </row>
    <row r="69" spans="1:5" ht="89.25">
      <c r="A69" s="35" t="s">
        <v>57</v>
      </c>
      <c r="E69" s="40" t="s">
        <v>3353</v>
      </c>
    </row>
    <row r="70" spans="1:5" ht="191.25">
      <c r="A70" t="s">
        <v>59</v>
      </c>
      <c r="E70" s="39" t="s">
        <v>3238</v>
      </c>
    </row>
    <row r="71" spans="1:16" ht="12.75">
      <c r="A71" t="s">
        <v>49</v>
      </c>
      <c s="34" t="s">
        <v>139</v>
      </c>
      <c s="34" t="s">
        <v>3239</v>
      </c>
      <c s="35" t="s">
        <v>5</v>
      </c>
      <c s="6" t="s">
        <v>3240</v>
      </c>
      <c s="36" t="s">
        <v>64</v>
      </c>
      <c s="37">
        <v>51.89</v>
      </c>
      <c s="36">
        <v>0</v>
      </c>
      <c s="36">
        <f>ROUND(G71*H71,6)</f>
      </c>
      <c r="L71" s="38">
        <v>0</v>
      </c>
      <c s="32">
        <f>ROUND(ROUND(L71,2)*ROUND(G71,3),2)</f>
      </c>
      <c s="36" t="s">
        <v>55</v>
      </c>
      <c>
        <f>(M71*21)/100</f>
      </c>
      <c t="s">
        <v>27</v>
      </c>
    </row>
    <row r="72" spans="1:5" ht="12.75">
      <c r="A72" s="35" t="s">
        <v>56</v>
      </c>
      <c r="E72" s="39" t="s">
        <v>5</v>
      </c>
    </row>
    <row r="73" spans="1:5" ht="51">
      <c r="A73" s="35" t="s">
        <v>57</v>
      </c>
      <c r="E73" s="40" t="s">
        <v>3354</v>
      </c>
    </row>
    <row r="74" spans="1:5" ht="267.75">
      <c r="A74" t="s">
        <v>59</v>
      </c>
      <c r="E74" s="39" t="s">
        <v>3236</v>
      </c>
    </row>
    <row r="75" spans="1:16" ht="12.75">
      <c r="A75" t="s">
        <v>49</v>
      </c>
      <c s="34" t="s">
        <v>143</v>
      </c>
      <c s="34" t="s">
        <v>2109</v>
      </c>
      <c s="35" t="s">
        <v>5</v>
      </c>
      <c s="6" t="s">
        <v>2110</v>
      </c>
      <c s="36" t="s">
        <v>85</v>
      </c>
      <c s="37">
        <v>26.663</v>
      </c>
      <c s="36">
        <v>0</v>
      </c>
      <c s="36">
        <f>ROUND(G75*H75,6)</f>
      </c>
      <c r="L75" s="38">
        <v>0</v>
      </c>
      <c s="32">
        <f>ROUND(ROUND(L75,2)*ROUND(G75,3),2)</f>
      </c>
      <c s="36" t="s">
        <v>55</v>
      </c>
      <c>
        <f>(M75*21)/100</f>
      </c>
      <c t="s">
        <v>27</v>
      </c>
    </row>
    <row r="76" spans="1:5" ht="12.75">
      <c r="A76" s="35" t="s">
        <v>56</v>
      </c>
      <c r="E76" s="39" t="s">
        <v>5</v>
      </c>
    </row>
    <row r="77" spans="1:5" ht="51">
      <c r="A77" s="35" t="s">
        <v>57</v>
      </c>
      <c r="E77" s="40" t="s">
        <v>3355</v>
      </c>
    </row>
    <row r="78" spans="1:5" ht="38.25">
      <c r="A78" t="s">
        <v>59</v>
      </c>
      <c r="E78" s="39" t="s">
        <v>3243</v>
      </c>
    </row>
    <row r="79" spans="1:16" ht="12.75">
      <c r="A79" t="s">
        <v>49</v>
      </c>
      <c s="34" t="s">
        <v>147</v>
      </c>
      <c s="34" t="s">
        <v>3244</v>
      </c>
      <c s="35" t="s">
        <v>5</v>
      </c>
      <c s="6" t="s">
        <v>3245</v>
      </c>
      <c s="36" t="s">
        <v>85</v>
      </c>
      <c s="37">
        <v>31.76</v>
      </c>
      <c s="36">
        <v>0</v>
      </c>
      <c s="36">
        <f>ROUND(G79*H79,6)</f>
      </c>
      <c r="L79" s="38">
        <v>0</v>
      </c>
      <c s="32">
        <f>ROUND(ROUND(L79,2)*ROUND(G79,3),2)</f>
      </c>
      <c s="36" t="s">
        <v>55</v>
      </c>
      <c>
        <f>(M79*21)/100</f>
      </c>
      <c t="s">
        <v>27</v>
      </c>
    </row>
    <row r="80" spans="1:5" ht="12.75">
      <c r="A80" s="35" t="s">
        <v>56</v>
      </c>
      <c r="E80" s="39" t="s">
        <v>5</v>
      </c>
    </row>
    <row r="81" spans="1:5" ht="51">
      <c r="A81" s="35" t="s">
        <v>57</v>
      </c>
      <c r="E81" s="40" t="s">
        <v>3356</v>
      </c>
    </row>
    <row r="82" spans="1:5" ht="38.25">
      <c r="A82" t="s">
        <v>59</v>
      </c>
      <c r="E82" s="39" t="s">
        <v>3247</v>
      </c>
    </row>
    <row r="83" spans="1:16" ht="12.75">
      <c r="A83" t="s">
        <v>49</v>
      </c>
      <c s="34" t="s">
        <v>151</v>
      </c>
      <c s="34" t="s">
        <v>2574</v>
      </c>
      <c s="35" t="s">
        <v>5</v>
      </c>
      <c s="6" t="s">
        <v>2575</v>
      </c>
      <c s="36" t="s">
        <v>85</v>
      </c>
      <c s="37">
        <v>58.39</v>
      </c>
      <c s="36">
        <v>0</v>
      </c>
      <c s="36">
        <f>ROUND(G83*H83,6)</f>
      </c>
      <c r="L83" s="38">
        <v>0</v>
      </c>
      <c s="32">
        <f>ROUND(ROUND(L83,2)*ROUND(G83,3),2)</f>
      </c>
      <c s="36" t="s">
        <v>55</v>
      </c>
      <c>
        <f>(M83*21)/100</f>
      </c>
      <c t="s">
        <v>27</v>
      </c>
    </row>
    <row r="84" spans="1:5" ht="12.75">
      <c r="A84" s="35" t="s">
        <v>56</v>
      </c>
      <c r="E84" s="39" t="s">
        <v>5</v>
      </c>
    </row>
    <row r="85" spans="1:5" ht="51">
      <c r="A85" s="35" t="s">
        <v>57</v>
      </c>
      <c r="E85" s="40" t="s">
        <v>3357</v>
      </c>
    </row>
    <row r="86" spans="1:5" ht="25.5">
      <c r="A86" t="s">
        <v>59</v>
      </c>
      <c r="E86" s="39" t="s">
        <v>3249</v>
      </c>
    </row>
    <row r="87" spans="1:16" ht="12.75">
      <c r="A87" t="s">
        <v>49</v>
      </c>
      <c s="34" t="s">
        <v>155</v>
      </c>
      <c s="34" t="s">
        <v>2117</v>
      </c>
      <c s="35" t="s">
        <v>5</v>
      </c>
      <c s="6" t="s">
        <v>2118</v>
      </c>
      <c s="36" t="s">
        <v>85</v>
      </c>
      <c s="37">
        <v>233.56</v>
      </c>
      <c s="36">
        <v>0</v>
      </c>
      <c s="36">
        <f>ROUND(G87*H87,6)</f>
      </c>
      <c r="L87" s="38">
        <v>0</v>
      </c>
      <c s="32">
        <f>ROUND(ROUND(L87,2)*ROUND(G87,3),2)</f>
      </c>
      <c s="36" t="s">
        <v>55</v>
      </c>
      <c>
        <f>(M87*21)/100</f>
      </c>
      <c t="s">
        <v>27</v>
      </c>
    </row>
    <row r="88" spans="1:5" ht="12.75">
      <c r="A88" s="35" t="s">
        <v>56</v>
      </c>
      <c r="E88" s="39" t="s">
        <v>5</v>
      </c>
    </row>
    <row r="89" spans="1:5" ht="51">
      <c r="A89" s="35" t="s">
        <v>57</v>
      </c>
      <c r="E89" s="40" t="s">
        <v>3358</v>
      </c>
    </row>
    <row r="90" spans="1:5" ht="38.25">
      <c r="A90" t="s">
        <v>59</v>
      </c>
      <c r="E90" s="39" t="s">
        <v>3251</v>
      </c>
    </row>
    <row r="91" spans="1:16" ht="12.75">
      <c r="A91" t="s">
        <v>49</v>
      </c>
      <c s="34" t="s">
        <v>158</v>
      </c>
      <c s="34" t="s">
        <v>3252</v>
      </c>
      <c s="35" t="s">
        <v>5</v>
      </c>
      <c s="6" t="s">
        <v>3253</v>
      </c>
      <c s="36" t="s">
        <v>85</v>
      </c>
      <c s="37">
        <v>58.39</v>
      </c>
      <c s="36">
        <v>0</v>
      </c>
      <c s="36">
        <f>ROUND(G91*H91,6)</f>
      </c>
      <c r="L91" s="38">
        <v>0</v>
      </c>
      <c s="32">
        <f>ROUND(ROUND(L91,2)*ROUND(G91,3),2)</f>
      </c>
      <c s="36" t="s">
        <v>55</v>
      </c>
      <c>
        <f>(M91*21)/100</f>
      </c>
      <c t="s">
        <v>27</v>
      </c>
    </row>
    <row r="92" spans="1:5" ht="12.75">
      <c r="A92" s="35" t="s">
        <v>56</v>
      </c>
      <c r="E92" s="39" t="s">
        <v>5</v>
      </c>
    </row>
    <row r="93" spans="1:5" ht="51">
      <c r="A93" s="35" t="s">
        <v>57</v>
      </c>
      <c r="E93" s="40" t="s">
        <v>3357</v>
      </c>
    </row>
    <row r="94" spans="1:5" ht="25.5">
      <c r="A94" t="s">
        <v>59</v>
      </c>
      <c r="E94" s="39" t="s">
        <v>3254</v>
      </c>
    </row>
    <row r="95" spans="1:13" ht="12.75">
      <c r="A95" t="s">
        <v>46</v>
      </c>
      <c r="C95" s="31" t="s">
        <v>27</v>
      </c>
      <c r="E95" s="33" t="s">
        <v>1379</v>
      </c>
      <c r="J95" s="32">
        <f>0</f>
      </c>
      <c s="32">
        <f>0</f>
      </c>
      <c s="32">
        <f>0+L96+L100</f>
      </c>
      <c s="32">
        <f>0+M96+M100</f>
      </c>
    </row>
    <row r="96" spans="1:16" ht="12.75">
      <c r="A96" t="s">
        <v>49</v>
      </c>
      <c s="34" t="s">
        <v>164</v>
      </c>
      <c s="34" t="s">
        <v>3255</v>
      </c>
      <c s="35" t="s">
        <v>5</v>
      </c>
      <c s="6" t="s">
        <v>3256</v>
      </c>
      <c s="36" t="s">
        <v>75</v>
      </c>
      <c s="37">
        <v>33.51</v>
      </c>
      <c s="36">
        <v>0</v>
      </c>
      <c s="36">
        <f>ROUND(G96*H96,6)</f>
      </c>
      <c r="L96" s="38">
        <v>0</v>
      </c>
      <c s="32">
        <f>ROUND(ROUND(L96,2)*ROUND(G96,3),2)</f>
      </c>
      <c s="36" t="s">
        <v>55</v>
      </c>
      <c>
        <f>(M96*21)/100</f>
      </c>
      <c t="s">
        <v>27</v>
      </c>
    </row>
    <row r="97" spans="1:5" ht="12.75">
      <c r="A97" s="35" t="s">
        <v>56</v>
      </c>
      <c r="E97" s="39" t="s">
        <v>5</v>
      </c>
    </row>
    <row r="98" spans="1:5" ht="51">
      <c r="A98" s="35" t="s">
        <v>57</v>
      </c>
      <c r="E98" s="40" t="s">
        <v>3359</v>
      </c>
    </row>
    <row r="99" spans="1:5" ht="165.75">
      <c r="A99" t="s">
        <v>59</v>
      </c>
      <c r="E99" s="39" t="s">
        <v>3258</v>
      </c>
    </row>
    <row r="100" spans="1:16" ht="12.75">
      <c r="A100" t="s">
        <v>49</v>
      </c>
      <c s="34" t="s">
        <v>168</v>
      </c>
      <c s="34" t="s">
        <v>3360</v>
      </c>
      <c s="35" t="s">
        <v>5</v>
      </c>
      <c s="6" t="s">
        <v>3361</v>
      </c>
      <c s="36" t="s">
        <v>85</v>
      </c>
      <c s="37">
        <v>80.424</v>
      </c>
      <c s="36">
        <v>0</v>
      </c>
      <c s="36">
        <f>ROUND(G100*H100,6)</f>
      </c>
      <c r="L100" s="38">
        <v>0</v>
      </c>
      <c s="32">
        <f>ROUND(ROUND(L100,2)*ROUND(G100,3),2)</f>
      </c>
      <c s="36" t="s">
        <v>55</v>
      </c>
      <c>
        <f>(M100*21)/100</f>
      </c>
      <c t="s">
        <v>27</v>
      </c>
    </row>
    <row r="101" spans="1:5" ht="12.75">
      <c r="A101" s="35" t="s">
        <v>56</v>
      </c>
      <c r="E101" s="39" t="s">
        <v>3362</v>
      </c>
    </row>
    <row r="102" spans="1:5" ht="51">
      <c r="A102" s="35" t="s">
        <v>57</v>
      </c>
      <c r="E102" s="40" t="s">
        <v>3363</v>
      </c>
    </row>
    <row r="103" spans="1:5" ht="102">
      <c r="A103" t="s">
        <v>59</v>
      </c>
      <c r="E103" s="39" t="s">
        <v>3364</v>
      </c>
    </row>
    <row r="104" spans="1:13" ht="12.75">
      <c r="A104" t="s">
        <v>46</v>
      </c>
      <c r="C104" s="31" t="s">
        <v>77</v>
      </c>
      <c r="E104" s="33" t="s">
        <v>1914</v>
      </c>
      <c r="J104" s="32">
        <f>0</f>
      </c>
      <c s="32">
        <f>0</f>
      </c>
      <c s="32">
        <f>0+L105+L109+L113+L117+L121+L125+L129+L133+L137+L141</f>
      </c>
      <c s="32">
        <f>0+M105+M109+M113+M117+M121+M125+M129+M133+M137+M141</f>
      </c>
    </row>
    <row r="105" spans="1:16" ht="12.75">
      <c r="A105" t="s">
        <v>49</v>
      </c>
      <c s="34" t="s">
        <v>173</v>
      </c>
      <c s="34" t="s">
        <v>2228</v>
      </c>
      <c s="35" t="s">
        <v>5</v>
      </c>
      <c s="6" t="s">
        <v>2229</v>
      </c>
      <c s="36" t="s">
        <v>64</v>
      </c>
      <c s="37">
        <v>66.124</v>
      </c>
      <c s="36">
        <v>0</v>
      </c>
      <c s="36">
        <f>ROUND(G105*H105,6)</f>
      </c>
      <c r="L105" s="38">
        <v>0</v>
      </c>
      <c s="32">
        <f>ROUND(ROUND(L105,2)*ROUND(G105,3),2)</f>
      </c>
      <c s="36" t="s">
        <v>55</v>
      </c>
      <c>
        <f>(M105*21)/100</f>
      </c>
      <c t="s">
        <v>27</v>
      </c>
    </row>
    <row r="106" spans="1:5" ht="12.75">
      <c r="A106" s="35" t="s">
        <v>56</v>
      </c>
      <c r="E106" s="39" t="s">
        <v>3267</v>
      </c>
    </row>
    <row r="107" spans="1:5" ht="89.25">
      <c r="A107" s="35" t="s">
        <v>57</v>
      </c>
      <c r="E107" s="40" t="s">
        <v>3365</v>
      </c>
    </row>
    <row r="108" spans="1:5" ht="51">
      <c r="A108" t="s">
        <v>59</v>
      </c>
      <c r="E108" s="39" t="s">
        <v>3269</v>
      </c>
    </row>
    <row r="109" spans="1:16" ht="12.75">
      <c r="A109" t="s">
        <v>49</v>
      </c>
      <c s="34" t="s">
        <v>176</v>
      </c>
      <c s="34" t="s">
        <v>3314</v>
      </c>
      <c s="35" t="s">
        <v>5</v>
      </c>
      <c s="6" t="s">
        <v>3315</v>
      </c>
      <c s="36" t="s">
        <v>85</v>
      </c>
      <c s="37">
        <v>150.58</v>
      </c>
      <c s="36">
        <v>0</v>
      </c>
      <c s="36">
        <f>ROUND(G109*H109,6)</f>
      </c>
      <c r="L109" s="38">
        <v>0</v>
      </c>
      <c s="32">
        <f>ROUND(ROUND(L109,2)*ROUND(G109,3),2)</f>
      </c>
      <c s="36" t="s">
        <v>55</v>
      </c>
      <c>
        <f>(M109*21)/100</f>
      </c>
      <c t="s">
        <v>27</v>
      </c>
    </row>
    <row r="110" spans="1:5" ht="12.75">
      <c r="A110" s="35" t="s">
        <v>56</v>
      </c>
      <c r="E110" s="39" t="s">
        <v>3316</v>
      </c>
    </row>
    <row r="111" spans="1:5" ht="76.5">
      <c r="A111" s="35" t="s">
        <v>57</v>
      </c>
      <c r="E111" s="40" t="s">
        <v>3366</v>
      </c>
    </row>
    <row r="112" spans="1:5" ht="51">
      <c r="A112" t="s">
        <v>59</v>
      </c>
      <c r="E112" s="39" t="s">
        <v>3190</v>
      </c>
    </row>
    <row r="113" spans="1:16" ht="12.75">
      <c r="A113" t="s">
        <v>49</v>
      </c>
      <c s="34" t="s">
        <v>180</v>
      </c>
      <c s="34" t="s">
        <v>2282</v>
      </c>
      <c s="35" t="s">
        <v>5</v>
      </c>
      <c s="6" t="s">
        <v>2283</v>
      </c>
      <c s="36" t="s">
        <v>85</v>
      </c>
      <c s="37">
        <v>321.408</v>
      </c>
      <c s="36">
        <v>0</v>
      </c>
      <c s="36">
        <f>ROUND(G113*H113,6)</f>
      </c>
      <c r="L113" s="38">
        <v>0</v>
      </c>
      <c s="32">
        <f>ROUND(ROUND(L113,2)*ROUND(G113,3),2)</f>
      </c>
      <c s="36" t="s">
        <v>55</v>
      </c>
      <c>
        <f>(M113*21)/100</f>
      </c>
      <c t="s">
        <v>27</v>
      </c>
    </row>
    <row r="114" spans="1:5" ht="12.75">
      <c r="A114" s="35" t="s">
        <v>56</v>
      </c>
      <c r="E114" s="39" t="s">
        <v>3188</v>
      </c>
    </row>
    <row r="115" spans="1:5" ht="102">
      <c r="A115" s="35" t="s">
        <v>57</v>
      </c>
      <c r="E115" s="40" t="s">
        <v>3367</v>
      </c>
    </row>
    <row r="116" spans="1:5" ht="51">
      <c r="A116" t="s">
        <v>59</v>
      </c>
      <c r="E116" s="39" t="s">
        <v>3190</v>
      </c>
    </row>
    <row r="117" spans="1:16" ht="12.75">
      <c r="A117" t="s">
        <v>49</v>
      </c>
      <c s="34" t="s">
        <v>916</v>
      </c>
      <c s="34" t="s">
        <v>3191</v>
      </c>
      <c s="35" t="s">
        <v>5</v>
      </c>
      <c s="6" t="s">
        <v>3192</v>
      </c>
      <c s="36" t="s">
        <v>85</v>
      </c>
      <c s="37">
        <v>164.15</v>
      </c>
      <c s="36">
        <v>0</v>
      </c>
      <c s="36">
        <f>ROUND(G117*H117,6)</f>
      </c>
      <c r="L117" s="38">
        <v>0</v>
      </c>
      <c s="32">
        <f>ROUND(ROUND(L117,2)*ROUND(G117,3),2)</f>
      </c>
      <c s="36" t="s">
        <v>55</v>
      </c>
      <c>
        <f>(M117*21)/100</f>
      </c>
      <c t="s">
        <v>27</v>
      </c>
    </row>
    <row r="118" spans="1:5" ht="12.75">
      <c r="A118" s="35" t="s">
        <v>56</v>
      </c>
      <c r="E118" s="39" t="s">
        <v>3193</v>
      </c>
    </row>
    <row r="119" spans="1:5" ht="76.5">
      <c r="A119" s="35" t="s">
        <v>57</v>
      </c>
      <c r="E119" s="40" t="s">
        <v>3368</v>
      </c>
    </row>
    <row r="120" spans="1:5" ht="140.25">
      <c r="A120" t="s">
        <v>59</v>
      </c>
      <c r="E120" s="39" t="s">
        <v>3195</v>
      </c>
    </row>
    <row r="121" spans="1:16" ht="12.75">
      <c r="A121" t="s">
        <v>49</v>
      </c>
      <c s="34" t="s">
        <v>919</v>
      </c>
      <c s="34" t="s">
        <v>3196</v>
      </c>
      <c s="35" t="s">
        <v>5</v>
      </c>
      <c s="6" t="s">
        <v>3197</v>
      </c>
      <c s="36" t="s">
        <v>85</v>
      </c>
      <c s="37">
        <v>157.258</v>
      </c>
      <c s="36">
        <v>0</v>
      </c>
      <c s="36">
        <f>ROUND(G121*H121,6)</f>
      </c>
      <c r="L121" s="38">
        <v>0</v>
      </c>
      <c s="32">
        <f>ROUND(ROUND(L121,2)*ROUND(G121,3),2)</f>
      </c>
      <c s="36" t="s">
        <v>55</v>
      </c>
      <c>
        <f>(M121*21)/100</f>
      </c>
      <c t="s">
        <v>27</v>
      </c>
    </row>
    <row r="122" spans="1:5" ht="12.75">
      <c r="A122" s="35" t="s">
        <v>56</v>
      </c>
      <c r="E122" s="39" t="s">
        <v>3198</v>
      </c>
    </row>
    <row r="123" spans="1:5" ht="76.5">
      <c r="A123" s="35" t="s">
        <v>57</v>
      </c>
      <c r="E123" s="40" t="s">
        <v>3369</v>
      </c>
    </row>
    <row r="124" spans="1:5" ht="140.25">
      <c r="A124" t="s">
        <v>59</v>
      </c>
      <c r="E124" s="39" t="s">
        <v>3195</v>
      </c>
    </row>
    <row r="125" spans="1:16" ht="12.75">
      <c r="A125" t="s">
        <v>49</v>
      </c>
      <c s="34" t="s">
        <v>183</v>
      </c>
      <c s="34" t="s">
        <v>3319</v>
      </c>
      <c s="35" t="s">
        <v>5</v>
      </c>
      <c s="6" t="s">
        <v>3320</v>
      </c>
      <c s="36" t="s">
        <v>85</v>
      </c>
      <c s="37">
        <v>150.569</v>
      </c>
      <c s="36">
        <v>0</v>
      </c>
      <c s="36">
        <f>ROUND(G125*H125,6)</f>
      </c>
      <c r="L125" s="38">
        <v>0</v>
      </c>
      <c s="32">
        <f>ROUND(ROUND(L125,2)*ROUND(G125,3),2)</f>
      </c>
      <c s="36" t="s">
        <v>55</v>
      </c>
      <c>
        <f>(M125*21)/100</f>
      </c>
      <c t="s">
        <v>27</v>
      </c>
    </row>
    <row r="126" spans="1:5" ht="12.75">
      <c r="A126" s="35" t="s">
        <v>56</v>
      </c>
      <c r="E126" s="39" t="s">
        <v>3321</v>
      </c>
    </row>
    <row r="127" spans="1:5" ht="76.5">
      <c r="A127" s="35" t="s">
        <v>57</v>
      </c>
      <c r="E127" s="40" t="s">
        <v>3370</v>
      </c>
    </row>
    <row r="128" spans="1:5" ht="140.25">
      <c r="A128" t="s">
        <v>59</v>
      </c>
      <c r="E128" s="39" t="s">
        <v>3195</v>
      </c>
    </row>
    <row r="129" spans="1:16" ht="12.75">
      <c r="A129" t="s">
        <v>49</v>
      </c>
      <c s="34" t="s">
        <v>187</v>
      </c>
      <c s="34" t="s">
        <v>2232</v>
      </c>
      <c s="35" t="s">
        <v>5</v>
      </c>
      <c s="6" t="s">
        <v>3270</v>
      </c>
      <c s="36" t="s">
        <v>85</v>
      </c>
      <c s="37">
        <v>1.52</v>
      </c>
      <c s="36">
        <v>0</v>
      </c>
      <c s="36">
        <f>ROUND(G129*H129,6)</f>
      </c>
      <c r="L129" s="38">
        <v>0</v>
      </c>
      <c s="32">
        <f>ROUND(ROUND(L129,2)*ROUND(G129,3),2)</f>
      </c>
      <c s="36" t="s">
        <v>55</v>
      </c>
      <c>
        <f>(M129*21)/100</f>
      </c>
      <c t="s">
        <v>27</v>
      </c>
    </row>
    <row r="130" spans="1:5" ht="12.75">
      <c r="A130" s="35" t="s">
        <v>56</v>
      </c>
      <c r="E130" s="39" t="s">
        <v>3322</v>
      </c>
    </row>
    <row r="131" spans="1:5" ht="51">
      <c r="A131" s="35" t="s">
        <v>57</v>
      </c>
      <c r="E131" s="40" t="s">
        <v>3371</v>
      </c>
    </row>
    <row r="132" spans="1:5" ht="153">
      <c r="A132" t="s">
        <v>59</v>
      </c>
      <c r="E132" s="39" t="s">
        <v>3273</v>
      </c>
    </row>
    <row r="133" spans="1:16" ht="12.75">
      <c r="A133" t="s">
        <v>49</v>
      </c>
      <c s="34" t="s">
        <v>191</v>
      </c>
      <c s="34" t="s">
        <v>2290</v>
      </c>
      <c s="35" t="s">
        <v>5</v>
      </c>
      <c s="6" t="s">
        <v>2291</v>
      </c>
      <c s="36" t="s">
        <v>85</v>
      </c>
      <c s="37">
        <v>39.21</v>
      </c>
      <c s="36">
        <v>0</v>
      </c>
      <c s="36">
        <f>ROUND(G133*H133,6)</f>
      </c>
      <c r="L133" s="38">
        <v>0</v>
      </c>
      <c s="32">
        <f>ROUND(ROUND(L133,2)*ROUND(G133,3),2)</f>
      </c>
      <c s="36" t="s">
        <v>55</v>
      </c>
      <c>
        <f>(M133*21)/100</f>
      </c>
      <c t="s">
        <v>27</v>
      </c>
    </row>
    <row r="134" spans="1:5" ht="12.75">
      <c r="A134" s="35" t="s">
        <v>56</v>
      </c>
      <c r="E134" s="39" t="s">
        <v>5</v>
      </c>
    </row>
    <row r="135" spans="1:5" ht="51">
      <c r="A135" s="35" t="s">
        <v>57</v>
      </c>
      <c r="E135" s="40" t="s">
        <v>3372</v>
      </c>
    </row>
    <row r="136" spans="1:5" ht="153">
      <c r="A136" t="s">
        <v>59</v>
      </c>
      <c r="E136" s="39" t="s">
        <v>3273</v>
      </c>
    </row>
    <row r="137" spans="1:16" ht="25.5">
      <c r="A137" t="s">
        <v>49</v>
      </c>
      <c s="34" t="s">
        <v>196</v>
      </c>
      <c s="34" t="s">
        <v>3275</v>
      </c>
      <c s="35" t="s">
        <v>5</v>
      </c>
      <c s="6" t="s">
        <v>3276</v>
      </c>
      <c s="36" t="s">
        <v>85</v>
      </c>
      <c s="37">
        <v>3.23</v>
      </c>
      <c s="36">
        <v>0</v>
      </c>
      <c s="36">
        <f>ROUND(G137*H137,6)</f>
      </c>
      <c r="L137" s="38">
        <v>0</v>
      </c>
      <c s="32">
        <f>ROUND(ROUND(L137,2)*ROUND(G137,3),2)</f>
      </c>
      <c s="36" t="s">
        <v>55</v>
      </c>
      <c>
        <f>(M137*21)/100</f>
      </c>
      <c t="s">
        <v>27</v>
      </c>
    </row>
    <row r="138" spans="1:5" ht="12.75">
      <c r="A138" s="35" t="s">
        <v>56</v>
      </c>
      <c r="E138" s="39" t="s">
        <v>5</v>
      </c>
    </row>
    <row r="139" spans="1:5" ht="51">
      <c r="A139" s="35" t="s">
        <v>57</v>
      </c>
      <c r="E139" s="40" t="s">
        <v>3373</v>
      </c>
    </row>
    <row r="140" spans="1:5" ht="153">
      <c r="A140" t="s">
        <v>59</v>
      </c>
      <c r="E140" s="39" t="s">
        <v>3273</v>
      </c>
    </row>
    <row r="141" spans="1:16" ht="12.75">
      <c r="A141" t="s">
        <v>49</v>
      </c>
      <c s="34" t="s">
        <v>200</v>
      </c>
      <c s="34" t="s">
        <v>3326</v>
      </c>
      <c s="35" t="s">
        <v>5</v>
      </c>
      <c s="6" t="s">
        <v>3327</v>
      </c>
      <c s="36" t="s">
        <v>75</v>
      </c>
      <c s="37">
        <v>89.08</v>
      </c>
      <c s="36">
        <v>0</v>
      </c>
      <c s="36">
        <f>ROUND(G141*H141,6)</f>
      </c>
      <c r="L141" s="38">
        <v>0</v>
      </c>
      <c s="32">
        <f>ROUND(ROUND(L141,2)*ROUND(G141,3),2)</f>
      </c>
      <c s="36" t="s">
        <v>55</v>
      </c>
      <c>
        <f>(M141*21)/100</f>
      </c>
      <c t="s">
        <v>27</v>
      </c>
    </row>
    <row r="142" spans="1:5" ht="12.75">
      <c r="A142" s="35" t="s">
        <v>56</v>
      </c>
      <c r="E142" s="39" t="s">
        <v>5</v>
      </c>
    </row>
    <row r="143" spans="1:5" ht="51">
      <c r="A143" s="35" t="s">
        <v>57</v>
      </c>
      <c r="E143" s="40" t="s">
        <v>3374</v>
      </c>
    </row>
    <row r="144" spans="1:5" ht="38.25">
      <c r="A144" t="s">
        <v>59</v>
      </c>
      <c r="E144" s="39" t="s">
        <v>3329</v>
      </c>
    </row>
    <row r="145" spans="1:13" ht="12.75">
      <c r="A145" t="s">
        <v>46</v>
      </c>
      <c r="C145" s="31" t="s">
        <v>112</v>
      </c>
      <c r="E145" s="33" t="s">
        <v>1999</v>
      </c>
      <c r="J145" s="32">
        <f>0</f>
      </c>
      <c s="32">
        <f>0</f>
      </c>
      <c s="32">
        <f>0+L146+L150+L154+L158</f>
      </c>
      <c s="32">
        <f>0+M146+M150+M154+M158</f>
      </c>
    </row>
    <row r="146" spans="1:16" ht="12.75">
      <c r="A146" t="s">
        <v>49</v>
      </c>
      <c s="34" t="s">
        <v>204</v>
      </c>
      <c s="34" t="s">
        <v>3286</v>
      </c>
      <c s="35" t="s">
        <v>5</v>
      </c>
      <c s="6" t="s">
        <v>3287</v>
      </c>
      <c s="36" t="s">
        <v>75</v>
      </c>
      <c s="37">
        <v>63.53</v>
      </c>
      <c s="36">
        <v>0</v>
      </c>
      <c s="36">
        <f>ROUND(G146*H146,6)</f>
      </c>
      <c r="L146" s="38">
        <v>0</v>
      </c>
      <c s="32">
        <f>ROUND(ROUND(L146,2)*ROUND(G146,3),2)</f>
      </c>
      <c s="36" t="s">
        <v>55</v>
      </c>
      <c>
        <f>(M146*21)/100</f>
      </c>
      <c t="s">
        <v>27</v>
      </c>
    </row>
    <row r="147" spans="1:5" ht="12.75">
      <c r="A147" s="35" t="s">
        <v>56</v>
      </c>
      <c r="E147" s="39" t="s">
        <v>3288</v>
      </c>
    </row>
    <row r="148" spans="1:5" ht="51">
      <c r="A148" s="35" t="s">
        <v>57</v>
      </c>
      <c r="E148" s="40" t="s">
        <v>3375</v>
      </c>
    </row>
    <row r="149" spans="1:5" ht="51">
      <c r="A149" t="s">
        <v>59</v>
      </c>
      <c r="E149" s="39" t="s">
        <v>3290</v>
      </c>
    </row>
    <row r="150" spans="1:16" ht="12.75">
      <c r="A150" t="s">
        <v>49</v>
      </c>
      <c s="34" t="s">
        <v>208</v>
      </c>
      <c s="34" t="s">
        <v>3376</v>
      </c>
      <c s="35" t="s">
        <v>5</v>
      </c>
      <c s="6" t="s">
        <v>3377</v>
      </c>
      <c s="36" t="s">
        <v>75</v>
      </c>
      <c s="37">
        <v>55.51</v>
      </c>
      <c s="36">
        <v>0</v>
      </c>
      <c s="36">
        <f>ROUND(G150*H150,6)</f>
      </c>
      <c r="L150" s="38">
        <v>0</v>
      </c>
      <c s="32">
        <f>ROUND(ROUND(L150,2)*ROUND(G150,3),2)</f>
      </c>
      <c s="36" t="s">
        <v>55</v>
      </c>
      <c>
        <f>(M150*21)/100</f>
      </c>
      <c t="s">
        <v>27</v>
      </c>
    </row>
    <row r="151" spans="1:5" ht="12.75">
      <c r="A151" s="35" t="s">
        <v>56</v>
      </c>
      <c r="E151" s="39" t="s">
        <v>5</v>
      </c>
    </row>
    <row r="152" spans="1:5" ht="51">
      <c r="A152" s="35" t="s">
        <v>57</v>
      </c>
      <c r="E152" s="40" t="s">
        <v>3378</v>
      </c>
    </row>
    <row r="153" spans="1:5" ht="51">
      <c r="A153" t="s">
        <v>59</v>
      </c>
      <c r="E153" s="39" t="s">
        <v>3379</v>
      </c>
    </row>
    <row r="154" spans="1:16" ht="12.75">
      <c r="A154" t="s">
        <v>49</v>
      </c>
      <c s="34" t="s">
        <v>212</v>
      </c>
      <c s="34" t="s">
        <v>3332</v>
      </c>
      <c s="35" t="s">
        <v>5</v>
      </c>
      <c s="6" t="s">
        <v>3333</v>
      </c>
      <c s="36" t="s">
        <v>75</v>
      </c>
      <c s="37">
        <v>9.91</v>
      </c>
      <c s="36">
        <v>0</v>
      </c>
      <c s="36">
        <f>ROUND(G154*H154,6)</f>
      </c>
      <c r="L154" s="38">
        <v>0</v>
      </c>
      <c s="32">
        <f>ROUND(ROUND(L154,2)*ROUND(G154,3),2)</f>
      </c>
      <c s="36" t="s">
        <v>55</v>
      </c>
      <c>
        <f>(M154*21)/100</f>
      </c>
      <c t="s">
        <v>27</v>
      </c>
    </row>
    <row r="155" spans="1:5" ht="12.75">
      <c r="A155" s="35" t="s">
        <v>56</v>
      </c>
      <c r="E155" s="39" t="s">
        <v>5</v>
      </c>
    </row>
    <row r="156" spans="1:5" ht="51">
      <c r="A156" s="35" t="s">
        <v>57</v>
      </c>
      <c r="E156" s="40" t="s">
        <v>3380</v>
      </c>
    </row>
    <row r="157" spans="1:5" ht="25.5">
      <c r="A157" t="s">
        <v>59</v>
      </c>
      <c r="E157" s="39" t="s">
        <v>3334</v>
      </c>
    </row>
    <row r="158" spans="1:16" ht="12.75">
      <c r="A158" t="s">
        <v>49</v>
      </c>
      <c s="34" t="s">
        <v>217</v>
      </c>
      <c s="34" t="s">
        <v>3381</v>
      </c>
      <c s="35" t="s">
        <v>5</v>
      </c>
      <c s="6" t="s">
        <v>3382</v>
      </c>
      <c s="36" t="s">
        <v>75</v>
      </c>
      <c s="37">
        <v>11.45</v>
      </c>
      <c s="36">
        <v>0</v>
      </c>
      <c s="36">
        <f>ROUND(G158*H158,6)</f>
      </c>
      <c r="L158" s="38">
        <v>0</v>
      </c>
      <c s="32">
        <f>ROUND(ROUND(L158,2)*ROUND(G158,3),2)</f>
      </c>
      <c s="36" t="s">
        <v>55</v>
      </c>
      <c>
        <f>(M158*21)/100</f>
      </c>
      <c t="s">
        <v>27</v>
      </c>
    </row>
    <row r="159" spans="1:5" ht="12.75">
      <c r="A159" s="35" t="s">
        <v>56</v>
      </c>
      <c r="E159" s="39" t="s">
        <v>5</v>
      </c>
    </row>
    <row r="160" spans="1:5" ht="51">
      <c r="A160" s="35" t="s">
        <v>57</v>
      </c>
      <c r="E160" s="40" t="s">
        <v>3383</v>
      </c>
    </row>
    <row r="161" spans="1:5" ht="76.5">
      <c r="A161" t="s">
        <v>59</v>
      </c>
      <c r="E161" s="39" t="s">
        <v>3384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3166</v>
      </c>
      <c s="41">
        <f>Rekapitulace!C50</f>
      </c>
      <c s="20" t="s">
        <v>0</v>
      </c>
      <c t="s">
        <v>23</v>
      </c>
      <c t="s">
        <v>27</v>
      </c>
    </row>
    <row r="4" spans="1:16" ht="32" customHeight="1">
      <c r="A4" s="24" t="s">
        <v>20</v>
      </c>
      <c s="25" t="s">
        <v>28</v>
      </c>
      <c s="27" t="s">
        <v>3166</v>
      </c>
      <c r="E4" s="26" t="s">
        <v>3167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3387</v>
      </c>
      <c r="E8" s="30" t="s">
        <v>3386</v>
      </c>
      <c r="J8" s="29">
        <f>0+J9+J22+J87+J96+J101+J142</f>
      </c>
      <c s="29">
        <f>0+K9+K22+K87+K96+K101+K142</f>
      </c>
      <c s="29">
        <f>0+L9+L22+L87+L96+L101+L142</f>
      </c>
      <c s="29">
        <f>0+M9+M22+M87+M96+M101+M142</f>
      </c>
    </row>
    <row r="9" spans="1:13" ht="12.75">
      <c r="A9" t="s">
        <v>46</v>
      </c>
      <c r="C9" s="31" t="s">
        <v>47</v>
      </c>
      <c r="E9" s="33" t="s">
        <v>48</v>
      </c>
      <c r="J9" s="32">
        <f>0</f>
      </c>
      <c s="32">
        <f>0</f>
      </c>
      <c s="32">
        <f>0+L10+L14+L18</f>
      </c>
      <c s="32">
        <f>0+M10+M14+M18</f>
      </c>
    </row>
    <row r="10" spans="1:16" ht="25.5">
      <c r="A10" t="s">
        <v>49</v>
      </c>
      <c s="34" t="s">
        <v>4</v>
      </c>
      <c s="34" t="s">
        <v>805</v>
      </c>
      <c s="35" t="s">
        <v>806</v>
      </c>
      <c s="6" t="s">
        <v>3171</v>
      </c>
      <c s="36" t="s">
        <v>793</v>
      </c>
      <c s="37">
        <v>230.972</v>
      </c>
      <c s="36">
        <v>0</v>
      </c>
      <c s="36">
        <f>ROUND(G10*H10,6)</f>
      </c>
      <c r="L10" s="38">
        <v>0</v>
      </c>
      <c s="32">
        <f>ROUND(ROUND(L10,2)*ROUND(G10,3),2)</f>
      </c>
      <c s="36" t="s">
        <v>55</v>
      </c>
      <c>
        <f>(M10*21)/100</f>
      </c>
      <c t="s">
        <v>27</v>
      </c>
    </row>
    <row r="11" spans="1:5" ht="12.75">
      <c r="A11" s="35" t="s">
        <v>56</v>
      </c>
      <c r="E11" s="39" t="s">
        <v>3172</v>
      </c>
    </row>
    <row r="12" spans="1:5" ht="51">
      <c r="A12" s="35" t="s">
        <v>57</v>
      </c>
      <c r="E12" s="40" t="s">
        <v>3388</v>
      </c>
    </row>
    <row r="13" spans="1:5" ht="127.5">
      <c r="A13" t="s">
        <v>59</v>
      </c>
      <c r="E13" s="39" t="s">
        <v>3174</v>
      </c>
    </row>
    <row r="14" spans="1:16" ht="25.5">
      <c r="A14" t="s">
        <v>49</v>
      </c>
      <c s="34" t="s">
        <v>27</v>
      </c>
      <c s="34" t="s">
        <v>2074</v>
      </c>
      <c s="35" t="s">
        <v>2075</v>
      </c>
      <c s="6" t="s">
        <v>3175</v>
      </c>
      <c s="36" t="s">
        <v>793</v>
      </c>
      <c s="37">
        <v>29.546</v>
      </c>
      <c s="36">
        <v>0</v>
      </c>
      <c s="36">
        <f>ROUND(G14*H14,6)</f>
      </c>
      <c r="L14" s="38">
        <v>0</v>
      </c>
      <c s="32">
        <f>ROUND(ROUND(L14,2)*ROUND(G14,3),2)</f>
      </c>
      <c s="36" t="s">
        <v>55</v>
      </c>
      <c>
        <f>(M14*21)/100</f>
      </c>
      <c t="s">
        <v>27</v>
      </c>
    </row>
    <row r="15" spans="1:5" ht="12.75">
      <c r="A15" s="35" t="s">
        <v>56</v>
      </c>
      <c r="E15" s="39" t="s">
        <v>3172</v>
      </c>
    </row>
    <row r="16" spans="1:5" ht="51">
      <c r="A16" s="35" t="s">
        <v>57</v>
      </c>
      <c r="E16" s="40" t="s">
        <v>3389</v>
      </c>
    </row>
    <row r="17" spans="1:5" ht="127.5">
      <c r="A17" t="s">
        <v>59</v>
      </c>
      <c r="E17" s="39" t="s">
        <v>3174</v>
      </c>
    </row>
    <row r="18" spans="1:16" ht="25.5">
      <c r="A18" t="s">
        <v>49</v>
      </c>
      <c s="34" t="s">
        <v>26</v>
      </c>
      <c s="34" t="s">
        <v>796</v>
      </c>
      <c s="35" t="s">
        <v>797</v>
      </c>
      <c s="6" t="s">
        <v>3204</v>
      </c>
      <c s="36" t="s">
        <v>793</v>
      </c>
      <c s="37">
        <v>19.406</v>
      </c>
      <c s="36">
        <v>0</v>
      </c>
      <c s="36">
        <f>ROUND(G18*H18,6)</f>
      </c>
      <c r="L18" s="38">
        <v>0</v>
      </c>
      <c s="32">
        <f>ROUND(ROUND(L18,2)*ROUND(G18,3),2)</f>
      </c>
      <c s="36" t="s">
        <v>55</v>
      </c>
      <c>
        <f>(M18*21)/100</f>
      </c>
      <c t="s">
        <v>27</v>
      </c>
    </row>
    <row r="19" spans="1:5" ht="12.75">
      <c r="A19" s="35" t="s">
        <v>56</v>
      </c>
      <c r="E19" s="39" t="s">
        <v>3172</v>
      </c>
    </row>
    <row r="20" spans="1:5" ht="89.25">
      <c r="A20" s="35" t="s">
        <v>57</v>
      </c>
      <c r="E20" s="40" t="s">
        <v>3390</v>
      </c>
    </row>
    <row r="21" spans="1:5" ht="127.5">
      <c r="A21" t="s">
        <v>59</v>
      </c>
      <c r="E21" s="39" t="s">
        <v>3174</v>
      </c>
    </row>
    <row r="22" spans="1:13" ht="12.75">
      <c r="A22" t="s">
        <v>46</v>
      </c>
      <c r="C22" s="31" t="s">
        <v>4</v>
      </c>
      <c r="E22" s="33" t="s">
        <v>837</v>
      </c>
      <c r="J22" s="32">
        <f>0</f>
      </c>
      <c s="32">
        <f>0</f>
      </c>
      <c s="32">
        <f>0+L23+L27+L31+L35+L39+L43+L47+L51+L55+L59+L63+L67+L71+L75+L79+L83</f>
      </c>
      <c s="32">
        <f>0+M23+M27+M31+M35+M39+M43+M47+M51+M55+M59+M63+M67+M71+M75+M79+M83</f>
      </c>
    </row>
    <row r="23" spans="1:16" ht="12.75">
      <c r="A23" t="s">
        <v>49</v>
      </c>
      <c s="34" t="s">
        <v>72</v>
      </c>
      <c s="34" t="s">
        <v>2091</v>
      </c>
      <c s="35" t="s">
        <v>5</v>
      </c>
      <c s="6" t="s">
        <v>2092</v>
      </c>
      <c s="36" t="s">
        <v>64</v>
      </c>
      <c s="37">
        <v>5.982</v>
      </c>
      <c s="36">
        <v>0</v>
      </c>
      <c s="36">
        <f>ROUND(G23*H23,6)</f>
      </c>
      <c r="L23" s="38">
        <v>0</v>
      </c>
      <c s="32">
        <f>ROUND(ROUND(L23,2)*ROUND(G23,3),2)</f>
      </c>
      <c s="36" t="s">
        <v>55</v>
      </c>
      <c>
        <f>(M23*21)/100</f>
      </c>
      <c t="s">
        <v>27</v>
      </c>
    </row>
    <row r="24" spans="1:5" ht="25.5">
      <c r="A24" s="35" t="s">
        <v>56</v>
      </c>
      <c r="E24" s="39" t="s">
        <v>3208</v>
      </c>
    </row>
    <row r="25" spans="1:5" ht="51">
      <c r="A25" s="35" t="s">
        <v>57</v>
      </c>
      <c r="E25" s="40" t="s">
        <v>3391</v>
      </c>
    </row>
    <row r="26" spans="1:5" ht="63.75">
      <c r="A26" t="s">
        <v>59</v>
      </c>
      <c r="E26" s="39" t="s">
        <v>2090</v>
      </c>
    </row>
    <row r="27" spans="1:16" ht="12.75">
      <c r="A27" t="s">
        <v>49</v>
      </c>
      <c s="34" t="s">
        <v>77</v>
      </c>
      <c s="34" t="s">
        <v>3214</v>
      </c>
      <c s="35" t="s">
        <v>5</v>
      </c>
      <c s="6" t="s">
        <v>3215</v>
      </c>
      <c s="36" t="s">
        <v>75</v>
      </c>
      <c s="37">
        <v>26.48</v>
      </c>
      <c s="36">
        <v>0</v>
      </c>
      <c s="36">
        <f>ROUND(G27*H27,6)</f>
      </c>
      <c r="L27" s="38">
        <v>0</v>
      </c>
      <c s="32">
        <f>ROUND(ROUND(L27,2)*ROUND(G27,3),2)</f>
      </c>
      <c s="36" t="s">
        <v>55</v>
      </c>
      <c>
        <f>(M27*21)/100</f>
      </c>
      <c t="s">
        <v>27</v>
      </c>
    </row>
    <row r="28" spans="1:5" ht="12.75">
      <c r="A28" s="35" t="s">
        <v>56</v>
      </c>
      <c r="E28" s="39" t="s">
        <v>3216</v>
      </c>
    </row>
    <row r="29" spans="1:5" ht="51">
      <c r="A29" s="35" t="s">
        <v>57</v>
      </c>
      <c r="E29" s="40" t="s">
        <v>3392</v>
      </c>
    </row>
    <row r="30" spans="1:5" ht="63.75">
      <c r="A30" t="s">
        <v>59</v>
      </c>
      <c r="E30" s="39" t="s">
        <v>2090</v>
      </c>
    </row>
    <row r="31" spans="1:16" ht="12.75">
      <c r="A31" t="s">
        <v>49</v>
      </c>
      <c s="34" t="s">
        <v>82</v>
      </c>
      <c s="34" t="s">
        <v>2269</v>
      </c>
      <c s="35" t="s">
        <v>5</v>
      </c>
      <c s="6" t="s">
        <v>2270</v>
      </c>
      <c s="36" t="s">
        <v>75</v>
      </c>
      <c s="37">
        <v>42.79</v>
      </c>
      <c s="36">
        <v>0</v>
      </c>
      <c s="36">
        <f>ROUND(G31*H31,6)</f>
      </c>
      <c r="L31" s="38">
        <v>0</v>
      </c>
      <c s="32">
        <f>ROUND(ROUND(L31,2)*ROUND(G31,3),2)</f>
      </c>
      <c s="36" t="s">
        <v>55</v>
      </c>
      <c>
        <f>(M31*21)/100</f>
      </c>
      <c t="s">
        <v>27</v>
      </c>
    </row>
    <row r="32" spans="1:5" ht="12.75">
      <c r="A32" s="35" t="s">
        <v>56</v>
      </c>
      <c r="E32" s="39" t="s">
        <v>3216</v>
      </c>
    </row>
    <row r="33" spans="1:5" ht="51">
      <c r="A33" s="35" t="s">
        <v>57</v>
      </c>
      <c r="E33" s="40" t="s">
        <v>3393</v>
      </c>
    </row>
    <row r="34" spans="1:5" ht="63.75">
      <c r="A34" t="s">
        <v>59</v>
      </c>
      <c r="E34" s="39" t="s">
        <v>2090</v>
      </c>
    </row>
    <row r="35" spans="1:16" ht="12.75">
      <c r="A35" t="s">
        <v>49</v>
      </c>
      <c s="34" t="s">
        <v>87</v>
      </c>
      <c s="34" t="s">
        <v>2812</v>
      </c>
      <c s="35" t="s">
        <v>5</v>
      </c>
      <c s="6" t="s">
        <v>2813</v>
      </c>
      <c s="36" t="s">
        <v>64</v>
      </c>
      <c s="37">
        <v>12.311</v>
      </c>
      <c s="36">
        <v>0</v>
      </c>
      <c s="36">
        <f>ROUND(G35*H35,6)</f>
      </c>
      <c r="L35" s="38">
        <v>0</v>
      </c>
      <c s="32">
        <f>ROUND(ROUND(L35,2)*ROUND(G35,3),2)</f>
      </c>
      <c s="36" t="s">
        <v>55</v>
      </c>
      <c>
        <f>(M35*21)/100</f>
      </c>
      <c t="s">
        <v>27</v>
      </c>
    </row>
    <row r="36" spans="1:5" ht="25.5">
      <c r="A36" s="35" t="s">
        <v>56</v>
      </c>
      <c r="E36" s="39" t="s">
        <v>3394</v>
      </c>
    </row>
    <row r="37" spans="1:5" ht="51">
      <c r="A37" s="35" t="s">
        <v>57</v>
      </c>
      <c r="E37" s="40" t="s">
        <v>3395</v>
      </c>
    </row>
    <row r="38" spans="1:5" ht="63.75">
      <c r="A38" t="s">
        <v>59</v>
      </c>
      <c r="E38" s="39" t="s">
        <v>2090</v>
      </c>
    </row>
    <row r="39" spans="1:16" ht="12.75">
      <c r="A39" t="s">
        <v>49</v>
      </c>
      <c s="34" t="s">
        <v>108</v>
      </c>
      <c s="34" t="s">
        <v>2094</v>
      </c>
      <c s="35" t="s">
        <v>5</v>
      </c>
      <c s="6" t="s">
        <v>2095</v>
      </c>
      <c s="36" t="s">
        <v>64</v>
      </c>
      <c s="37">
        <v>11.085</v>
      </c>
      <c s="36">
        <v>0</v>
      </c>
      <c s="36">
        <f>ROUND(G39*H39,6)</f>
      </c>
      <c r="L39" s="38">
        <v>0</v>
      </c>
      <c s="32">
        <f>ROUND(ROUND(L39,2)*ROUND(G39,3),2)</f>
      </c>
      <c s="36" t="s">
        <v>55</v>
      </c>
      <c>
        <f>(M39*21)/100</f>
      </c>
      <c t="s">
        <v>27</v>
      </c>
    </row>
    <row r="40" spans="1:5" ht="12.75">
      <c r="A40" s="35" t="s">
        <v>56</v>
      </c>
      <c r="E40" s="39" t="s">
        <v>3220</v>
      </c>
    </row>
    <row r="41" spans="1:5" ht="51">
      <c r="A41" s="35" t="s">
        <v>57</v>
      </c>
      <c r="E41" s="40" t="s">
        <v>3396</v>
      </c>
    </row>
    <row r="42" spans="1:5" ht="38.25">
      <c r="A42" t="s">
        <v>59</v>
      </c>
      <c r="E42" s="39" t="s">
        <v>3222</v>
      </c>
    </row>
    <row r="43" spans="1:16" ht="12.75">
      <c r="A43" t="s">
        <v>49</v>
      </c>
      <c s="34" t="s">
        <v>112</v>
      </c>
      <c s="34" t="s">
        <v>3223</v>
      </c>
      <c s="35" t="s">
        <v>4</v>
      </c>
      <c s="6" t="s">
        <v>3224</v>
      </c>
      <c s="36" t="s">
        <v>64</v>
      </c>
      <c s="37">
        <v>69.63</v>
      </c>
      <c s="36">
        <v>0</v>
      </c>
      <c s="36">
        <f>ROUND(G43*H43,6)</f>
      </c>
      <c r="L43" s="38">
        <v>0</v>
      </c>
      <c s="32">
        <f>ROUND(ROUND(L43,2)*ROUND(G43,3),2)</f>
      </c>
      <c s="36" t="s">
        <v>55</v>
      </c>
      <c>
        <f>(M43*21)/100</f>
      </c>
      <c t="s">
        <v>27</v>
      </c>
    </row>
    <row r="44" spans="1:5" ht="12.75">
      <c r="A44" s="35" t="s">
        <v>56</v>
      </c>
      <c r="E44" s="39" t="s">
        <v>3225</v>
      </c>
    </row>
    <row r="45" spans="1:5" ht="51">
      <c r="A45" s="35" t="s">
        <v>57</v>
      </c>
      <c r="E45" s="40" t="s">
        <v>3397</v>
      </c>
    </row>
    <row r="46" spans="1:5" ht="369.75">
      <c r="A46" t="s">
        <v>59</v>
      </c>
      <c r="E46" s="39" t="s">
        <v>3227</v>
      </c>
    </row>
    <row r="47" spans="1:16" ht="12.75">
      <c r="A47" t="s">
        <v>49</v>
      </c>
      <c s="34" t="s">
        <v>116</v>
      </c>
      <c s="34" t="s">
        <v>3223</v>
      </c>
      <c s="35" t="s">
        <v>120</v>
      </c>
      <c s="6" t="s">
        <v>3224</v>
      </c>
      <c s="36" t="s">
        <v>64</v>
      </c>
      <c s="37">
        <v>59.12</v>
      </c>
      <c s="36">
        <v>0</v>
      </c>
      <c s="36">
        <f>ROUND(G47*H47,6)</f>
      </c>
      <c r="L47" s="38">
        <v>0</v>
      </c>
      <c s="32">
        <f>ROUND(ROUND(L47,2)*ROUND(G47,3),2)</f>
      </c>
      <c s="36" t="s">
        <v>55</v>
      </c>
      <c>
        <f>(M47*21)/100</f>
      </c>
      <c t="s">
        <v>27</v>
      </c>
    </row>
    <row r="48" spans="1:5" ht="25.5">
      <c r="A48" s="35" t="s">
        <v>56</v>
      </c>
      <c r="E48" s="39" t="s">
        <v>3228</v>
      </c>
    </row>
    <row r="49" spans="1:5" ht="51">
      <c r="A49" s="35" t="s">
        <v>57</v>
      </c>
      <c r="E49" s="40" t="s">
        <v>3398</v>
      </c>
    </row>
    <row r="50" spans="1:5" ht="369.75">
      <c r="A50" t="s">
        <v>59</v>
      </c>
      <c r="E50" s="39" t="s">
        <v>3227</v>
      </c>
    </row>
    <row r="51" spans="1:16" ht="12.75">
      <c r="A51" t="s">
        <v>49</v>
      </c>
      <c s="34" t="s">
        <v>120</v>
      </c>
      <c s="34" t="s">
        <v>3230</v>
      </c>
      <c s="35" t="s">
        <v>5</v>
      </c>
      <c s="6" t="s">
        <v>3231</v>
      </c>
      <c s="36" t="s">
        <v>64</v>
      </c>
      <c s="37">
        <v>55.342</v>
      </c>
      <c s="36">
        <v>0</v>
      </c>
      <c s="36">
        <f>ROUND(G51*H51,6)</f>
      </c>
      <c r="L51" s="38">
        <v>0</v>
      </c>
      <c s="32">
        <f>ROUND(ROUND(L51,2)*ROUND(G51,3),2)</f>
      </c>
      <c s="36" t="s">
        <v>55</v>
      </c>
      <c>
        <f>(M51*21)/100</f>
      </c>
      <c t="s">
        <v>27</v>
      </c>
    </row>
    <row r="52" spans="1:5" ht="25.5">
      <c r="A52" s="35" t="s">
        <v>56</v>
      </c>
      <c r="E52" s="39" t="s">
        <v>3232</v>
      </c>
    </row>
    <row r="53" spans="1:5" ht="89.25">
      <c r="A53" s="35" t="s">
        <v>57</v>
      </c>
      <c r="E53" s="40" t="s">
        <v>3399</v>
      </c>
    </row>
    <row r="54" spans="1:5" ht="306">
      <c r="A54" t="s">
        <v>59</v>
      </c>
      <c r="E54" s="39" t="s">
        <v>3234</v>
      </c>
    </row>
    <row r="55" spans="1:16" ht="12.75">
      <c r="A55" t="s">
        <v>49</v>
      </c>
      <c s="34" t="s">
        <v>124</v>
      </c>
      <c s="34" t="s">
        <v>2767</v>
      </c>
      <c s="35" t="s">
        <v>5</v>
      </c>
      <c s="6" t="s">
        <v>2768</v>
      </c>
      <c s="36" t="s">
        <v>64</v>
      </c>
      <c s="37">
        <v>1.15</v>
      </c>
      <c s="36">
        <v>0</v>
      </c>
      <c s="36">
        <f>ROUND(G55*H55,6)</f>
      </c>
      <c r="L55" s="38">
        <v>0</v>
      </c>
      <c s="32">
        <f>ROUND(ROUND(L55,2)*ROUND(G55,3),2)</f>
      </c>
      <c s="36" t="s">
        <v>55</v>
      </c>
      <c>
        <f>(M55*21)/100</f>
      </c>
      <c t="s">
        <v>27</v>
      </c>
    </row>
    <row r="56" spans="1:5" ht="12.75">
      <c r="A56" s="35" t="s">
        <v>56</v>
      </c>
      <c r="E56" s="39" t="s">
        <v>5</v>
      </c>
    </row>
    <row r="57" spans="1:5" ht="51">
      <c r="A57" s="35" t="s">
        <v>57</v>
      </c>
      <c r="E57" s="40" t="s">
        <v>3400</v>
      </c>
    </row>
    <row r="58" spans="1:5" ht="267.75">
      <c r="A58" t="s">
        <v>59</v>
      </c>
      <c r="E58" s="39" t="s">
        <v>3236</v>
      </c>
    </row>
    <row r="59" spans="1:16" ht="12.75">
      <c r="A59" t="s">
        <v>49</v>
      </c>
      <c s="34" t="s">
        <v>128</v>
      </c>
      <c s="34" t="s">
        <v>2370</v>
      </c>
      <c s="35" t="s">
        <v>5</v>
      </c>
      <c s="6" t="s">
        <v>2371</v>
      </c>
      <c s="36" t="s">
        <v>64</v>
      </c>
      <c s="37">
        <v>139.835</v>
      </c>
      <c s="36">
        <v>0</v>
      </c>
      <c s="36">
        <f>ROUND(G59*H59,6)</f>
      </c>
      <c r="L59" s="38">
        <v>0</v>
      </c>
      <c s="32">
        <f>ROUND(ROUND(L59,2)*ROUND(G59,3),2)</f>
      </c>
      <c s="36" t="s">
        <v>55</v>
      </c>
      <c>
        <f>(M59*21)/100</f>
      </c>
      <c t="s">
        <v>27</v>
      </c>
    </row>
    <row r="60" spans="1:5" ht="12.75">
      <c r="A60" s="35" t="s">
        <v>56</v>
      </c>
      <c r="E60" s="39" t="s">
        <v>5</v>
      </c>
    </row>
    <row r="61" spans="1:5" ht="89.25">
      <c r="A61" s="35" t="s">
        <v>57</v>
      </c>
      <c r="E61" s="40" t="s">
        <v>3401</v>
      </c>
    </row>
    <row r="62" spans="1:5" ht="191.25">
      <c r="A62" t="s">
        <v>59</v>
      </c>
      <c r="E62" s="39" t="s">
        <v>3238</v>
      </c>
    </row>
    <row r="63" spans="1:16" ht="12.75">
      <c r="A63" t="s">
        <v>49</v>
      </c>
      <c s="34" t="s">
        <v>131</v>
      </c>
      <c s="34" t="s">
        <v>3239</v>
      </c>
      <c s="35" t="s">
        <v>5</v>
      </c>
      <c s="6" t="s">
        <v>3240</v>
      </c>
      <c s="36" t="s">
        <v>64</v>
      </c>
      <c s="37">
        <v>52.35</v>
      </c>
      <c s="36">
        <v>0</v>
      </c>
      <c s="36">
        <f>ROUND(G63*H63,6)</f>
      </c>
      <c r="L63" s="38">
        <v>0</v>
      </c>
      <c s="32">
        <f>ROUND(ROUND(L63,2)*ROUND(G63,3),2)</f>
      </c>
      <c s="36" t="s">
        <v>55</v>
      </c>
      <c>
        <f>(M63*21)/100</f>
      </c>
      <c t="s">
        <v>27</v>
      </c>
    </row>
    <row r="64" spans="1:5" ht="12.75">
      <c r="A64" s="35" t="s">
        <v>56</v>
      </c>
      <c r="E64" s="39" t="s">
        <v>5</v>
      </c>
    </row>
    <row r="65" spans="1:5" ht="51">
      <c r="A65" s="35" t="s">
        <v>57</v>
      </c>
      <c r="E65" s="40" t="s">
        <v>3402</v>
      </c>
    </row>
    <row r="66" spans="1:5" ht="267.75">
      <c r="A66" t="s">
        <v>59</v>
      </c>
      <c r="E66" s="39" t="s">
        <v>3236</v>
      </c>
    </row>
    <row r="67" spans="1:16" ht="12.75">
      <c r="A67" t="s">
        <v>49</v>
      </c>
      <c s="34" t="s">
        <v>135</v>
      </c>
      <c s="34" t="s">
        <v>2109</v>
      </c>
      <c s="35" t="s">
        <v>5</v>
      </c>
      <c s="6" t="s">
        <v>2110</v>
      </c>
      <c s="36" t="s">
        <v>85</v>
      </c>
      <c s="37">
        <v>5.763</v>
      </c>
      <c s="36">
        <v>0</v>
      </c>
      <c s="36">
        <f>ROUND(G67*H67,6)</f>
      </c>
      <c r="L67" s="38">
        <v>0</v>
      </c>
      <c s="32">
        <f>ROUND(ROUND(L67,2)*ROUND(G67,3),2)</f>
      </c>
      <c s="36" t="s">
        <v>55</v>
      </c>
      <c>
        <f>(M67*21)/100</f>
      </c>
      <c t="s">
        <v>27</v>
      </c>
    </row>
    <row r="68" spans="1:5" ht="12.75">
      <c r="A68" s="35" t="s">
        <v>56</v>
      </c>
      <c r="E68" s="39" t="s">
        <v>5</v>
      </c>
    </row>
    <row r="69" spans="1:5" ht="51">
      <c r="A69" s="35" t="s">
        <v>57</v>
      </c>
      <c r="E69" s="40" t="s">
        <v>3403</v>
      </c>
    </row>
    <row r="70" spans="1:5" ht="38.25">
      <c r="A70" t="s">
        <v>59</v>
      </c>
      <c r="E70" s="39" t="s">
        <v>3243</v>
      </c>
    </row>
    <row r="71" spans="1:16" ht="12.75">
      <c r="A71" t="s">
        <v>49</v>
      </c>
      <c s="34" t="s">
        <v>139</v>
      </c>
      <c s="34" t="s">
        <v>3244</v>
      </c>
      <c s="35" t="s">
        <v>5</v>
      </c>
      <c s="6" t="s">
        <v>3245</v>
      </c>
      <c s="36" t="s">
        <v>85</v>
      </c>
      <c s="37">
        <v>6.52</v>
      </c>
      <c s="36">
        <v>0</v>
      </c>
      <c s="36">
        <f>ROUND(G71*H71,6)</f>
      </c>
      <c r="L71" s="38">
        <v>0</v>
      </c>
      <c s="32">
        <f>ROUND(ROUND(L71,2)*ROUND(G71,3),2)</f>
      </c>
      <c s="36" t="s">
        <v>55</v>
      </c>
      <c>
        <f>(M71*21)/100</f>
      </c>
      <c t="s">
        <v>27</v>
      </c>
    </row>
    <row r="72" spans="1:5" ht="12.75">
      <c r="A72" s="35" t="s">
        <v>56</v>
      </c>
      <c r="E72" s="39" t="s">
        <v>5</v>
      </c>
    </row>
    <row r="73" spans="1:5" ht="51">
      <c r="A73" s="35" t="s">
        <v>57</v>
      </c>
      <c r="E73" s="40" t="s">
        <v>3404</v>
      </c>
    </row>
    <row r="74" spans="1:5" ht="38.25">
      <c r="A74" t="s">
        <v>59</v>
      </c>
      <c r="E74" s="39" t="s">
        <v>3247</v>
      </c>
    </row>
    <row r="75" spans="1:16" ht="12.75">
      <c r="A75" t="s">
        <v>49</v>
      </c>
      <c s="34" t="s">
        <v>143</v>
      </c>
      <c s="34" t="s">
        <v>2574</v>
      </c>
      <c s="35" t="s">
        <v>5</v>
      </c>
      <c s="6" t="s">
        <v>2575</v>
      </c>
      <c s="36" t="s">
        <v>85</v>
      </c>
      <c s="37">
        <v>12.283</v>
      </c>
      <c s="36">
        <v>0</v>
      </c>
      <c s="36">
        <f>ROUND(G75*H75,6)</f>
      </c>
      <c r="L75" s="38">
        <v>0</v>
      </c>
      <c s="32">
        <f>ROUND(ROUND(L75,2)*ROUND(G75,3),2)</f>
      </c>
      <c s="36" t="s">
        <v>55</v>
      </c>
      <c>
        <f>(M75*21)/100</f>
      </c>
      <c t="s">
        <v>27</v>
      </c>
    </row>
    <row r="76" spans="1:5" ht="12.75">
      <c r="A76" s="35" t="s">
        <v>56</v>
      </c>
      <c r="E76" s="39" t="s">
        <v>5</v>
      </c>
    </row>
    <row r="77" spans="1:5" ht="51">
      <c r="A77" s="35" t="s">
        <v>57</v>
      </c>
      <c r="E77" s="40" t="s">
        <v>3405</v>
      </c>
    </row>
    <row r="78" spans="1:5" ht="25.5">
      <c r="A78" t="s">
        <v>59</v>
      </c>
      <c r="E78" s="39" t="s">
        <v>3249</v>
      </c>
    </row>
    <row r="79" spans="1:16" ht="12.75">
      <c r="A79" t="s">
        <v>49</v>
      </c>
      <c s="34" t="s">
        <v>147</v>
      </c>
      <c s="34" t="s">
        <v>2117</v>
      </c>
      <c s="35" t="s">
        <v>5</v>
      </c>
      <c s="6" t="s">
        <v>2118</v>
      </c>
      <c s="36" t="s">
        <v>85</v>
      </c>
      <c s="37">
        <v>49.132</v>
      </c>
      <c s="36">
        <v>0</v>
      </c>
      <c s="36">
        <f>ROUND(G79*H79,6)</f>
      </c>
      <c r="L79" s="38">
        <v>0</v>
      </c>
      <c s="32">
        <f>ROUND(ROUND(L79,2)*ROUND(G79,3),2)</f>
      </c>
      <c s="36" t="s">
        <v>55</v>
      </c>
      <c>
        <f>(M79*21)/100</f>
      </c>
      <c t="s">
        <v>27</v>
      </c>
    </row>
    <row r="80" spans="1:5" ht="12.75">
      <c r="A80" s="35" t="s">
        <v>56</v>
      </c>
      <c r="E80" s="39" t="s">
        <v>5</v>
      </c>
    </row>
    <row r="81" spans="1:5" ht="51">
      <c r="A81" s="35" t="s">
        <v>57</v>
      </c>
      <c r="E81" s="40" t="s">
        <v>3406</v>
      </c>
    </row>
    <row r="82" spans="1:5" ht="38.25">
      <c r="A82" t="s">
        <v>59</v>
      </c>
      <c r="E82" s="39" t="s">
        <v>3251</v>
      </c>
    </row>
    <row r="83" spans="1:16" ht="12.75">
      <c r="A83" t="s">
        <v>49</v>
      </c>
      <c s="34" t="s">
        <v>151</v>
      </c>
      <c s="34" t="s">
        <v>3252</v>
      </c>
      <c s="35" t="s">
        <v>5</v>
      </c>
      <c s="6" t="s">
        <v>3253</v>
      </c>
      <c s="36" t="s">
        <v>85</v>
      </c>
      <c s="37">
        <v>12.283</v>
      </c>
      <c s="36">
        <v>0</v>
      </c>
      <c s="36">
        <f>ROUND(G83*H83,6)</f>
      </c>
      <c r="L83" s="38">
        <v>0</v>
      </c>
      <c s="32">
        <f>ROUND(ROUND(L83,2)*ROUND(G83,3),2)</f>
      </c>
      <c s="36" t="s">
        <v>55</v>
      </c>
      <c>
        <f>(M83*21)/100</f>
      </c>
      <c t="s">
        <v>27</v>
      </c>
    </row>
    <row r="84" spans="1:5" ht="12.75">
      <c r="A84" s="35" t="s">
        <v>56</v>
      </c>
      <c r="E84" s="39" t="s">
        <v>5</v>
      </c>
    </row>
    <row r="85" spans="1:5" ht="51">
      <c r="A85" s="35" t="s">
        <v>57</v>
      </c>
      <c r="E85" s="40" t="s">
        <v>3405</v>
      </c>
    </row>
    <row r="86" spans="1:5" ht="25.5">
      <c r="A86" t="s">
        <v>59</v>
      </c>
      <c r="E86" s="39" t="s">
        <v>3254</v>
      </c>
    </row>
    <row r="87" spans="1:13" ht="12.75">
      <c r="A87" t="s">
        <v>46</v>
      </c>
      <c r="C87" s="31" t="s">
        <v>27</v>
      </c>
      <c r="E87" s="33" t="s">
        <v>1379</v>
      </c>
      <c r="J87" s="32">
        <f>0</f>
      </c>
      <c s="32">
        <f>0</f>
      </c>
      <c s="32">
        <f>0+L88+L92</f>
      </c>
      <c s="32">
        <f>0+M88+M92</f>
      </c>
    </row>
    <row r="88" spans="1:16" ht="12.75">
      <c r="A88" t="s">
        <v>49</v>
      </c>
      <c s="34" t="s">
        <v>155</v>
      </c>
      <c s="34" t="s">
        <v>3255</v>
      </c>
      <c s="35" t="s">
        <v>5</v>
      </c>
      <c s="6" t="s">
        <v>3256</v>
      </c>
      <c s="36" t="s">
        <v>75</v>
      </c>
      <c s="37">
        <v>37.66</v>
      </c>
      <c s="36">
        <v>0</v>
      </c>
      <c s="36">
        <f>ROUND(G88*H88,6)</f>
      </c>
      <c r="L88" s="38">
        <v>0</v>
      </c>
      <c s="32">
        <f>ROUND(ROUND(L88,2)*ROUND(G88,3),2)</f>
      </c>
      <c s="36" t="s">
        <v>55</v>
      </c>
      <c>
        <f>(M88*21)/100</f>
      </c>
      <c t="s">
        <v>27</v>
      </c>
    </row>
    <row r="89" spans="1:5" ht="12.75">
      <c r="A89" s="35" t="s">
        <v>56</v>
      </c>
      <c r="E89" s="39" t="s">
        <v>5</v>
      </c>
    </row>
    <row r="90" spans="1:5" ht="51">
      <c r="A90" s="35" t="s">
        <v>57</v>
      </c>
      <c r="E90" s="40" t="s">
        <v>3407</v>
      </c>
    </row>
    <row r="91" spans="1:5" ht="165.75">
      <c r="A91" t="s">
        <v>59</v>
      </c>
      <c r="E91" s="39" t="s">
        <v>3258</v>
      </c>
    </row>
    <row r="92" spans="1:16" ht="12.75">
      <c r="A92" t="s">
        <v>49</v>
      </c>
      <c s="34" t="s">
        <v>158</v>
      </c>
      <c s="34" t="s">
        <v>3360</v>
      </c>
      <c s="35" t="s">
        <v>5</v>
      </c>
      <c s="6" t="s">
        <v>3361</v>
      </c>
      <c s="36" t="s">
        <v>85</v>
      </c>
      <c s="37">
        <v>90.384</v>
      </c>
      <c s="36">
        <v>0</v>
      </c>
      <c s="36">
        <f>ROUND(G92*H92,6)</f>
      </c>
      <c r="L92" s="38">
        <v>0</v>
      </c>
      <c s="32">
        <f>ROUND(ROUND(L92,2)*ROUND(G92,3),2)</f>
      </c>
      <c s="36" t="s">
        <v>55</v>
      </c>
      <c>
        <f>(M92*21)/100</f>
      </c>
      <c t="s">
        <v>27</v>
      </c>
    </row>
    <row r="93" spans="1:5" ht="12.75">
      <c r="A93" s="35" t="s">
        <v>56</v>
      </c>
      <c r="E93" s="39" t="s">
        <v>3362</v>
      </c>
    </row>
    <row r="94" spans="1:5" ht="51">
      <c r="A94" s="35" t="s">
        <v>57</v>
      </c>
      <c r="E94" s="40" t="s">
        <v>3408</v>
      </c>
    </row>
    <row r="95" spans="1:5" ht="102">
      <c r="A95" t="s">
        <v>59</v>
      </c>
      <c r="E95" s="39" t="s">
        <v>3364</v>
      </c>
    </row>
    <row r="96" spans="1:13" ht="12.75">
      <c r="A96" t="s">
        <v>46</v>
      </c>
      <c r="C96" s="31" t="s">
        <v>72</v>
      </c>
      <c r="E96" s="33" t="s">
        <v>2141</v>
      </c>
      <c r="J96" s="32">
        <f>0</f>
      </c>
      <c s="32">
        <f>0</f>
      </c>
      <c s="32">
        <f>0+L97</f>
      </c>
      <c s="32">
        <f>0+M97</f>
      </c>
    </row>
    <row r="97" spans="1:16" ht="12.75">
      <c r="A97" t="s">
        <v>49</v>
      </c>
      <c s="34" t="s">
        <v>164</v>
      </c>
      <c s="34" t="s">
        <v>3409</v>
      </c>
      <c s="35" t="s">
        <v>5</v>
      </c>
      <c s="6" t="s">
        <v>3410</v>
      </c>
      <c s="36" t="s">
        <v>85</v>
      </c>
      <c s="37">
        <v>14.55</v>
      </c>
      <c s="36">
        <v>0</v>
      </c>
      <c s="36">
        <f>ROUND(G97*H97,6)</f>
      </c>
      <c r="L97" s="38">
        <v>0</v>
      </c>
      <c s="32">
        <f>ROUND(ROUND(L97,2)*ROUND(G97,3),2)</f>
      </c>
      <c s="36" t="s">
        <v>55</v>
      </c>
      <c>
        <f>(M97*21)/100</f>
      </c>
      <c t="s">
        <v>27</v>
      </c>
    </row>
    <row r="98" spans="1:5" ht="12.75">
      <c r="A98" s="35" t="s">
        <v>56</v>
      </c>
      <c r="E98" s="39" t="s">
        <v>5</v>
      </c>
    </row>
    <row r="99" spans="1:5" ht="51">
      <c r="A99" s="35" t="s">
        <v>57</v>
      </c>
      <c r="E99" s="40" t="s">
        <v>3411</v>
      </c>
    </row>
    <row r="100" spans="1:5" ht="102">
      <c r="A100" t="s">
        <v>59</v>
      </c>
      <c r="E100" s="39" t="s">
        <v>3412</v>
      </c>
    </row>
    <row r="101" spans="1:13" ht="12.75">
      <c r="A101" t="s">
        <v>46</v>
      </c>
      <c r="C101" s="31" t="s">
        <v>77</v>
      </c>
      <c r="E101" s="33" t="s">
        <v>1914</v>
      </c>
      <c r="J101" s="32">
        <f>0</f>
      </c>
      <c s="32">
        <f>0</f>
      </c>
      <c s="32">
        <f>0+L102+L106+L110+L114+L118+L122+L126+L130+L134+L138</f>
      </c>
      <c s="32">
        <f>0+M102+M106+M110+M114+M118+M122+M126+M130+M134+M138</f>
      </c>
    </row>
    <row r="102" spans="1:16" ht="12.75">
      <c r="A102" t="s">
        <v>49</v>
      </c>
      <c s="34" t="s">
        <v>168</v>
      </c>
      <c s="34" t="s">
        <v>2228</v>
      </c>
      <c s="35" t="s">
        <v>5</v>
      </c>
      <c s="6" t="s">
        <v>2229</v>
      </c>
      <c s="36" t="s">
        <v>64</v>
      </c>
      <c s="37">
        <v>76.181</v>
      </c>
      <c s="36">
        <v>0</v>
      </c>
      <c s="36">
        <f>ROUND(G102*H102,6)</f>
      </c>
      <c r="L102" s="38">
        <v>0</v>
      </c>
      <c s="32">
        <f>ROUND(ROUND(L102,2)*ROUND(G102,3),2)</f>
      </c>
      <c s="36" t="s">
        <v>55</v>
      </c>
      <c>
        <f>(M102*21)/100</f>
      </c>
      <c t="s">
        <v>27</v>
      </c>
    </row>
    <row r="103" spans="1:5" ht="12.75">
      <c r="A103" s="35" t="s">
        <v>56</v>
      </c>
      <c r="E103" s="39" t="s">
        <v>3267</v>
      </c>
    </row>
    <row r="104" spans="1:5" ht="89.25">
      <c r="A104" s="35" t="s">
        <v>57</v>
      </c>
      <c r="E104" s="40" t="s">
        <v>3413</v>
      </c>
    </row>
    <row r="105" spans="1:5" ht="51">
      <c r="A105" t="s">
        <v>59</v>
      </c>
      <c r="E105" s="39" t="s">
        <v>3269</v>
      </c>
    </row>
    <row r="106" spans="1:16" ht="12.75">
      <c r="A106" t="s">
        <v>49</v>
      </c>
      <c s="34" t="s">
        <v>173</v>
      </c>
      <c s="34" t="s">
        <v>3314</v>
      </c>
      <c s="35" t="s">
        <v>5</v>
      </c>
      <c s="6" t="s">
        <v>3315</v>
      </c>
      <c s="36" t="s">
        <v>85</v>
      </c>
      <c s="37">
        <v>153.89</v>
      </c>
      <c s="36">
        <v>0</v>
      </c>
      <c s="36">
        <f>ROUND(G106*H106,6)</f>
      </c>
      <c r="L106" s="38">
        <v>0</v>
      </c>
      <c s="32">
        <f>ROUND(ROUND(L106,2)*ROUND(G106,3),2)</f>
      </c>
      <c s="36" t="s">
        <v>55</v>
      </c>
      <c>
        <f>(M106*21)/100</f>
      </c>
      <c t="s">
        <v>27</v>
      </c>
    </row>
    <row r="107" spans="1:5" ht="12.75">
      <c r="A107" s="35" t="s">
        <v>56</v>
      </c>
      <c r="E107" s="39" t="s">
        <v>3316</v>
      </c>
    </row>
    <row r="108" spans="1:5" ht="51">
      <c r="A108" s="35" t="s">
        <v>57</v>
      </c>
      <c r="E108" s="40" t="s">
        <v>3414</v>
      </c>
    </row>
    <row r="109" spans="1:5" ht="51">
      <c r="A109" t="s">
        <v>59</v>
      </c>
      <c r="E109" s="39" t="s">
        <v>3190</v>
      </c>
    </row>
    <row r="110" spans="1:16" ht="12.75">
      <c r="A110" t="s">
        <v>49</v>
      </c>
      <c s="34" t="s">
        <v>176</v>
      </c>
      <c s="34" t="s">
        <v>2282</v>
      </c>
      <c s="35" t="s">
        <v>5</v>
      </c>
      <c s="6" t="s">
        <v>2283</v>
      </c>
      <c s="36" t="s">
        <v>85</v>
      </c>
      <c s="37">
        <v>307.78</v>
      </c>
      <c s="36">
        <v>0</v>
      </c>
      <c s="36">
        <f>ROUND(G110*H110,6)</f>
      </c>
      <c r="L110" s="38">
        <v>0</v>
      </c>
      <c s="32">
        <f>ROUND(ROUND(L110,2)*ROUND(G110,3),2)</f>
      </c>
      <c s="36" t="s">
        <v>55</v>
      </c>
      <c>
        <f>(M110*21)/100</f>
      </c>
      <c t="s">
        <v>27</v>
      </c>
    </row>
    <row r="111" spans="1:5" ht="12.75">
      <c r="A111" s="35" t="s">
        <v>56</v>
      </c>
      <c r="E111" s="39" t="s">
        <v>3188</v>
      </c>
    </row>
    <row r="112" spans="1:5" ht="76.5">
      <c r="A112" s="35" t="s">
        <v>57</v>
      </c>
      <c r="E112" s="40" t="s">
        <v>3415</v>
      </c>
    </row>
    <row r="113" spans="1:5" ht="51">
      <c r="A113" t="s">
        <v>59</v>
      </c>
      <c r="E113" s="39" t="s">
        <v>3190</v>
      </c>
    </row>
    <row r="114" spans="1:16" ht="12.75">
      <c r="A114" t="s">
        <v>49</v>
      </c>
      <c s="34" t="s">
        <v>180</v>
      </c>
      <c s="34" t="s">
        <v>3191</v>
      </c>
      <c s="35" t="s">
        <v>5</v>
      </c>
      <c s="6" t="s">
        <v>3192</v>
      </c>
      <c s="36" t="s">
        <v>85</v>
      </c>
      <c s="37">
        <v>153.89</v>
      </c>
      <c s="36">
        <v>0</v>
      </c>
      <c s="36">
        <f>ROUND(G114*H114,6)</f>
      </c>
      <c r="L114" s="38">
        <v>0</v>
      </c>
      <c s="32">
        <f>ROUND(ROUND(L114,2)*ROUND(G114,3),2)</f>
      </c>
      <c s="36" t="s">
        <v>55</v>
      </c>
      <c>
        <f>(M114*21)/100</f>
      </c>
      <c t="s">
        <v>27</v>
      </c>
    </row>
    <row r="115" spans="1:5" ht="12.75">
      <c r="A115" s="35" t="s">
        <v>56</v>
      </c>
      <c r="E115" s="39" t="s">
        <v>3193</v>
      </c>
    </row>
    <row r="116" spans="1:5" ht="51">
      <c r="A116" s="35" t="s">
        <v>57</v>
      </c>
      <c r="E116" s="40" t="s">
        <v>3414</v>
      </c>
    </row>
    <row r="117" spans="1:5" ht="140.25">
      <c r="A117" t="s">
        <v>59</v>
      </c>
      <c r="E117" s="39" t="s">
        <v>3195</v>
      </c>
    </row>
    <row r="118" spans="1:16" ht="12.75">
      <c r="A118" t="s">
        <v>49</v>
      </c>
      <c s="34" t="s">
        <v>916</v>
      </c>
      <c s="34" t="s">
        <v>3196</v>
      </c>
      <c s="35" t="s">
        <v>5</v>
      </c>
      <c s="6" t="s">
        <v>3197</v>
      </c>
      <c s="36" t="s">
        <v>85</v>
      </c>
      <c s="37">
        <v>153.89</v>
      </c>
      <c s="36">
        <v>0</v>
      </c>
      <c s="36">
        <f>ROUND(G118*H118,6)</f>
      </c>
      <c r="L118" s="38">
        <v>0</v>
      </c>
      <c s="32">
        <f>ROUND(ROUND(L118,2)*ROUND(G118,3),2)</f>
      </c>
      <c s="36" t="s">
        <v>55</v>
      </c>
      <c>
        <f>(M118*21)/100</f>
      </c>
      <c t="s">
        <v>27</v>
      </c>
    </row>
    <row r="119" spans="1:5" ht="12.75">
      <c r="A119" s="35" t="s">
        <v>56</v>
      </c>
      <c r="E119" s="39" t="s">
        <v>3198</v>
      </c>
    </row>
    <row r="120" spans="1:5" ht="51">
      <c r="A120" s="35" t="s">
        <v>57</v>
      </c>
      <c r="E120" s="40" t="s">
        <v>3414</v>
      </c>
    </row>
    <row r="121" spans="1:5" ht="140.25">
      <c r="A121" t="s">
        <v>59</v>
      </c>
      <c r="E121" s="39" t="s">
        <v>3195</v>
      </c>
    </row>
    <row r="122" spans="1:16" ht="12.75">
      <c r="A122" t="s">
        <v>49</v>
      </c>
      <c s="34" t="s">
        <v>919</v>
      </c>
      <c s="34" t="s">
        <v>3319</v>
      </c>
      <c s="35" t="s">
        <v>5</v>
      </c>
      <c s="6" t="s">
        <v>3320</v>
      </c>
      <c s="36" t="s">
        <v>85</v>
      </c>
      <c s="37">
        <v>153.89</v>
      </c>
      <c s="36">
        <v>0</v>
      </c>
      <c s="36">
        <f>ROUND(G122*H122,6)</f>
      </c>
      <c r="L122" s="38">
        <v>0</v>
      </c>
      <c s="32">
        <f>ROUND(ROUND(L122,2)*ROUND(G122,3),2)</f>
      </c>
      <c s="36" t="s">
        <v>55</v>
      </c>
      <c>
        <f>(M122*21)/100</f>
      </c>
      <c t="s">
        <v>27</v>
      </c>
    </row>
    <row r="123" spans="1:5" ht="12.75">
      <c r="A123" s="35" t="s">
        <v>56</v>
      </c>
      <c r="E123" s="39" t="s">
        <v>3321</v>
      </c>
    </row>
    <row r="124" spans="1:5" ht="51">
      <c r="A124" s="35" t="s">
        <v>57</v>
      </c>
      <c r="E124" s="40" t="s">
        <v>3414</v>
      </c>
    </row>
    <row r="125" spans="1:5" ht="140.25">
      <c r="A125" t="s">
        <v>59</v>
      </c>
      <c r="E125" s="39" t="s">
        <v>3195</v>
      </c>
    </row>
    <row r="126" spans="1:16" ht="12.75">
      <c r="A126" t="s">
        <v>49</v>
      </c>
      <c s="34" t="s">
        <v>183</v>
      </c>
      <c s="34" t="s">
        <v>2232</v>
      </c>
      <c s="35" t="s">
        <v>5</v>
      </c>
      <c s="6" t="s">
        <v>3270</v>
      </c>
      <c s="36" t="s">
        <v>85</v>
      </c>
      <c s="37">
        <v>1.62</v>
      </c>
      <c s="36">
        <v>0</v>
      </c>
      <c s="36">
        <f>ROUND(G126*H126,6)</f>
      </c>
      <c r="L126" s="38">
        <v>0</v>
      </c>
      <c s="32">
        <f>ROUND(ROUND(L126,2)*ROUND(G126,3),2)</f>
      </c>
      <c s="36" t="s">
        <v>55</v>
      </c>
      <c>
        <f>(M126*21)/100</f>
      </c>
      <c t="s">
        <v>27</v>
      </c>
    </row>
    <row r="127" spans="1:5" ht="12.75">
      <c r="A127" s="35" t="s">
        <v>56</v>
      </c>
      <c r="E127" s="39" t="s">
        <v>3322</v>
      </c>
    </row>
    <row r="128" spans="1:5" ht="51">
      <c r="A128" s="35" t="s">
        <v>57</v>
      </c>
      <c r="E128" s="40" t="s">
        <v>3416</v>
      </c>
    </row>
    <row r="129" spans="1:5" ht="153">
      <c r="A129" t="s">
        <v>59</v>
      </c>
      <c r="E129" s="39" t="s">
        <v>3273</v>
      </c>
    </row>
    <row r="130" spans="1:16" ht="12.75">
      <c r="A130" t="s">
        <v>49</v>
      </c>
      <c s="34" t="s">
        <v>187</v>
      </c>
      <c s="34" t="s">
        <v>2290</v>
      </c>
      <c s="35" t="s">
        <v>5</v>
      </c>
      <c s="6" t="s">
        <v>2291</v>
      </c>
      <c s="36" t="s">
        <v>85</v>
      </c>
      <c s="37">
        <v>109.85</v>
      </c>
      <c s="36">
        <v>0</v>
      </c>
      <c s="36">
        <f>ROUND(G130*H130,6)</f>
      </c>
      <c r="L130" s="38">
        <v>0</v>
      </c>
      <c s="32">
        <f>ROUND(ROUND(L130,2)*ROUND(G130,3),2)</f>
      </c>
      <c s="36" t="s">
        <v>55</v>
      </c>
      <c>
        <f>(M130*21)/100</f>
      </c>
      <c t="s">
        <v>27</v>
      </c>
    </row>
    <row r="131" spans="1:5" ht="12.75">
      <c r="A131" s="35" t="s">
        <v>56</v>
      </c>
      <c r="E131" s="39" t="s">
        <v>5</v>
      </c>
    </row>
    <row r="132" spans="1:5" ht="51">
      <c r="A132" s="35" t="s">
        <v>57</v>
      </c>
      <c r="E132" s="40" t="s">
        <v>3417</v>
      </c>
    </row>
    <row r="133" spans="1:5" ht="153">
      <c r="A133" t="s">
        <v>59</v>
      </c>
      <c r="E133" s="39" t="s">
        <v>3273</v>
      </c>
    </row>
    <row r="134" spans="1:16" ht="25.5">
      <c r="A134" t="s">
        <v>49</v>
      </c>
      <c s="34" t="s">
        <v>191</v>
      </c>
      <c s="34" t="s">
        <v>3275</v>
      </c>
      <c s="35" t="s">
        <v>5</v>
      </c>
      <c s="6" t="s">
        <v>3276</v>
      </c>
      <c s="36" t="s">
        <v>85</v>
      </c>
      <c s="37">
        <v>3.47</v>
      </c>
      <c s="36">
        <v>0</v>
      </c>
      <c s="36">
        <f>ROUND(G134*H134,6)</f>
      </c>
      <c r="L134" s="38">
        <v>0</v>
      </c>
      <c s="32">
        <f>ROUND(ROUND(L134,2)*ROUND(G134,3),2)</f>
      </c>
      <c s="36" t="s">
        <v>55</v>
      </c>
      <c>
        <f>(M134*21)/100</f>
      </c>
      <c t="s">
        <v>27</v>
      </c>
    </row>
    <row r="135" spans="1:5" ht="12.75">
      <c r="A135" s="35" t="s">
        <v>56</v>
      </c>
      <c r="E135" s="39" t="s">
        <v>5</v>
      </c>
    </row>
    <row r="136" spans="1:5" ht="51">
      <c r="A136" s="35" t="s">
        <v>57</v>
      </c>
      <c r="E136" s="40" t="s">
        <v>3418</v>
      </c>
    </row>
    <row r="137" spans="1:5" ht="153">
      <c r="A137" t="s">
        <v>59</v>
      </c>
      <c r="E137" s="39" t="s">
        <v>3273</v>
      </c>
    </row>
    <row r="138" spans="1:16" ht="12.75">
      <c r="A138" t="s">
        <v>49</v>
      </c>
      <c s="34" t="s">
        <v>196</v>
      </c>
      <c s="34" t="s">
        <v>3326</v>
      </c>
      <c s="35" t="s">
        <v>5</v>
      </c>
      <c s="6" t="s">
        <v>3327</v>
      </c>
      <c s="36" t="s">
        <v>75</v>
      </c>
      <c s="37">
        <v>59.48</v>
      </c>
      <c s="36">
        <v>0</v>
      </c>
      <c s="36">
        <f>ROUND(G138*H138,6)</f>
      </c>
      <c r="L138" s="38">
        <v>0</v>
      </c>
      <c s="32">
        <f>ROUND(ROUND(L138,2)*ROUND(G138,3),2)</f>
      </c>
      <c s="36" t="s">
        <v>55</v>
      </c>
      <c>
        <f>(M138*21)/100</f>
      </c>
      <c t="s">
        <v>27</v>
      </c>
    </row>
    <row r="139" spans="1:5" ht="12.75">
      <c r="A139" s="35" t="s">
        <v>56</v>
      </c>
      <c r="E139" s="39" t="s">
        <v>5</v>
      </c>
    </row>
    <row r="140" spans="1:5" ht="51">
      <c r="A140" s="35" t="s">
        <v>57</v>
      </c>
      <c r="E140" s="40" t="s">
        <v>3419</v>
      </c>
    </row>
    <row r="141" spans="1:5" ht="38.25">
      <c r="A141" t="s">
        <v>59</v>
      </c>
      <c r="E141" s="39" t="s">
        <v>3329</v>
      </c>
    </row>
    <row r="142" spans="1:13" ht="12.75">
      <c r="A142" t="s">
        <v>46</v>
      </c>
      <c r="C142" s="31" t="s">
        <v>112</v>
      </c>
      <c r="E142" s="33" t="s">
        <v>1999</v>
      </c>
      <c r="J142" s="32">
        <f>0</f>
      </c>
      <c s="32">
        <f>0</f>
      </c>
      <c s="32">
        <f>0+L143+L147+L151</f>
      </c>
      <c s="32">
        <f>0+M143+M147+M151</f>
      </c>
    </row>
    <row r="143" spans="1:16" ht="12.75">
      <c r="A143" t="s">
        <v>49</v>
      </c>
      <c s="34" t="s">
        <v>200</v>
      </c>
      <c s="34" t="s">
        <v>3286</v>
      </c>
      <c s="35" t="s">
        <v>5</v>
      </c>
      <c s="6" t="s">
        <v>3287</v>
      </c>
      <c s="36" t="s">
        <v>75</v>
      </c>
      <c s="37">
        <v>16.81</v>
      </c>
      <c s="36">
        <v>0</v>
      </c>
      <c s="36">
        <f>ROUND(G143*H143,6)</f>
      </c>
      <c r="L143" s="38">
        <v>0</v>
      </c>
      <c s="32">
        <f>ROUND(ROUND(L143,2)*ROUND(G143,3),2)</f>
      </c>
      <c s="36" t="s">
        <v>55</v>
      </c>
      <c>
        <f>(M143*21)/100</f>
      </c>
      <c t="s">
        <v>27</v>
      </c>
    </row>
    <row r="144" spans="1:5" ht="12.75">
      <c r="A144" s="35" t="s">
        <v>56</v>
      </c>
      <c r="E144" s="39" t="s">
        <v>3288</v>
      </c>
    </row>
    <row r="145" spans="1:5" ht="51">
      <c r="A145" s="35" t="s">
        <v>57</v>
      </c>
      <c r="E145" s="40" t="s">
        <v>3420</v>
      </c>
    </row>
    <row r="146" spans="1:5" ht="51">
      <c r="A146" t="s">
        <v>59</v>
      </c>
      <c r="E146" s="39" t="s">
        <v>3290</v>
      </c>
    </row>
    <row r="147" spans="1:16" ht="12.75">
      <c r="A147" t="s">
        <v>49</v>
      </c>
      <c s="34" t="s">
        <v>204</v>
      </c>
      <c s="34" t="s">
        <v>3376</v>
      </c>
      <c s="35" t="s">
        <v>4</v>
      </c>
      <c s="6" t="s">
        <v>3377</v>
      </c>
      <c s="36" t="s">
        <v>75</v>
      </c>
      <c s="37">
        <v>33.49</v>
      </c>
      <c s="36">
        <v>0</v>
      </c>
      <c s="36">
        <f>ROUND(G147*H147,6)</f>
      </c>
      <c r="L147" s="38">
        <v>0</v>
      </c>
      <c s="32">
        <f>ROUND(ROUND(L147,2)*ROUND(G147,3),2)</f>
      </c>
      <c s="36" t="s">
        <v>55</v>
      </c>
      <c>
        <f>(M147*21)/100</f>
      </c>
      <c t="s">
        <v>27</v>
      </c>
    </row>
    <row r="148" spans="1:5" ht="51">
      <c r="A148" s="35" t="s">
        <v>56</v>
      </c>
      <c r="E148" s="39" t="s">
        <v>3290</v>
      </c>
    </row>
    <row r="149" spans="1:5" ht="12.75">
      <c r="A149" s="35" t="s">
        <v>57</v>
      </c>
      <c r="E149" s="40" t="s">
        <v>5</v>
      </c>
    </row>
    <row r="150" spans="1:5" ht="12.75">
      <c r="A150" t="s">
        <v>59</v>
      </c>
      <c r="E150" s="39" t="s">
        <v>5</v>
      </c>
    </row>
    <row r="151" spans="1:16" ht="12.75">
      <c r="A151" t="s">
        <v>49</v>
      </c>
      <c s="34" t="s">
        <v>208</v>
      </c>
      <c s="34" t="s">
        <v>3332</v>
      </c>
      <c s="35" t="s">
        <v>5</v>
      </c>
      <c s="6" t="s">
        <v>3333</v>
      </c>
      <c s="36" t="s">
        <v>75</v>
      </c>
      <c s="37">
        <v>12.64</v>
      </c>
      <c s="36">
        <v>0</v>
      </c>
      <c s="36">
        <f>ROUND(G151*H151,6)</f>
      </c>
      <c r="L151" s="38">
        <v>0</v>
      </c>
      <c s="32">
        <f>ROUND(ROUND(L151,2)*ROUND(G151,3),2)</f>
      </c>
      <c s="36" t="s">
        <v>55</v>
      </c>
      <c>
        <f>(M151*21)/100</f>
      </c>
      <c t="s">
        <v>27</v>
      </c>
    </row>
    <row r="152" spans="1:5" ht="12.75">
      <c r="A152" s="35" t="s">
        <v>56</v>
      </c>
      <c r="E152" s="39" t="s">
        <v>5</v>
      </c>
    </row>
    <row r="153" spans="1:5" ht="51">
      <c r="A153" s="35" t="s">
        <v>57</v>
      </c>
      <c r="E153" s="40" t="s">
        <v>3421</v>
      </c>
    </row>
    <row r="154" spans="1:5" ht="25.5">
      <c r="A154" t="s">
        <v>59</v>
      </c>
      <c r="E154" s="39" t="s">
        <v>3334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3166</v>
      </c>
      <c s="41">
        <f>Rekapitulace!C50</f>
      </c>
      <c s="20" t="s">
        <v>0</v>
      </c>
      <c t="s">
        <v>23</v>
      </c>
      <c t="s">
        <v>27</v>
      </c>
    </row>
    <row r="4" spans="1:16" ht="32" customHeight="1">
      <c r="A4" s="24" t="s">
        <v>20</v>
      </c>
      <c s="25" t="s">
        <v>28</v>
      </c>
      <c s="27" t="s">
        <v>3166</v>
      </c>
      <c r="E4" s="26" t="s">
        <v>3167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3424</v>
      </c>
      <c r="E8" s="30" t="s">
        <v>3423</v>
      </c>
      <c r="J8" s="29">
        <f>0+J9+J34+J79+J88+J149+J162</f>
      </c>
      <c s="29">
        <f>0+K9+K34+K79+K88+K149+K162</f>
      </c>
      <c s="29">
        <f>0+L9+L34+L79+L88+L149+L162</f>
      </c>
      <c s="29">
        <f>0+M9+M34+M79+M88+M149+M162</f>
      </c>
    </row>
    <row r="9" spans="1:13" ht="12.75">
      <c r="A9" t="s">
        <v>46</v>
      </c>
      <c r="C9" s="31" t="s">
        <v>47</v>
      </c>
      <c r="E9" s="33" t="s">
        <v>48</v>
      </c>
      <c r="J9" s="32">
        <f>0</f>
      </c>
      <c s="32">
        <f>0</f>
      </c>
      <c s="32">
        <f>0+L10+L14+L18+L22+L26+L30</f>
      </c>
      <c s="32">
        <f>0+M10+M14+M18+M22+M26+M30</f>
      </c>
    </row>
    <row r="10" spans="1:16" ht="25.5">
      <c r="A10" t="s">
        <v>49</v>
      </c>
      <c s="34" t="s">
        <v>4</v>
      </c>
      <c s="34" t="s">
        <v>3425</v>
      </c>
      <c s="35" t="s">
        <v>806</v>
      </c>
      <c s="6" t="s">
        <v>2066</v>
      </c>
      <c s="36" t="s">
        <v>793</v>
      </c>
      <c s="37">
        <v>476.29</v>
      </c>
      <c s="36">
        <v>0</v>
      </c>
      <c s="36">
        <f>ROUND(G10*H10,6)</f>
      </c>
      <c r="L10" s="38">
        <v>0</v>
      </c>
      <c s="32">
        <f>ROUND(ROUND(L10,2)*ROUND(G10,3),2)</f>
      </c>
      <c s="36" t="s">
        <v>55</v>
      </c>
      <c>
        <f>(M10*21)/100</f>
      </c>
      <c t="s">
        <v>27</v>
      </c>
    </row>
    <row r="11" spans="1:5" ht="25.5">
      <c r="A11" s="35" t="s">
        <v>56</v>
      </c>
      <c r="E11" s="39" t="s">
        <v>3426</v>
      </c>
    </row>
    <row r="12" spans="1:5" ht="63.75">
      <c r="A12" s="35" t="s">
        <v>57</v>
      </c>
      <c r="E12" s="40" t="s">
        <v>3427</v>
      </c>
    </row>
    <row r="13" spans="1:5" ht="25.5">
      <c r="A13" t="s">
        <v>59</v>
      </c>
      <c r="E13" s="39" t="s">
        <v>1766</v>
      </c>
    </row>
    <row r="14" spans="1:16" ht="25.5">
      <c r="A14" t="s">
        <v>49</v>
      </c>
      <c s="34" t="s">
        <v>27</v>
      </c>
      <c s="34" t="s">
        <v>3428</v>
      </c>
      <c s="35" t="s">
        <v>806</v>
      </c>
      <c s="6" t="s">
        <v>2066</v>
      </c>
      <c s="36" t="s">
        <v>793</v>
      </c>
      <c s="37">
        <v>136.084</v>
      </c>
      <c s="36">
        <v>0</v>
      </c>
      <c s="36">
        <f>ROUND(G14*H14,6)</f>
      </c>
      <c r="L14" s="38">
        <v>0</v>
      </c>
      <c s="32">
        <f>ROUND(ROUND(L14,2)*ROUND(G14,3),2)</f>
      </c>
      <c s="36" t="s">
        <v>55</v>
      </c>
      <c>
        <f>(M14*21)/100</f>
      </c>
      <c t="s">
        <v>27</v>
      </c>
    </row>
    <row r="15" spans="1:5" ht="25.5">
      <c r="A15" s="35" t="s">
        <v>56</v>
      </c>
      <c r="E15" s="39" t="s">
        <v>3426</v>
      </c>
    </row>
    <row r="16" spans="1:5" ht="63.75">
      <c r="A16" s="35" t="s">
        <v>57</v>
      </c>
      <c r="E16" s="40" t="s">
        <v>3429</v>
      </c>
    </row>
    <row r="17" spans="1:5" ht="25.5">
      <c r="A17" t="s">
        <v>59</v>
      </c>
      <c r="E17" s="39" t="s">
        <v>1766</v>
      </c>
    </row>
    <row r="18" spans="1:16" ht="25.5">
      <c r="A18" t="s">
        <v>49</v>
      </c>
      <c s="34" t="s">
        <v>26</v>
      </c>
      <c s="34" t="s">
        <v>3430</v>
      </c>
      <c s="35" t="s">
        <v>806</v>
      </c>
      <c s="6" t="s">
        <v>2066</v>
      </c>
      <c s="36" t="s">
        <v>793</v>
      </c>
      <c s="37">
        <v>68.04</v>
      </c>
      <c s="36">
        <v>0</v>
      </c>
      <c s="36">
        <f>ROUND(G18*H18,6)</f>
      </c>
      <c r="L18" s="38">
        <v>0</v>
      </c>
      <c s="32">
        <f>ROUND(ROUND(L18,2)*ROUND(G18,3),2)</f>
      </c>
      <c s="36" t="s">
        <v>55</v>
      </c>
      <c>
        <f>(M18*21)/100</f>
      </c>
      <c t="s">
        <v>27</v>
      </c>
    </row>
    <row r="19" spans="1:5" ht="25.5">
      <c r="A19" s="35" t="s">
        <v>56</v>
      </c>
      <c r="E19" s="39" t="s">
        <v>3426</v>
      </c>
    </row>
    <row r="20" spans="1:5" ht="63.75">
      <c r="A20" s="35" t="s">
        <v>57</v>
      </c>
      <c r="E20" s="40" t="s">
        <v>3431</v>
      </c>
    </row>
    <row r="21" spans="1:5" ht="25.5">
      <c r="A21" t="s">
        <v>59</v>
      </c>
      <c r="E21" s="39" t="s">
        <v>1766</v>
      </c>
    </row>
    <row r="22" spans="1:16" ht="25.5">
      <c r="A22" t="s">
        <v>49</v>
      </c>
      <c s="34" t="s">
        <v>72</v>
      </c>
      <c s="34" t="s">
        <v>3432</v>
      </c>
      <c s="35" t="s">
        <v>797</v>
      </c>
      <c s="6" t="s">
        <v>2077</v>
      </c>
      <c s="36" t="s">
        <v>793</v>
      </c>
      <c s="37">
        <v>8.035</v>
      </c>
      <c s="36">
        <v>0</v>
      </c>
      <c s="36">
        <f>ROUND(G22*H22,6)</f>
      </c>
      <c r="L22" s="38">
        <v>0</v>
      </c>
      <c s="32">
        <f>ROUND(ROUND(L22,2)*ROUND(G22,3),2)</f>
      </c>
      <c s="36" t="s">
        <v>55</v>
      </c>
      <c>
        <f>(M22*21)/100</f>
      </c>
      <c t="s">
        <v>27</v>
      </c>
    </row>
    <row r="23" spans="1:5" ht="25.5">
      <c r="A23" s="35" t="s">
        <v>56</v>
      </c>
      <c r="E23" s="39" t="s">
        <v>3433</v>
      </c>
    </row>
    <row r="24" spans="1:5" ht="63.75">
      <c r="A24" s="35" t="s">
        <v>57</v>
      </c>
      <c r="E24" s="40" t="s">
        <v>3434</v>
      </c>
    </row>
    <row r="25" spans="1:5" ht="25.5">
      <c r="A25" t="s">
        <v>59</v>
      </c>
      <c r="E25" s="39" t="s">
        <v>1766</v>
      </c>
    </row>
    <row r="26" spans="1:16" ht="25.5">
      <c r="A26" t="s">
        <v>49</v>
      </c>
      <c s="34" t="s">
        <v>77</v>
      </c>
      <c s="34" t="s">
        <v>3435</v>
      </c>
      <c s="35" t="s">
        <v>797</v>
      </c>
      <c s="6" t="s">
        <v>2077</v>
      </c>
      <c s="36" t="s">
        <v>793</v>
      </c>
      <c s="37">
        <v>12.636</v>
      </c>
      <c s="36">
        <v>0</v>
      </c>
      <c s="36">
        <f>ROUND(G26*H26,6)</f>
      </c>
      <c r="L26" s="38">
        <v>0</v>
      </c>
      <c s="32">
        <f>ROUND(ROUND(L26,2)*ROUND(G26,3),2)</f>
      </c>
      <c s="36" t="s">
        <v>55</v>
      </c>
      <c>
        <f>(M26*21)/100</f>
      </c>
      <c t="s">
        <v>27</v>
      </c>
    </row>
    <row r="27" spans="1:5" ht="25.5">
      <c r="A27" s="35" t="s">
        <v>56</v>
      </c>
      <c r="E27" s="39" t="s">
        <v>3436</v>
      </c>
    </row>
    <row r="28" spans="1:5" ht="63.75">
      <c r="A28" s="35" t="s">
        <v>57</v>
      </c>
      <c r="E28" s="40" t="s">
        <v>3437</v>
      </c>
    </row>
    <row r="29" spans="1:5" ht="25.5">
      <c r="A29" t="s">
        <v>59</v>
      </c>
      <c r="E29" s="39" t="s">
        <v>1766</v>
      </c>
    </row>
    <row r="30" spans="1:16" ht="25.5">
      <c r="A30" t="s">
        <v>49</v>
      </c>
      <c s="34" t="s">
        <v>82</v>
      </c>
      <c s="34" t="s">
        <v>2081</v>
      </c>
      <c s="35" t="s">
        <v>2082</v>
      </c>
      <c s="6" t="s">
        <v>2083</v>
      </c>
      <c s="36" t="s">
        <v>793</v>
      </c>
      <c s="37">
        <v>168.996</v>
      </c>
      <c s="36">
        <v>0</v>
      </c>
      <c s="36">
        <f>ROUND(G30*H30,6)</f>
      </c>
      <c r="L30" s="38">
        <v>0</v>
      </c>
      <c s="32">
        <f>ROUND(ROUND(L30,2)*ROUND(G30,3),2)</f>
      </c>
      <c s="36" t="s">
        <v>55</v>
      </c>
      <c>
        <f>(M30*21)/100</f>
      </c>
      <c t="s">
        <v>27</v>
      </c>
    </row>
    <row r="31" spans="1:5" ht="25.5">
      <c r="A31" s="35" t="s">
        <v>56</v>
      </c>
      <c r="E31" s="39" t="s">
        <v>3438</v>
      </c>
    </row>
    <row r="32" spans="1:5" ht="63.75">
      <c r="A32" s="35" t="s">
        <v>57</v>
      </c>
      <c r="E32" s="40" t="s">
        <v>3439</v>
      </c>
    </row>
    <row r="33" spans="1:5" ht="25.5">
      <c r="A33" t="s">
        <v>59</v>
      </c>
      <c r="E33" s="39" t="s">
        <v>1766</v>
      </c>
    </row>
    <row r="34" spans="1:13" ht="12.75">
      <c r="A34" t="s">
        <v>46</v>
      </c>
      <c r="C34" s="31" t="s">
        <v>4</v>
      </c>
      <c r="E34" s="33" t="s">
        <v>837</v>
      </c>
      <c r="J34" s="32">
        <f>0</f>
      </c>
      <c s="32">
        <f>0</f>
      </c>
      <c s="32">
        <f>0+L35+L39+L43+L47+L51+L55+L59+L63+L67+L71+L75</f>
      </c>
      <c s="32">
        <f>0+M35+M39+M43+M47+M51+M55+M59+M63+M67+M71+M75</f>
      </c>
    </row>
    <row r="35" spans="1:16" ht="12.75">
      <c r="A35" t="s">
        <v>49</v>
      </c>
      <c s="34" t="s">
        <v>87</v>
      </c>
      <c s="34" t="s">
        <v>3440</v>
      </c>
      <c s="35" t="s">
        <v>5</v>
      </c>
      <c s="6" t="s">
        <v>3441</v>
      </c>
      <c s="36" t="s">
        <v>64</v>
      </c>
      <c s="37">
        <v>11.06</v>
      </c>
      <c s="36">
        <v>0</v>
      </c>
      <c s="36">
        <f>ROUND(G35*H35,6)</f>
      </c>
      <c r="L35" s="38">
        <v>0</v>
      </c>
      <c s="32">
        <f>ROUND(ROUND(L35,2)*ROUND(G35,3),2)</f>
      </c>
      <c s="36" t="s">
        <v>55</v>
      </c>
      <c>
        <f>(M35*21)/100</f>
      </c>
      <c t="s">
        <v>27</v>
      </c>
    </row>
    <row r="36" spans="1:5" ht="12.75">
      <c r="A36" s="35" t="s">
        <v>56</v>
      </c>
      <c r="E36" s="39" t="s">
        <v>3442</v>
      </c>
    </row>
    <row r="37" spans="1:5" ht="63.75">
      <c r="A37" s="35" t="s">
        <v>57</v>
      </c>
      <c r="E37" s="40" t="s">
        <v>3443</v>
      </c>
    </row>
    <row r="38" spans="1:5" ht="63.75">
      <c r="A38" t="s">
        <v>59</v>
      </c>
      <c r="E38" s="39" t="s">
        <v>3444</v>
      </c>
    </row>
    <row r="39" spans="1:16" ht="12.75">
      <c r="A39" t="s">
        <v>49</v>
      </c>
      <c s="34" t="s">
        <v>108</v>
      </c>
      <c s="34" t="s">
        <v>2091</v>
      </c>
      <c s="35" t="s">
        <v>5</v>
      </c>
      <c s="6" t="s">
        <v>3445</v>
      </c>
      <c s="36" t="s">
        <v>64</v>
      </c>
      <c s="37">
        <v>6.318</v>
      </c>
      <c s="36">
        <v>0</v>
      </c>
      <c s="36">
        <f>ROUND(G39*H39,6)</f>
      </c>
      <c r="L39" s="38">
        <v>0</v>
      </c>
      <c s="32">
        <f>ROUND(ROUND(L39,2)*ROUND(G39,3),2)</f>
      </c>
      <c s="36" t="s">
        <v>55</v>
      </c>
      <c>
        <f>(M39*21)/100</f>
      </c>
      <c t="s">
        <v>27</v>
      </c>
    </row>
    <row r="40" spans="1:5" ht="25.5">
      <c r="A40" s="35" t="s">
        <v>56</v>
      </c>
      <c r="E40" s="39" t="s">
        <v>3446</v>
      </c>
    </row>
    <row r="41" spans="1:5" ht="63.75">
      <c r="A41" s="35" t="s">
        <v>57</v>
      </c>
      <c r="E41" s="40" t="s">
        <v>3447</v>
      </c>
    </row>
    <row r="42" spans="1:5" ht="63.75">
      <c r="A42" t="s">
        <v>59</v>
      </c>
      <c r="E42" s="39" t="s">
        <v>3444</v>
      </c>
    </row>
    <row r="43" spans="1:16" ht="25.5">
      <c r="A43" t="s">
        <v>49</v>
      </c>
      <c s="34" t="s">
        <v>112</v>
      </c>
      <c s="34" t="s">
        <v>3210</v>
      </c>
      <c s="35" t="s">
        <v>5</v>
      </c>
      <c s="6" t="s">
        <v>3448</v>
      </c>
      <c s="36" t="s">
        <v>64</v>
      </c>
      <c s="37">
        <v>88.945</v>
      </c>
      <c s="36">
        <v>0</v>
      </c>
      <c s="36">
        <f>ROUND(G43*H43,6)</f>
      </c>
      <c r="L43" s="38">
        <v>0</v>
      </c>
      <c s="32">
        <f>ROUND(ROUND(L43,2)*ROUND(G43,3),2)</f>
      </c>
      <c s="36" t="s">
        <v>55</v>
      </c>
      <c>
        <f>(M43*21)/100</f>
      </c>
      <c t="s">
        <v>27</v>
      </c>
    </row>
    <row r="44" spans="1:5" ht="25.5">
      <c r="A44" s="35" t="s">
        <v>56</v>
      </c>
      <c r="E44" s="39" t="s">
        <v>3449</v>
      </c>
    </row>
    <row r="45" spans="1:5" ht="89.25">
      <c r="A45" s="35" t="s">
        <v>57</v>
      </c>
      <c r="E45" s="40" t="s">
        <v>3450</v>
      </c>
    </row>
    <row r="46" spans="1:5" ht="63.75">
      <c r="A46" t="s">
        <v>59</v>
      </c>
      <c r="E46" s="39" t="s">
        <v>3444</v>
      </c>
    </row>
    <row r="47" spans="1:16" ht="12.75">
      <c r="A47" t="s">
        <v>49</v>
      </c>
      <c s="34" t="s">
        <v>116</v>
      </c>
      <c s="34" t="s">
        <v>2269</v>
      </c>
      <c s="35" t="s">
        <v>5</v>
      </c>
      <c s="6" t="s">
        <v>3451</v>
      </c>
      <c s="36" t="s">
        <v>75</v>
      </c>
      <c s="37">
        <v>93.16</v>
      </c>
      <c s="36">
        <v>0</v>
      </c>
      <c s="36">
        <f>ROUND(G47*H47,6)</f>
      </c>
      <c r="L47" s="38">
        <v>0</v>
      </c>
      <c s="32">
        <f>ROUND(ROUND(L47,2)*ROUND(G47,3),2)</f>
      </c>
      <c s="36" t="s">
        <v>55</v>
      </c>
      <c>
        <f>(M47*21)/100</f>
      </c>
      <c t="s">
        <v>27</v>
      </c>
    </row>
    <row r="48" spans="1:5" ht="25.5">
      <c r="A48" s="35" t="s">
        <v>56</v>
      </c>
      <c r="E48" s="39" t="s">
        <v>3452</v>
      </c>
    </row>
    <row r="49" spans="1:5" ht="63.75">
      <c r="A49" s="35" t="s">
        <v>57</v>
      </c>
      <c r="E49" s="40" t="s">
        <v>3453</v>
      </c>
    </row>
    <row r="50" spans="1:5" ht="63.75">
      <c r="A50" t="s">
        <v>59</v>
      </c>
      <c r="E50" s="39" t="s">
        <v>3444</v>
      </c>
    </row>
    <row r="51" spans="1:16" ht="12.75">
      <c r="A51" t="s">
        <v>49</v>
      </c>
      <c s="34" t="s">
        <v>120</v>
      </c>
      <c s="34" t="s">
        <v>2812</v>
      </c>
      <c s="35" t="s">
        <v>5</v>
      </c>
      <c s="6" t="s">
        <v>3454</v>
      </c>
      <c s="36" t="s">
        <v>64</v>
      </c>
      <c s="37">
        <v>169.102</v>
      </c>
      <c s="36">
        <v>0</v>
      </c>
      <c s="36">
        <f>ROUND(G51*H51,6)</f>
      </c>
      <c r="L51" s="38">
        <v>0</v>
      </c>
      <c s="32">
        <f>ROUND(ROUND(L51,2)*ROUND(G51,3),2)</f>
      </c>
      <c s="36" t="s">
        <v>55</v>
      </c>
      <c>
        <f>(M51*21)/100</f>
      </c>
      <c t="s">
        <v>27</v>
      </c>
    </row>
    <row r="52" spans="1:5" ht="12.75">
      <c r="A52" s="35" t="s">
        <v>56</v>
      </c>
      <c r="E52" s="39" t="s">
        <v>3442</v>
      </c>
    </row>
    <row r="53" spans="1:5" ht="63.75">
      <c r="A53" s="35" t="s">
        <v>57</v>
      </c>
      <c r="E53" s="40" t="s">
        <v>3455</v>
      </c>
    </row>
    <row r="54" spans="1:5" ht="63.75">
      <c r="A54" t="s">
        <v>59</v>
      </c>
      <c r="E54" s="39" t="s">
        <v>3444</v>
      </c>
    </row>
    <row r="55" spans="1:16" ht="12.75">
      <c r="A55" t="s">
        <v>49</v>
      </c>
      <c s="34" t="s">
        <v>124</v>
      </c>
      <c s="34" t="s">
        <v>3223</v>
      </c>
      <c s="35" t="s">
        <v>5</v>
      </c>
      <c s="6" t="s">
        <v>3456</v>
      </c>
      <c s="36" t="s">
        <v>64</v>
      </c>
      <c s="37">
        <v>238.145</v>
      </c>
      <c s="36">
        <v>0</v>
      </c>
      <c s="36">
        <f>ROUND(G55*H55,6)</f>
      </c>
      <c r="L55" s="38">
        <v>0</v>
      </c>
      <c s="32">
        <f>ROUND(ROUND(L55,2)*ROUND(G55,3),2)</f>
      </c>
      <c s="36" t="s">
        <v>55</v>
      </c>
      <c>
        <f>(M55*21)/100</f>
      </c>
      <c t="s">
        <v>27</v>
      </c>
    </row>
    <row r="56" spans="1:5" ht="38.25">
      <c r="A56" s="35" t="s">
        <v>56</v>
      </c>
      <c r="E56" s="39" t="s">
        <v>3457</v>
      </c>
    </row>
    <row r="57" spans="1:5" ht="76.5">
      <c r="A57" s="35" t="s">
        <v>57</v>
      </c>
      <c r="E57" s="40" t="s">
        <v>3458</v>
      </c>
    </row>
    <row r="58" spans="1:5" ht="369.75">
      <c r="A58" t="s">
        <v>59</v>
      </c>
      <c r="E58" s="39" t="s">
        <v>3459</v>
      </c>
    </row>
    <row r="59" spans="1:16" ht="12.75">
      <c r="A59" t="s">
        <v>49</v>
      </c>
      <c s="34" t="s">
        <v>128</v>
      </c>
      <c s="34" t="s">
        <v>3460</v>
      </c>
      <c s="35" t="s">
        <v>5</v>
      </c>
      <c s="6" t="s">
        <v>3461</v>
      </c>
      <c s="36" t="s">
        <v>64</v>
      </c>
      <c s="37">
        <v>68.042</v>
      </c>
      <c s="36">
        <v>0</v>
      </c>
      <c s="36">
        <f>ROUND(G59*H59,6)</f>
      </c>
      <c r="L59" s="38">
        <v>0</v>
      </c>
      <c s="32">
        <f>ROUND(ROUND(L59,2)*ROUND(G59,3),2)</f>
      </c>
      <c s="36" t="s">
        <v>55</v>
      </c>
      <c>
        <f>(M59*21)/100</f>
      </c>
      <c t="s">
        <v>27</v>
      </c>
    </row>
    <row r="60" spans="1:5" ht="38.25">
      <c r="A60" s="35" t="s">
        <v>56</v>
      </c>
      <c r="E60" s="39" t="s">
        <v>3462</v>
      </c>
    </row>
    <row r="61" spans="1:5" ht="76.5">
      <c r="A61" s="35" t="s">
        <v>57</v>
      </c>
      <c r="E61" s="40" t="s">
        <v>3463</v>
      </c>
    </row>
    <row r="62" spans="1:5" ht="369.75">
      <c r="A62" t="s">
        <v>59</v>
      </c>
      <c r="E62" s="39" t="s">
        <v>3464</v>
      </c>
    </row>
    <row r="63" spans="1:16" ht="12.75">
      <c r="A63" t="s">
        <v>49</v>
      </c>
      <c s="34" t="s">
        <v>131</v>
      </c>
      <c s="34" t="s">
        <v>3465</v>
      </c>
      <c s="35" t="s">
        <v>5</v>
      </c>
      <c s="6" t="s">
        <v>3466</v>
      </c>
      <c s="36" t="s">
        <v>64</v>
      </c>
      <c s="37">
        <v>34.02</v>
      </c>
      <c s="36">
        <v>0</v>
      </c>
      <c s="36">
        <f>ROUND(G63*H63,6)</f>
      </c>
      <c r="L63" s="38">
        <v>0</v>
      </c>
      <c s="32">
        <f>ROUND(ROUND(L63,2)*ROUND(G63,3),2)</f>
      </c>
      <c s="36" t="s">
        <v>55</v>
      </c>
      <c>
        <f>(M63*21)/100</f>
      </c>
      <c t="s">
        <v>27</v>
      </c>
    </row>
    <row r="64" spans="1:5" ht="38.25">
      <c r="A64" s="35" t="s">
        <v>56</v>
      </c>
      <c r="E64" s="39" t="s">
        <v>3467</v>
      </c>
    </row>
    <row r="65" spans="1:5" ht="76.5">
      <c r="A65" s="35" t="s">
        <v>57</v>
      </c>
      <c r="E65" s="40" t="s">
        <v>3468</v>
      </c>
    </row>
    <row r="66" spans="1:5" ht="369.75">
      <c r="A66" t="s">
        <v>59</v>
      </c>
      <c r="E66" s="39" t="s">
        <v>3464</v>
      </c>
    </row>
    <row r="67" spans="1:16" ht="12.75">
      <c r="A67" t="s">
        <v>49</v>
      </c>
      <c s="34" t="s">
        <v>135</v>
      </c>
      <c s="34" t="s">
        <v>2370</v>
      </c>
      <c s="35" t="s">
        <v>5</v>
      </c>
      <c s="6" t="s">
        <v>3469</v>
      </c>
      <c s="36" t="s">
        <v>64</v>
      </c>
      <c s="37">
        <v>340.207</v>
      </c>
      <c s="36">
        <v>0</v>
      </c>
      <c s="36">
        <f>ROUND(G67*H67,6)</f>
      </c>
      <c r="L67" s="38">
        <v>0</v>
      </c>
      <c s="32">
        <f>ROUND(ROUND(L67,2)*ROUND(G67,3),2)</f>
      </c>
      <c s="36" t="s">
        <v>55</v>
      </c>
      <c>
        <f>(M67*21)/100</f>
      </c>
      <c t="s">
        <v>27</v>
      </c>
    </row>
    <row r="68" spans="1:5" ht="12.75">
      <c r="A68" s="35" t="s">
        <v>56</v>
      </c>
      <c r="E68" s="39" t="s">
        <v>5</v>
      </c>
    </row>
    <row r="69" spans="1:5" ht="89.25">
      <c r="A69" s="35" t="s">
        <v>57</v>
      </c>
      <c r="E69" s="40" t="s">
        <v>3470</v>
      </c>
    </row>
    <row r="70" spans="1:5" ht="191.25">
      <c r="A70" t="s">
        <v>59</v>
      </c>
      <c r="E70" s="39" t="s">
        <v>3471</v>
      </c>
    </row>
    <row r="71" spans="1:16" ht="12.75">
      <c r="A71" t="s">
        <v>49</v>
      </c>
      <c s="34" t="s">
        <v>139</v>
      </c>
      <c s="34" t="s">
        <v>3244</v>
      </c>
      <c s="35" t="s">
        <v>5</v>
      </c>
      <c s="6" t="s">
        <v>3472</v>
      </c>
      <c s="36" t="s">
        <v>85</v>
      </c>
      <c s="37">
        <v>24.8</v>
      </c>
      <c s="36">
        <v>0</v>
      </c>
      <c s="36">
        <f>ROUND(G71*H71,6)</f>
      </c>
      <c r="L71" s="38">
        <v>0</v>
      </c>
      <c s="32">
        <f>ROUND(ROUND(L71,2)*ROUND(G71,3),2)</f>
      </c>
      <c s="36" t="s">
        <v>55</v>
      </c>
      <c>
        <f>(M71*21)/100</f>
      </c>
      <c t="s">
        <v>27</v>
      </c>
    </row>
    <row r="72" spans="1:5" ht="12.75">
      <c r="A72" s="35" t="s">
        <v>56</v>
      </c>
      <c r="E72" s="39" t="s">
        <v>5</v>
      </c>
    </row>
    <row r="73" spans="1:5" ht="63.75">
      <c r="A73" s="35" t="s">
        <v>57</v>
      </c>
      <c r="E73" s="40" t="s">
        <v>3473</v>
      </c>
    </row>
    <row r="74" spans="1:5" ht="38.25">
      <c r="A74" t="s">
        <v>59</v>
      </c>
      <c r="E74" s="39" t="s">
        <v>3474</v>
      </c>
    </row>
    <row r="75" spans="1:16" ht="12.75">
      <c r="A75" t="s">
        <v>49</v>
      </c>
      <c s="34" t="s">
        <v>143</v>
      </c>
      <c s="34" t="s">
        <v>2574</v>
      </c>
      <c s="35" t="s">
        <v>5</v>
      </c>
      <c s="6" t="s">
        <v>3475</v>
      </c>
      <c s="36" t="s">
        <v>85</v>
      </c>
      <c s="37">
        <v>24.8</v>
      </c>
      <c s="36">
        <v>0</v>
      </c>
      <c s="36">
        <f>ROUND(G75*H75,6)</f>
      </c>
      <c r="L75" s="38">
        <v>0</v>
      </c>
      <c s="32">
        <f>ROUND(ROUND(L75,2)*ROUND(G75,3),2)</f>
      </c>
      <c s="36" t="s">
        <v>55</v>
      </c>
      <c>
        <f>(M75*21)/100</f>
      </c>
      <c t="s">
        <v>27</v>
      </c>
    </row>
    <row r="76" spans="1:5" ht="12.75">
      <c r="A76" s="35" t="s">
        <v>56</v>
      </c>
      <c r="E76" s="39" t="s">
        <v>5</v>
      </c>
    </row>
    <row r="77" spans="1:5" ht="63.75">
      <c r="A77" s="35" t="s">
        <v>57</v>
      </c>
      <c r="E77" s="40" t="s">
        <v>3473</v>
      </c>
    </row>
    <row r="78" spans="1:5" ht="25.5">
      <c r="A78" t="s">
        <v>59</v>
      </c>
      <c r="E78" s="39" t="s">
        <v>3476</v>
      </c>
    </row>
    <row r="79" spans="1:13" ht="12.75">
      <c r="A79" t="s">
        <v>46</v>
      </c>
      <c r="C79" s="31" t="s">
        <v>27</v>
      </c>
      <c r="E79" s="33" t="s">
        <v>1379</v>
      </c>
      <c r="J79" s="32">
        <f>0</f>
      </c>
      <c s="32">
        <f>0</f>
      </c>
      <c s="32">
        <f>0+L80+L84</f>
      </c>
      <c s="32">
        <f>0+M80+M84</f>
      </c>
    </row>
    <row r="80" spans="1:16" ht="12.75">
      <c r="A80" t="s">
        <v>49</v>
      </c>
      <c s="34" t="s">
        <v>147</v>
      </c>
      <c s="34" t="s">
        <v>3477</v>
      </c>
      <c s="35" t="s">
        <v>5</v>
      </c>
      <c s="6" t="s">
        <v>3478</v>
      </c>
      <c s="36" t="s">
        <v>75</v>
      </c>
      <c s="37">
        <v>119.37</v>
      </c>
      <c s="36">
        <v>0</v>
      </c>
      <c s="36">
        <f>ROUND(G80*H80,6)</f>
      </c>
      <c r="L80" s="38">
        <v>0</v>
      </c>
      <c s="32">
        <f>ROUND(ROUND(L80,2)*ROUND(G80,3),2)</f>
      </c>
      <c s="36" t="s">
        <v>55</v>
      </c>
      <c>
        <f>(M80*21)/100</f>
      </c>
      <c t="s">
        <v>27</v>
      </c>
    </row>
    <row r="81" spans="1:5" ht="12.75">
      <c r="A81" s="35" t="s">
        <v>56</v>
      </c>
      <c r="E81" s="39" t="s">
        <v>5</v>
      </c>
    </row>
    <row r="82" spans="1:5" ht="51">
      <c r="A82" s="35" t="s">
        <v>57</v>
      </c>
      <c r="E82" s="40" t="s">
        <v>3479</v>
      </c>
    </row>
    <row r="83" spans="1:5" ht="165.75">
      <c r="A83" t="s">
        <v>59</v>
      </c>
      <c r="E83" s="39" t="s">
        <v>3480</v>
      </c>
    </row>
    <row r="84" spans="1:16" ht="12.75">
      <c r="A84" t="s">
        <v>49</v>
      </c>
      <c s="34" t="s">
        <v>151</v>
      </c>
      <c s="34" t="s">
        <v>3360</v>
      </c>
      <c s="35" t="s">
        <v>5</v>
      </c>
      <c s="6" t="s">
        <v>3481</v>
      </c>
      <c s="36" t="s">
        <v>85</v>
      </c>
      <c s="37">
        <v>286.488</v>
      </c>
      <c s="36">
        <v>0</v>
      </c>
      <c s="36">
        <f>ROUND(G84*H84,6)</f>
      </c>
      <c r="L84" s="38">
        <v>0</v>
      </c>
      <c s="32">
        <f>ROUND(ROUND(L84,2)*ROUND(G84,3),2)</f>
      </c>
      <c s="36" t="s">
        <v>55</v>
      </c>
      <c>
        <f>(M84*21)/100</f>
      </c>
      <c t="s">
        <v>27</v>
      </c>
    </row>
    <row r="85" spans="1:5" ht="12.75">
      <c r="A85" s="35" t="s">
        <v>56</v>
      </c>
      <c r="E85" s="39" t="s">
        <v>5</v>
      </c>
    </row>
    <row r="86" spans="1:5" ht="63.75">
      <c r="A86" s="35" t="s">
        <v>57</v>
      </c>
      <c r="E86" s="40" t="s">
        <v>3482</v>
      </c>
    </row>
    <row r="87" spans="1:5" ht="102">
      <c r="A87" t="s">
        <v>59</v>
      </c>
      <c r="E87" s="39" t="s">
        <v>3483</v>
      </c>
    </row>
    <row r="88" spans="1:13" ht="12.75">
      <c r="A88" t="s">
        <v>46</v>
      </c>
      <c r="C88" s="31" t="s">
        <v>77</v>
      </c>
      <c r="E88" s="33" t="s">
        <v>1914</v>
      </c>
      <c r="J88" s="32">
        <f>0</f>
      </c>
      <c s="32">
        <f>0</f>
      </c>
      <c s="32">
        <f>0+L89+L93+L97+L101+L105+L109+L113+L117+L121+L125+L129+L133+L137+L141+L145</f>
      </c>
      <c s="32">
        <f>0+M89+M93+M97+M101+M105+M109+M113+M117+M121+M125+M129+M133+M137+M141+M145</f>
      </c>
    </row>
    <row r="89" spans="1:16" ht="12.75">
      <c r="A89" t="s">
        <v>49</v>
      </c>
      <c s="34" t="s">
        <v>155</v>
      </c>
      <c s="34" t="s">
        <v>3484</v>
      </c>
      <c s="35" t="s">
        <v>5</v>
      </c>
      <c s="6" t="s">
        <v>3485</v>
      </c>
      <c s="36" t="s">
        <v>64</v>
      </c>
      <c s="37">
        <v>5.16</v>
      </c>
      <c s="36">
        <v>0</v>
      </c>
      <c s="36">
        <f>ROUND(G89*H89,6)</f>
      </c>
      <c r="L89" s="38">
        <v>0</v>
      </c>
      <c s="32">
        <f>ROUND(ROUND(L89,2)*ROUND(G89,3),2)</f>
      </c>
      <c s="36" t="s">
        <v>55</v>
      </c>
      <c>
        <f>(M89*21)/100</f>
      </c>
      <c t="s">
        <v>27</v>
      </c>
    </row>
    <row r="90" spans="1:5" ht="12.75">
      <c r="A90" s="35" t="s">
        <v>56</v>
      </c>
      <c r="E90" s="39" t="s">
        <v>5</v>
      </c>
    </row>
    <row r="91" spans="1:5" ht="63.75">
      <c r="A91" s="35" t="s">
        <v>57</v>
      </c>
      <c r="E91" s="40" t="s">
        <v>3486</v>
      </c>
    </row>
    <row r="92" spans="1:5" ht="127.5">
      <c r="A92" t="s">
        <v>59</v>
      </c>
      <c r="E92" s="39" t="s">
        <v>3487</v>
      </c>
    </row>
    <row r="93" spans="1:16" ht="12.75">
      <c r="A93" t="s">
        <v>49</v>
      </c>
      <c s="34" t="s">
        <v>158</v>
      </c>
      <c s="34" t="s">
        <v>3488</v>
      </c>
      <c s="35" t="s">
        <v>5</v>
      </c>
      <c s="6" t="s">
        <v>3489</v>
      </c>
      <c s="36" t="s">
        <v>64</v>
      </c>
      <c s="37">
        <v>53.528</v>
      </c>
      <c s="36">
        <v>0</v>
      </c>
      <c s="36">
        <f>ROUND(G93*H93,6)</f>
      </c>
      <c r="L93" s="38">
        <v>0</v>
      </c>
      <c s="32">
        <f>ROUND(ROUND(L93,2)*ROUND(G93,3),2)</f>
      </c>
      <c s="36" t="s">
        <v>55</v>
      </c>
      <c>
        <f>(M93*21)/100</f>
      </c>
      <c t="s">
        <v>27</v>
      </c>
    </row>
    <row r="94" spans="1:5" ht="12.75">
      <c r="A94" s="35" t="s">
        <v>56</v>
      </c>
      <c r="E94" s="39" t="s">
        <v>5</v>
      </c>
    </row>
    <row r="95" spans="1:5" ht="89.25">
      <c r="A95" s="35" t="s">
        <v>57</v>
      </c>
      <c r="E95" s="40" t="s">
        <v>3490</v>
      </c>
    </row>
    <row r="96" spans="1:5" ht="51">
      <c r="A96" t="s">
        <v>59</v>
      </c>
      <c r="E96" s="39" t="s">
        <v>3491</v>
      </c>
    </row>
    <row r="97" spans="1:16" ht="12.75">
      <c r="A97" t="s">
        <v>49</v>
      </c>
      <c s="34" t="s">
        <v>164</v>
      </c>
      <c s="34" t="s">
        <v>2228</v>
      </c>
      <c s="35" t="s">
        <v>5</v>
      </c>
      <c s="6" t="s">
        <v>3492</v>
      </c>
      <c s="36" t="s">
        <v>64</v>
      </c>
      <c s="37">
        <v>345.872</v>
      </c>
      <c s="36">
        <v>0</v>
      </c>
      <c s="36">
        <f>ROUND(G97*H97,6)</f>
      </c>
      <c r="L97" s="38">
        <v>0</v>
      </c>
      <c s="32">
        <f>ROUND(ROUND(L97,2)*ROUND(G97,3),2)</f>
      </c>
      <c s="36" t="s">
        <v>55</v>
      </c>
      <c>
        <f>(M97*21)/100</f>
      </c>
      <c t="s">
        <v>27</v>
      </c>
    </row>
    <row r="98" spans="1:5" ht="12.75">
      <c r="A98" s="35" t="s">
        <v>56</v>
      </c>
      <c r="E98" s="39" t="s">
        <v>5</v>
      </c>
    </row>
    <row r="99" spans="1:5" ht="114.75">
      <c r="A99" s="35" t="s">
        <v>57</v>
      </c>
      <c r="E99" s="40" t="s">
        <v>3493</v>
      </c>
    </row>
    <row r="100" spans="1:5" ht="51">
      <c r="A100" t="s">
        <v>59</v>
      </c>
      <c r="E100" s="39" t="s">
        <v>3491</v>
      </c>
    </row>
    <row r="101" spans="1:16" ht="12.75">
      <c r="A101" t="s">
        <v>49</v>
      </c>
      <c s="34" t="s">
        <v>168</v>
      </c>
      <c s="34" t="s">
        <v>3314</v>
      </c>
      <c s="35" t="s">
        <v>5</v>
      </c>
      <c s="6" t="s">
        <v>3494</v>
      </c>
      <c s="36" t="s">
        <v>85</v>
      </c>
      <c s="37">
        <v>743.52</v>
      </c>
      <c s="36">
        <v>0</v>
      </c>
      <c s="36">
        <f>ROUND(G101*H101,6)</f>
      </c>
      <c r="L101" s="38">
        <v>0</v>
      </c>
      <c s="32">
        <f>ROUND(ROUND(L101,2)*ROUND(G101,3),2)</f>
      </c>
      <c s="36" t="s">
        <v>55</v>
      </c>
      <c>
        <f>(M101*21)/100</f>
      </c>
      <c t="s">
        <v>27</v>
      </c>
    </row>
    <row r="102" spans="1:5" ht="12.75">
      <c r="A102" s="35" t="s">
        <v>56</v>
      </c>
      <c r="E102" s="39" t="s">
        <v>5</v>
      </c>
    </row>
    <row r="103" spans="1:5" ht="63.75">
      <c r="A103" s="35" t="s">
        <v>57</v>
      </c>
      <c r="E103" s="40" t="s">
        <v>3495</v>
      </c>
    </row>
    <row r="104" spans="1:5" ht="51">
      <c r="A104" t="s">
        <v>59</v>
      </c>
      <c r="E104" s="39" t="s">
        <v>3496</v>
      </c>
    </row>
    <row r="105" spans="1:16" ht="12.75">
      <c r="A105" t="s">
        <v>49</v>
      </c>
      <c s="34" t="s">
        <v>173</v>
      </c>
      <c s="34" t="s">
        <v>2282</v>
      </c>
      <c s="35" t="s">
        <v>5</v>
      </c>
      <c s="6" t="s">
        <v>3497</v>
      </c>
      <c s="36" t="s">
        <v>85</v>
      </c>
      <c s="37">
        <v>1513.9</v>
      </c>
      <c s="36">
        <v>0</v>
      </c>
      <c s="36">
        <f>ROUND(G105*H105,6)</f>
      </c>
      <c r="L105" s="38">
        <v>0</v>
      </c>
      <c s="32">
        <f>ROUND(ROUND(L105,2)*ROUND(G105,3),2)</f>
      </c>
      <c s="36" t="s">
        <v>55</v>
      </c>
      <c>
        <f>(M105*21)/100</f>
      </c>
      <c t="s">
        <v>27</v>
      </c>
    </row>
    <row r="106" spans="1:5" ht="12.75">
      <c r="A106" s="35" t="s">
        <v>56</v>
      </c>
      <c r="E106" s="39" t="s">
        <v>5</v>
      </c>
    </row>
    <row r="107" spans="1:5" ht="89.25">
      <c r="A107" s="35" t="s">
        <v>57</v>
      </c>
      <c r="E107" s="40" t="s">
        <v>3498</v>
      </c>
    </row>
    <row r="108" spans="1:5" ht="51">
      <c r="A108" t="s">
        <v>59</v>
      </c>
      <c r="E108" s="39" t="s">
        <v>3496</v>
      </c>
    </row>
    <row r="109" spans="1:16" ht="12.75">
      <c r="A109" t="s">
        <v>49</v>
      </c>
      <c s="34" t="s">
        <v>176</v>
      </c>
      <c s="34" t="s">
        <v>3191</v>
      </c>
      <c s="35" t="s">
        <v>5</v>
      </c>
      <c s="6" t="s">
        <v>3192</v>
      </c>
      <c s="36" t="s">
        <v>85</v>
      </c>
      <c s="37">
        <v>759.66</v>
      </c>
      <c s="36">
        <v>0</v>
      </c>
      <c s="36">
        <f>ROUND(G109*H109,6)</f>
      </c>
      <c r="L109" s="38">
        <v>0</v>
      </c>
      <c s="32">
        <f>ROUND(ROUND(L109,2)*ROUND(G109,3),2)</f>
      </c>
      <c s="36" t="s">
        <v>55</v>
      </c>
      <c>
        <f>(M109*21)/100</f>
      </c>
      <c t="s">
        <v>27</v>
      </c>
    </row>
    <row r="110" spans="1:5" ht="12.75">
      <c r="A110" s="35" t="s">
        <v>56</v>
      </c>
      <c r="E110" s="39" t="s">
        <v>5</v>
      </c>
    </row>
    <row r="111" spans="1:5" ht="76.5">
      <c r="A111" s="35" t="s">
        <v>57</v>
      </c>
      <c r="E111" s="40" t="s">
        <v>3499</v>
      </c>
    </row>
    <row r="112" spans="1:5" ht="140.25">
      <c r="A112" t="s">
        <v>59</v>
      </c>
      <c r="E112" s="39" t="s">
        <v>3500</v>
      </c>
    </row>
    <row r="113" spans="1:16" ht="12.75">
      <c r="A113" t="s">
        <v>49</v>
      </c>
      <c s="34" t="s">
        <v>180</v>
      </c>
      <c s="34" t="s">
        <v>3196</v>
      </c>
      <c s="35" t="s">
        <v>5</v>
      </c>
      <c s="6" t="s">
        <v>3197</v>
      </c>
      <c s="36" t="s">
        <v>85</v>
      </c>
      <c s="37">
        <v>754.22</v>
      </c>
      <c s="36">
        <v>0</v>
      </c>
      <c s="36">
        <f>ROUND(G113*H113,6)</f>
      </c>
      <c r="L113" s="38">
        <v>0</v>
      </c>
      <c s="32">
        <f>ROUND(ROUND(L113,2)*ROUND(G113,3),2)</f>
      </c>
      <c s="36" t="s">
        <v>55</v>
      </c>
      <c>
        <f>(M113*21)/100</f>
      </c>
      <c t="s">
        <v>27</v>
      </c>
    </row>
    <row r="114" spans="1:5" ht="12.75">
      <c r="A114" s="35" t="s">
        <v>56</v>
      </c>
      <c r="E114" s="39" t="s">
        <v>5</v>
      </c>
    </row>
    <row r="115" spans="1:5" ht="76.5">
      <c r="A115" s="35" t="s">
        <v>57</v>
      </c>
      <c r="E115" s="40" t="s">
        <v>3501</v>
      </c>
    </row>
    <row r="116" spans="1:5" ht="140.25">
      <c r="A116" t="s">
        <v>59</v>
      </c>
      <c r="E116" s="39" t="s">
        <v>3500</v>
      </c>
    </row>
    <row r="117" spans="1:16" ht="12.75">
      <c r="A117" t="s">
        <v>49</v>
      </c>
      <c s="34" t="s">
        <v>916</v>
      </c>
      <c s="34" t="s">
        <v>3319</v>
      </c>
      <c s="35" t="s">
        <v>5</v>
      </c>
      <c s="6" t="s">
        <v>3320</v>
      </c>
      <c s="36" t="s">
        <v>85</v>
      </c>
      <c s="37">
        <v>748.82</v>
      </c>
      <c s="36">
        <v>0</v>
      </c>
      <c s="36">
        <f>ROUND(G117*H117,6)</f>
      </c>
      <c r="L117" s="38">
        <v>0</v>
      </c>
      <c s="32">
        <f>ROUND(ROUND(L117,2)*ROUND(G117,3),2)</f>
      </c>
      <c s="36" t="s">
        <v>55</v>
      </c>
      <c>
        <f>(M117*21)/100</f>
      </c>
      <c t="s">
        <v>27</v>
      </c>
    </row>
    <row r="118" spans="1:5" ht="12.75">
      <c r="A118" s="35" t="s">
        <v>56</v>
      </c>
      <c r="E118" s="39" t="s">
        <v>5</v>
      </c>
    </row>
    <row r="119" spans="1:5" ht="76.5">
      <c r="A119" s="35" t="s">
        <v>57</v>
      </c>
      <c r="E119" s="40" t="s">
        <v>3502</v>
      </c>
    </row>
    <row r="120" spans="1:5" ht="140.25">
      <c r="A120" t="s">
        <v>59</v>
      </c>
      <c r="E120" s="39" t="s">
        <v>3500</v>
      </c>
    </row>
    <row r="121" spans="1:16" ht="12.75">
      <c r="A121" t="s">
        <v>49</v>
      </c>
      <c s="34" t="s">
        <v>919</v>
      </c>
      <c s="34" t="s">
        <v>3503</v>
      </c>
      <c s="35" t="s">
        <v>5</v>
      </c>
      <c s="6" t="s">
        <v>3504</v>
      </c>
      <c s="36" t="s">
        <v>85</v>
      </c>
      <c s="37">
        <v>289.91</v>
      </c>
      <c s="36">
        <v>0</v>
      </c>
      <c s="36">
        <f>ROUND(G121*H121,6)</f>
      </c>
      <c r="L121" s="38">
        <v>0</v>
      </c>
      <c s="32">
        <f>ROUND(ROUND(L121,2)*ROUND(G121,3),2)</f>
      </c>
      <c s="36" t="s">
        <v>55</v>
      </c>
      <c>
        <f>(M121*21)/100</f>
      </c>
      <c t="s">
        <v>27</v>
      </c>
    </row>
    <row r="122" spans="1:5" ht="12.75">
      <c r="A122" s="35" t="s">
        <v>56</v>
      </c>
      <c r="E122" s="39" t="s">
        <v>5</v>
      </c>
    </row>
    <row r="123" spans="1:5" ht="102">
      <c r="A123" s="35" t="s">
        <v>57</v>
      </c>
      <c r="E123" s="40" t="s">
        <v>3505</v>
      </c>
    </row>
    <row r="124" spans="1:5" ht="153">
      <c r="A124" t="s">
        <v>59</v>
      </c>
      <c r="E124" s="39" t="s">
        <v>3506</v>
      </c>
    </row>
    <row r="125" spans="1:16" ht="12.75">
      <c r="A125" t="s">
        <v>49</v>
      </c>
      <c s="34" t="s">
        <v>183</v>
      </c>
      <c s="34" t="s">
        <v>2290</v>
      </c>
      <c s="35" t="s">
        <v>4</v>
      </c>
      <c s="6" t="s">
        <v>2291</v>
      </c>
      <c s="36" t="s">
        <v>85</v>
      </c>
      <c s="37">
        <v>21.6</v>
      </c>
      <c s="36">
        <v>0</v>
      </c>
      <c s="36">
        <f>ROUND(G125*H125,6)</f>
      </c>
      <c r="L125" s="38">
        <v>0</v>
      </c>
      <c s="32">
        <f>ROUND(ROUND(L125,2)*ROUND(G125,3),2)</f>
      </c>
      <c s="36" t="s">
        <v>55</v>
      </c>
      <c>
        <f>(M125*21)/100</f>
      </c>
      <c t="s">
        <v>27</v>
      </c>
    </row>
    <row r="126" spans="1:5" ht="12.75">
      <c r="A126" s="35" t="s">
        <v>56</v>
      </c>
      <c r="E126" s="39" t="s">
        <v>5</v>
      </c>
    </row>
    <row r="127" spans="1:5" ht="63.75">
      <c r="A127" s="35" t="s">
        <v>57</v>
      </c>
      <c r="E127" s="40" t="s">
        <v>3507</v>
      </c>
    </row>
    <row r="128" spans="1:5" ht="153">
      <c r="A128" t="s">
        <v>59</v>
      </c>
      <c r="E128" s="39" t="s">
        <v>3506</v>
      </c>
    </row>
    <row r="129" spans="1:16" ht="12.75">
      <c r="A129" t="s">
        <v>49</v>
      </c>
      <c s="34" t="s">
        <v>187</v>
      </c>
      <c s="34" t="s">
        <v>2290</v>
      </c>
      <c s="35" t="s">
        <v>27</v>
      </c>
      <c s="6" t="s">
        <v>2291</v>
      </c>
      <c s="36" t="s">
        <v>85</v>
      </c>
      <c s="37">
        <v>7.3</v>
      </c>
      <c s="36">
        <v>0</v>
      </c>
      <c s="36">
        <f>ROUND(G129*H129,6)</f>
      </c>
      <c r="L129" s="38">
        <v>0</v>
      </c>
      <c s="32">
        <f>ROUND(ROUND(L129,2)*ROUND(G129,3),2)</f>
      </c>
      <c s="36" t="s">
        <v>55</v>
      </c>
      <c>
        <f>(M129*21)/100</f>
      </c>
      <c t="s">
        <v>27</v>
      </c>
    </row>
    <row r="130" spans="1:5" ht="12.75">
      <c r="A130" s="35" t="s">
        <v>56</v>
      </c>
      <c r="E130" s="39" t="s">
        <v>3508</v>
      </c>
    </row>
    <row r="131" spans="1:5" ht="63.75">
      <c r="A131" s="35" t="s">
        <v>57</v>
      </c>
      <c r="E131" s="40" t="s">
        <v>3509</v>
      </c>
    </row>
    <row r="132" spans="1:5" ht="153">
      <c r="A132" t="s">
        <v>59</v>
      </c>
      <c r="E132" s="39" t="s">
        <v>3506</v>
      </c>
    </row>
    <row r="133" spans="1:16" ht="12.75">
      <c r="A133" t="s">
        <v>49</v>
      </c>
      <c s="34" t="s">
        <v>191</v>
      </c>
      <c s="34" t="s">
        <v>3510</v>
      </c>
      <c s="35" t="s">
        <v>5</v>
      </c>
      <c s="6" t="s">
        <v>3511</v>
      </c>
      <c s="36" t="s">
        <v>85</v>
      </c>
      <c s="37">
        <v>6</v>
      </c>
      <c s="36">
        <v>0</v>
      </c>
      <c s="36">
        <f>ROUND(G133*H133,6)</f>
      </c>
      <c r="L133" s="38">
        <v>0</v>
      </c>
      <c s="32">
        <f>ROUND(ROUND(L133,2)*ROUND(G133,3),2)</f>
      </c>
      <c s="36" t="s">
        <v>55</v>
      </c>
      <c>
        <f>(M133*21)/100</f>
      </c>
      <c t="s">
        <v>27</v>
      </c>
    </row>
    <row r="134" spans="1:5" ht="12.75">
      <c r="A134" s="35" t="s">
        <v>56</v>
      </c>
      <c r="E134" s="39" t="s">
        <v>5</v>
      </c>
    </row>
    <row r="135" spans="1:5" ht="63.75">
      <c r="A135" s="35" t="s">
        <v>57</v>
      </c>
      <c r="E135" s="40" t="s">
        <v>3512</v>
      </c>
    </row>
    <row r="136" spans="1:5" ht="153">
      <c r="A136" t="s">
        <v>59</v>
      </c>
      <c r="E136" s="39" t="s">
        <v>3506</v>
      </c>
    </row>
    <row r="137" spans="1:16" ht="25.5">
      <c r="A137" t="s">
        <v>49</v>
      </c>
      <c s="34" t="s">
        <v>196</v>
      </c>
      <c s="34" t="s">
        <v>3275</v>
      </c>
      <c s="35" t="s">
        <v>5</v>
      </c>
      <c s="6" t="s">
        <v>3276</v>
      </c>
      <c s="36" t="s">
        <v>85</v>
      </c>
      <c s="37">
        <v>16.9</v>
      </c>
      <c s="36">
        <v>0</v>
      </c>
      <c s="36">
        <f>ROUND(G137*H137,6)</f>
      </c>
      <c r="L137" s="38">
        <v>0</v>
      </c>
      <c s="32">
        <f>ROUND(ROUND(L137,2)*ROUND(G137,3),2)</f>
      </c>
      <c s="36" t="s">
        <v>55</v>
      </c>
      <c>
        <f>(M137*21)/100</f>
      </c>
      <c t="s">
        <v>27</v>
      </c>
    </row>
    <row r="138" spans="1:5" ht="12.75">
      <c r="A138" s="35" t="s">
        <v>56</v>
      </c>
      <c r="E138" s="39" t="s">
        <v>5</v>
      </c>
    </row>
    <row r="139" spans="1:5" ht="63.75">
      <c r="A139" s="35" t="s">
        <v>57</v>
      </c>
      <c r="E139" s="40" t="s">
        <v>3513</v>
      </c>
    </row>
    <row r="140" spans="1:5" ht="153">
      <c r="A140" t="s">
        <v>59</v>
      </c>
      <c r="E140" s="39" t="s">
        <v>3506</v>
      </c>
    </row>
    <row r="141" spans="1:16" ht="12.75">
      <c r="A141" t="s">
        <v>49</v>
      </c>
      <c s="34" t="s">
        <v>200</v>
      </c>
      <c s="34" t="s">
        <v>3514</v>
      </c>
      <c s="35" t="s">
        <v>5</v>
      </c>
      <c s="6" t="s">
        <v>3515</v>
      </c>
      <c s="36" t="s">
        <v>85</v>
      </c>
      <c s="37">
        <v>50.2</v>
      </c>
      <c s="36">
        <v>0</v>
      </c>
      <c s="36">
        <f>ROUND(G141*H141,6)</f>
      </c>
      <c r="L141" s="38">
        <v>0</v>
      </c>
      <c s="32">
        <f>ROUND(ROUND(L141,2)*ROUND(G141,3),2)</f>
      </c>
      <c s="36" t="s">
        <v>55</v>
      </c>
      <c>
        <f>(M141*21)/100</f>
      </c>
      <c t="s">
        <v>27</v>
      </c>
    </row>
    <row r="142" spans="1:5" ht="12.75">
      <c r="A142" s="35" t="s">
        <v>56</v>
      </c>
      <c r="E142" s="39" t="s">
        <v>5</v>
      </c>
    </row>
    <row r="143" spans="1:5" ht="63.75">
      <c r="A143" s="35" t="s">
        <v>57</v>
      </c>
      <c r="E143" s="40" t="s">
        <v>3516</v>
      </c>
    </row>
    <row r="144" spans="1:5" ht="89.25">
      <c r="A144" t="s">
        <v>59</v>
      </c>
      <c r="E144" s="39" t="s">
        <v>3517</v>
      </c>
    </row>
    <row r="145" spans="1:16" ht="12.75">
      <c r="A145" t="s">
        <v>49</v>
      </c>
      <c s="34" t="s">
        <v>204</v>
      </c>
      <c s="34" t="s">
        <v>3518</v>
      </c>
      <c s="35" t="s">
        <v>5</v>
      </c>
      <c s="6" t="s">
        <v>3519</v>
      </c>
      <c s="36" t="s">
        <v>75</v>
      </c>
      <c s="37">
        <v>248.65</v>
      </c>
      <c s="36">
        <v>0</v>
      </c>
      <c s="36">
        <f>ROUND(G145*H145,6)</f>
      </c>
      <c r="L145" s="38">
        <v>0</v>
      </c>
      <c s="32">
        <f>ROUND(ROUND(L145,2)*ROUND(G145,3),2)</f>
      </c>
      <c s="36" t="s">
        <v>55</v>
      </c>
      <c>
        <f>(M145*21)/100</f>
      </c>
      <c t="s">
        <v>27</v>
      </c>
    </row>
    <row r="146" spans="1:5" ht="12.75">
      <c r="A146" s="35" t="s">
        <v>56</v>
      </c>
      <c r="E146" s="39" t="s">
        <v>5</v>
      </c>
    </row>
    <row r="147" spans="1:5" ht="63.75">
      <c r="A147" s="35" t="s">
        <v>57</v>
      </c>
      <c r="E147" s="40" t="s">
        <v>3520</v>
      </c>
    </row>
    <row r="148" spans="1:5" ht="38.25">
      <c r="A148" t="s">
        <v>59</v>
      </c>
      <c r="E148" s="39" t="s">
        <v>3521</v>
      </c>
    </row>
    <row r="149" spans="1:13" ht="12.75">
      <c r="A149" t="s">
        <v>46</v>
      </c>
      <c r="C149" s="31" t="s">
        <v>108</v>
      </c>
      <c r="E149" s="33" t="s">
        <v>2168</v>
      </c>
      <c r="J149" s="32">
        <f>0</f>
      </c>
      <c s="32">
        <f>0</f>
      </c>
      <c s="32">
        <f>0+L150+L154+L158</f>
      </c>
      <c s="32">
        <f>0+M150+M154+M158</f>
      </c>
    </row>
    <row r="150" spans="1:16" ht="12.75">
      <c r="A150" t="s">
        <v>49</v>
      </c>
      <c s="34" t="s">
        <v>208</v>
      </c>
      <c s="34" t="s">
        <v>2169</v>
      </c>
      <c s="35" t="s">
        <v>5</v>
      </c>
      <c s="6" t="s">
        <v>2170</v>
      </c>
      <c s="36" t="s">
        <v>75</v>
      </c>
      <c s="37">
        <v>16.3</v>
      </c>
      <c s="36">
        <v>0</v>
      </c>
      <c s="36">
        <f>ROUND(G150*H150,6)</f>
      </c>
      <c r="L150" s="38">
        <v>0</v>
      </c>
      <c s="32">
        <f>ROUND(ROUND(L150,2)*ROUND(G150,3),2)</f>
      </c>
      <c s="36" t="s">
        <v>55</v>
      </c>
      <c>
        <f>(M150*21)/100</f>
      </c>
      <c t="s">
        <v>27</v>
      </c>
    </row>
    <row r="151" spans="1:5" ht="12.75">
      <c r="A151" s="35" t="s">
        <v>56</v>
      </c>
      <c r="E151" s="39" t="s">
        <v>5</v>
      </c>
    </row>
    <row r="152" spans="1:5" ht="63.75">
      <c r="A152" s="35" t="s">
        <v>57</v>
      </c>
      <c r="E152" s="40" t="s">
        <v>3522</v>
      </c>
    </row>
    <row r="153" spans="1:5" ht="255">
      <c r="A153" t="s">
        <v>59</v>
      </c>
      <c r="E153" s="39" t="s">
        <v>3523</v>
      </c>
    </row>
    <row r="154" spans="1:16" ht="12.75">
      <c r="A154" t="s">
        <v>49</v>
      </c>
      <c s="34" t="s">
        <v>212</v>
      </c>
      <c s="34" t="s">
        <v>3524</v>
      </c>
      <c s="35" t="s">
        <v>5</v>
      </c>
      <c s="6" t="s">
        <v>3525</v>
      </c>
      <c s="36" t="s">
        <v>90</v>
      </c>
      <c s="37">
        <v>4</v>
      </c>
      <c s="36">
        <v>0</v>
      </c>
      <c s="36">
        <f>ROUND(G154*H154,6)</f>
      </c>
      <c r="L154" s="38">
        <v>0</v>
      </c>
      <c s="32">
        <f>ROUND(ROUND(L154,2)*ROUND(G154,3),2)</f>
      </c>
      <c s="36" t="s">
        <v>55</v>
      </c>
      <c>
        <f>(M154*21)/100</f>
      </c>
      <c t="s">
        <v>27</v>
      </c>
    </row>
    <row r="155" spans="1:5" ht="12.75">
      <c r="A155" s="35" t="s">
        <v>56</v>
      </c>
      <c r="E155" s="39" t="s">
        <v>5</v>
      </c>
    </row>
    <row r="156" spans="1:5" ht="63.75">
      <c r="A156" s="35" t="s">
        <v>57</v>
      </c>
      <c r="E156" s="40" t="s">
        <v>3526</v>
      </c>
    </row>
    <row r="157" spans="1:5" ht="25.5">
      <c r="A157" t="s">
        <v>59</v>
      </c>
      <c r="E157" s="39" t="s">
        <v>3527</v>
      </c>
    </row>
    <row r="158" spans="1:16" ht="12.75">
      <c r="A158" t="s">
        <v>49</v>
      </c>
      <c s="34" t="s">
        <v>217</v>
      </c>
      <c s="34" t="s">
        <v>3000</v>
      </c>
      <c s="35" t="s">
        <v>5</v>
      </c>
      <c s="6" t="s">
        <v>3528</v>
      </c>
      <c s="36" t="s">
        <v>90</v>
      </c>
      <c s="37">
        <v>2</v>
      </c>
      <c s="36">
        <v>0</v>
      </c>
      <c s="36">
        <f>ROUND(G158*H158,6)</f>
      </c>
      <c r="L158" s="38">
        <v>0</v>
      </c>
      <c s="32">
        <f>ROUND(ROUND(L158,2)*ROUND(G158,3),2)</f>
      </c>
      <c s="36" t="s">
        <v>55</v>
      </c>
      <c>
        <f>(M158*21)/100</f>
      </c>
      <c t="s">
        <v>27</v>
      </c>
    </row>
    <row r="159" spans="1:5" ht="12.75">
      <c r="A159" s="35" t="s">
        <v>56</v>
      </c>
      <c r="E159" s="39" t="s">
        <v>5</v>
      </c>
    </row>
    <row r="160" spans="1:5" ht="63.75">
      <c r="A160" s="35" t="s">
        <v>57</v>
      </c>
      <c r="E160" s="40" t="s">
        <v>3529</v>
      </c>
    </row>
    <row r="161" spans="1:5" ht="25.5">
      <c r="A161" t="s">
        <v>59</v>
      </c>
      <c r="E161" s="39" t="s">
        <v>3527</v>
      </c>
    </row>
    <row r="162" spans="1:13" ht="12.75">
      <c r="A162" t="s">
        <v>46</v>
      </c>
      <c r="C162" s="31" t="s">
        <v>112</v>
      </c>
      <c r="E162" s="33" t="s">
        <v>1999</v>
      </c>
      <c r="J162" s="32">
        <f>0</f>
      </c>
      <c s="32">
        <f>0</f>
      </c>
      <c s="32">
        <f>0+L163+L167+L171+L175+L179+L183+L187+L191+L195+L199+L203+L207+L211+L215+L219+L223+L227+L231+L235</f>
      </c>
      <c s="32">
        <f>0+M163+M167+M171+M175+M179+M183+M187+M191+M195+M199+M203+M207+M211+M215+M219+M223+M227+M231+M235</f>
      </c>
    </row>
    <row r="163" spans="1:16" ht="25.5">
      <c r="A163" t="s">
        <v>49</v>
      </c>
      <c s="34" t="s">
        <v>221</v>
      </c>
      <c s="34" t="s">
        <v>3530</v>
      </c>
      <c s="35" t="s">
        <v>5</v>
      </c>
      <c s="6" t="s">
        <v>3531</v>
      </c>
      <c s="36" t="s">
        <v>90</v>
      </c>
      <c s="37">
        <v>17</v>
      </c>
      <c s="36">
        <v>0</v>
      </c>
      <c s="36">
        <f>ROUND(G163*H163,6)</f>
      </c>
      <c r="L163" s="38">
        <v>0</v>
      </c>
      <c s="32">
        <f>ROUND(ROUND(L163,2)*ROUND(G163,3),2)</f>
      </c>
      <c s="36" t="s">
        <v>55</v>
      </c>
      <c>
        <f>(M163*21)/100</f>
      </c>
      <c t="s">
        <v>27</v>
      </c>
    </row>
    <row r="164" spans="1:5" ht="12.75">
      <c r="A164" s="35" t="s">
        <v>56</v>
      </c>
      <c r="E164" s="39" t="s">
        <v>5</v>
      </c>
    </row>
    <row r="165" spans="1:5" ht="63.75">
      <c r="A165" s="35" t="s">
        <v>57</v>
      </c>
      <c r="E165" s="40" t="s">
        <v>3532</v>
      </c>
    </row>
    <row r="166" spans="1:5" ht="25.5">
      <c r="A166" t="s">
        <v>59</v>
      </c>
      <c r="E166" s="39" t="s">
        <v>3533</v>
      </c>
    </row>
    <row r="167" spans="1:16" ht="25.5">
      <c r="A167" t="s">
        <v>49</v>
      </c>
      <c s="34" t="s">
        <v>226</v>
      </c>
      <c s="34" t="s">
        <v>3534</v>
      </c>
      <c s="35" t="s">
        <v>5</v>
      </c>
      <c s="6" t="s">
        <v>3535</v>
      </c>
      <c s="36" t="s">
        <v>90</v>
      </c>
      <c s="37">
        <v>3</v>
      </c>
      <c s="36">
        <v>0</v>
      </c>
      <c s="36">
        <f>ROUND(G167*H167,6)</f>
      </c>
      <c r="L167" s="38">
        <v>0</v>
      </c>
      <c s="32">
        <f>ROUND(ROUND(L167,2)*ROUND(G167,3),2)</f>
      </c>
      <c s="36" t="s">
        <v>55</v>
      </c>
      <c>
        <f>(M167*21)/100</f>
      </c>
      <c t="s">
        <v>27</v>
      </c>
    </row>
    <row r="168" spans="1:5" ht="12.75">
      <c r="A168" s="35" t="s">
        <v>56</v>
      </c>
      <c r="E168" s="39" t="s">
        <v>5</v>
      </c>
    </row>
    <row r="169" spans="1:5" ht="63.75">
      <c r="A169" s="35" t="s">
        <v>57</v>
      </c>
      <c r="E169" s="40" t="s">
        <v>3536</v>
      </c>
    </row>
    <row r="170" spans="1:5" ht="63.75">
      <c r="A170" t="s">
        <v>59</v>
      </c>
      <c r="E170" s="39" t="s">
        <v>3537</v>
      </c>
    </row>
    <row r="171" spans="1:16" ht="12.75">
      <c r="A171" t="s">
        <v>49</v>
      </c>
      <c s="34" t="s">
        <v>231</v>
      </c>
      <c s="34" t="s">
        <v>3538</v>
      </c>
      <c s="35" t="s">
        <v>4</v>
      </c>
      <c s="6" t="s">
        <v>3539</v>
      </c>
      <c s="36" t="s">
        <v>90</v>
      </c>
      <c s="37">
        <v>14</v>
      </c>
      <c s="36">
        <v>0</v>
      </c>
      <c s="36">
        <f>ROUND(G171*H171,6)</f>
      </c>
      <c r="L171" s="38">
        <v>0</v>
      </c>
      <c s="32">
        <f>ROUND(ROUND(L171,2)*ROUND(G171,3),2)</f>
      </c>
      <c s="36" t="s">
        <v>55</v>
      </c>
      <c>
        <f>(M171*21)/100</f>
      </c>
      <c t="s">
        <v>27</v>
      </c>
    </row>
    <row r="172" spans="1:5" ht="12.75">
      <c r="A172" s="35" t="s">
        <v>56</v>
      </c>
      <c r="E172" s="39" t="s">
        <v>3442</v>
      </c>
    </row>
    <row r="173" spans="1:5" ht="63.75">
      <c r="A173" s="35" t="s">
        <v>57</v>
      </c>
      <c r="E173" s="40" t="s">
        <v>3540</v>
      </c>
    </row>
    <row r="174" spans="1:5" ht="25.5">
      <c r="A174" t="s">
        <v>59</v>
      </c>
      <c r="E174" s="39" t="s">
        <v>3541</v>
      </c>
    </row>
    <row r="175" spans="1:16" ht="12.75">
      <c r="A175" t="s">
        <v>49</v>
      </c>
      <c s="34" t="s">
        <v>235</v>
      </c>
      <c s="34" t="s">
        <v>3538</v>
      </c>
      <c s="35" t="s">
        <v>27</v>
      </c>
      <c s="6" t="s">
        <v>3539</v>
      </c>
      <c s="36" t="s">
        <v>90</v>
      </c>
      <c s="37">
        <v>9</v>
      </c>
      <c s="36">
        <v>0</v>
      </c>
      <c s="36">
        <f>ROUND(G175*H175,6)</f>
      </c>
      <c r="L175" s="38">
        <v>0</v>
      </c>
      <c s="32">
        <f>ROUND(ROUND(L175,2)*ROUND(G175,3),2)</f>
      </c>
      <c s="36" t="s">
        <v>55</v>
      </c>
      <c>
        <f>(M175*21)/100</f>
      </c>
      <c t="s">
        <v>27</v>
      </c>
    </row>
    <row r="176" spans="1:5" ht="12.75">
      <c r="A176" s="35" t="s">
        <v>56</v>
      </c>
      <c r="E176" s="39" t="s">
        <v>3542</v>
      </c>
    </row>
    <row r="177" spans="1:5" ht="63.75">
      <c r="A177" s="35" t="s">
        <v>57</v>
      </c>
      <c r="E177" s="40" t="s">
        <v>3543</v>
      </c>
    </row>
    <row r="178" spans="1:5" ht="25.5">
      <c r="A178" t="s">
        <v>59</v>
      </c>
      <c r="E178" s="39" t="s">
        <v>3541</v>
      </c>
    </row>
    <row r="179" spans="1:16" ht="25.5">
      <c r="A179" t="s">
        <v>49</v>
      </c>
      <c s="34" t="s">
        <v>239</v>
      </c>
      <c s="34" t="s">
        <v>2046</v>
      </c>
      <c s="35" t="s">
        <v>5</v>
      </c>
      <c s="6" t="s">
        <v>3544</v>
      </c>
      <c s="36" t="s">
        <v>90</v>
      </c>
      <c s="37">
        <v>15</v>
      </c>
      <c s="36">
        <v>0</v>
      </c>
      <c s="36">
        <f>ROUND(G179*H179,6)</f>
      </c>
      <c r="L179" s="38">
        <v>0</v>
      </c>
      <c s="32">
        <f>ROUND(ROUND(L179,2)*ROUND(G179,3),2)</f>
      </c>
      <c s="36" t="s">
        <v>55</v>
      </c>
      <c>
        <f>(M179*21)/100</f>
      </c>
      <c t="s">
        <v>27</v>
      </c>
    </row>
    <row r="180" spans="1:5" ht="12.75">
      <c r="A180" s="35" t="s">
        <v>56</v>
      </c>
      <c r="E180" s="39" t="s">
        <v>5</v>
      </c>
    </row>
    <row r="181" spans="1:5" ht="63.75">
      <c r="A181" s="35" t="s">
        <v>57</v>
      </c>
      <c r="E181" s="40" t="s">
        <v>3545</v>
      </c>
    </row>
    <row r="182" spans="1:5" ht="25.5">
      <c r="A182" t="s">
        <v>59</v>
      </c>
      <c r="E182" s="39" t="s">
        <v>3546</v>
      </c>
    </row>
    <row r="183" spans="1:16" ht="12.75">
      <c r="A183" t="s">
        <v>49</v>
      </c>
      <c s="34" t="s">
        <v>243</v>
      </c>
      <c s="34" t="s">
        <v>3547</v>
      </c>
      <c s="35" t="s">
        <v>5</v>
      </c>
      <c s="6" t="s">
        <v>3548</v>
      </c>
      <c s="36" t="s">
        <v>90</v>
      </c>
      <c s="37">
        <v>10</v>
      </c>
      <c s="36">
        <v>0</v>
      </c>
      <c s="36">
        <f>ROUND(G183*H183,6)</f>
      </c>
      <c r="L183" s="38">
        <v>0</v>
      </c>
      <c s="32">
        <f>ROUND(ROUND(L183,2)*ROUND(G183,3),2)</f>
      </c>
      <c s="36" t="s">
        <v>55</v>
      </c>
      <c>
        <f>(M183*21)/100</f>
      </c>
      <c t="s">
        <v>27</v>
      </c>
    </row>
    <row r="184" spans="1:5" ht="12.75">
      <c r="A184" s="35" t="s">
        <v>56</v>
      </c>
      <c r="E184" s="39" t="s">
        <v>3549</v>
      </c>
    </row>
    <row r="185" spans="1:5" ht="63.75">
      <c r="A185" s="35" t="s">
        <v>57</v>
      </c>
      <c r="E185" s="40" t="s">
        <v>3550</v>
      </c>
    </row>
    <row r="186" spans="1:5" ht="25.5">
      <c r="A186" t="s">
        <v>59</v>
      </c>
      <c r="E186" s="39" t="s">
        <v>3541</v>
      </c>
    </row>
    <row r="187" spans="1:16" ht="25.5">
      <c r="A187" t="s">
        <v>49</v>
      </c>
      <c s="34" t="s">
        <v>247</v>
      </c>
      <c s="34" t="s">
        <v>3551</v>
      </c>
      <c s="35" t="s">
        <v>4</v>
      </c>
      <c s="6" t="s">
        <v>3552</v>
      </c>
      <c s="36" t="s">
        <v>85</v>
      </c>
      <c s="37">
        <v>2.75</v>
      </c>
      <c s="36">
        <v>0</v>
      </c>
      <c s="36">
        <f>ROUND(G187*H187,6)</f>
      </c>
      <c r="L187" s="38">
        <v>0</v>
      </c>
      <c s="32">
        <f>ROUND(ROUND(L187,2)*ROUND(G187,3),2)</f>
      </c>
      <c s="36" t="s">
        <v>55</v>
      </c>
      <c>
        <f>(M187*21)/100</f>
      </c>
      <c t="s">
        <v>27</v>
      </c>
    </row>
    <row r="188" spans="1:5" ht="12.75">
      <c r="A188" s="35" t="s">
        <v>56</v>
      </c>
      <c r="E188" s="39" t="s">
        <v>3553</v>
      </c>
    </row>
    <row r="189" spans="1:5" ht="63.75">
      <c r="A189" s="35" t="s">
        <v>57</v>
      </c>
      <c r="E189" s="40" t="s">
        <v>3554</v>
      </c>
    </row>
    <row r="190" spans="1:5" ht="38.25">
      <c r="A190" t="s">
        <v>59</v>
      </c>
      <c r="E190" s="39" t="s">
        <v>3555</v>
      </c>
    </row>
    <row r="191" spans="1:16" ht="25.5">
      <c r="A191" t="s">
        <v>49</v>
      </c>
      <c s="34" t="s">
        <v>251</v>
      </c>
      <c s="34" t="s">
        <v>3551</v>
      </c>
      <c s="35" t="s">
        <v>27</v>
      </c>
      <c s="6" t="s">
        <v>3552</v>
      </c>
      <c s="36" t="s">
        <v>85</v>
      </c>
      <c s="37">
        <v>113.928</v>
      </c>
      <c s="36">
        <v>0</v>
      </c>
      <c s="36">
        <f>ROUND(G191*H191,6)</f>
      </c>
      <c r="L191" s="38">
        <v>0</v>
      </c>
      <c s="32">
        <f>ROUND(ROUND(L191,2)*ROUND(G191,3),2)</f>
      </c>
      <c s="36" t="s">
        <v>55</v>
      </c>
      <c>
        <f>(M191*21)/100</f>
      </c>
      <c t="s">
        <v>27</v>
      </c>
    </row>
    <row r="192" spans="1:5" ht="12.75">
      <c r="A192" s="35" t="s">
        <v>56</v>
      </c>
      <c r="E192" s="39" t="s">
        <v>5</v>
      </c>
    </row>
    <row r="193" spans="1:5" ht="153">
      <c r="A193" s="35" t="s">
        <v>57</v>
      </c>
      <c r="E193" s="40" t="s">
        <v>3556</v>
      </c>
    </row>
    <row r="194" spans="1:5" ht="38.25">
      <c r="A194" t="s">
        <v>59</v>
      </c>
      <c r="E194" s="39" t="s">
        <v>3555</v>
      </c>
    </row>
    <row r="195" spans="1:16" ht="25.5">
      <c r="A195" t="s">
        <v>49</v>
      </c>
      <c s="34" t="s">
        <v>255</v>
      </c>
      <c s="34" t="s">
        <v>3557</v>
      </c>
      <c s="35" t="s">
        <v>4</v>
      </c>
      <c s="6" t="s">
        <v>3558</v>
      </c>
      <c s="36" t="s">
        <v>85</v>
      </c>
      <c s="37">
        <v>2.5</v>
      </c>
      <c s="36">
        <v>0</v>
      </c>
      <c s="36">
        <f>ROUND(G195*H195,6)</f>
      </c>
      <c r="L195" s="38">
        <v>0</v>
      </c>
      <c s="32">
        <f>ROUND(ROUND(L195,2)*ROUND(G195,3),2)</f>
      </c>
      <c s="36" t="s">
        <v>55</v>
      </c>
      <c>
        <f>(M195*21)/100</f>
      </c>
      <c t="s">
        <v>27</v>
      </c>
    </row>
    <row r="196" spans="1:5" ht="12.75">
      <c r="A196" s="35" t="s">
        <v>56</v>
      </c>
      <c r="E196" s="39" t="s">
        <v>3553</v>
      </c>
    </row>
    <row r="197" spans="1:5" ht="63.75">
      <c r="A197" s="35" t="s">
        <v>57</v>
      </c>
      <c r="E197" s="40" t="s">
        <v>3559</v>
      </c>
    </row>
    <row r="198" spans="1:5" ht="38.25">
      <c r="A198" t="s">
        <v>59</v>
      </c>
      <c r="E198" s="39" t="s">
        <v>3555</v>
      </c>
    </row>
    <row r="199" spans="1:16" ht="25.5">
      <c r="A199" t="s">
        <v>49</v>
      </c>
      <c s="34" t="s">
        <v>259</v>
      </c>
      <c s="34" t="s">
        <v>3557</v>
      </c>
      <c s="35" t="s">
        <v>27</v>
      </c>
      <c s="6" t="s">
        <v>3558</v>
      </c>
      <c s="36" t="s">
        <v>85</v>
      </c>
      <c s="37">
        <v>113.928</v>
      </c>
      <c s="36">
        <v>0</v>
      </c>
      <c s="36">
        <f>ROUND(G199*H199,6)</f>
      </c>
      <c r="L199" s="38">
        <v>0</v>
      </c>
      <c s="32">
        <f>ROUND(ROUND(L199,2)*ROUND(G199,3),2)</f>
      </c>
      <c s="36" t="s">
        <v>55</v>
      </c>
      <c>
        <f>(M199*21)/100</f>
      </c>
      <c t="s">
        <v>27</v>
      </c>
    </row>
    <row r="200" spans="1:5" ht="12.75">
      <c r="A200" s="35" t="s">
        <v>56</v>
      </c>
      <c r="E200" s="39" t="s">
        <v>5</v>
      </c>
    </row>
    <row r="201" spans="1:5" ht="153">
      <c r="A201" s="35" t="s">
        <v>57</v>
      </c>
      <c r="E201" s="40" t="s">
        <v>3560</v>
      </c>
    </row>
    <row r="202" spans="1:5" ht="38.25">
      <c r="A202" t="s">
        <v>59</v>
      </c>
      <c r="E202" s="39" t="s">
        <v>3555</v>
      </c>
    </row>
    <row r="203" spans="1:16" ht="12.75">
      <c r="A203" t="s">
        <v>49</v>
      </c>
      <c s="34" t="s">
        <v>263</v>
      </c>
      <c s="34" t="s">
        <v>3561</v>
      </c>
      <c s="35" t="s">
        <v>5</v>
      </c>
      <c s="6" t="s">
        <v>3562</v>
      </c>
      <c s="36" t="s">
        <v>85</v>
      </c>
      <c s="37">
        <v>51.7</v>
      </c>
      <c s="36">
        <v>0</v>
      </c>
      <c s="36">
        <f>ROUND(G203*H203,6)</f>
      </c>
      <c r="L203" s="38">
        <v>0</v>
      </c>
      <c s="32">
        <f>ROUND(ROUND(L203,2)*ROUND(G203,3),2)</f>
      </c>
      <c s="36" t="s">
        <v>55</v>
      </c>
      <c>
        <f>(M203*21)/100</f>
      </c>
      <c t="s">
        <v>27</v>
      </c>
    </row>
    <row r="204" spans="1:5" ht="12.75">
      <c r="A204" s="35" t="s">
        <v>56</v>
      </c>
      <c r="E204" s="39" t="s">
        <v>5</v>
      </c>
    </row>
    <row r="205" spans="1:5" ht="76.5">
      <c r="A205" s="35" t="s">
        <v>57</v>
      </c>
      <c r="E205" s="40" t="s">
        <v>3563</v>
      </c>
    </row>
    <row r="206" spans="1:5" ht="25.5">
      <c r="A206" t="s">
        <v>59</v>
      </c>
      <c r="E206" s="39" t="s">
        <v>3564</v>
      </c>
    </row>
    <row r="207" spans="1:16" ht="12.75">
      <c r="A207" t="s">
        <v>49</v>
      </c>
      <c s="34" t="s">
        <v>267</v>
      </c>
      <c s="34" t="s">
        <v>3565</v>
      </c>
      <c s="35" t="s">
        <v>5</v>
      </c>
      <c s="6" t="s">
        <v>3566</v>
      </c>
      <c s="36" t="s">
        <v>90</v>
      </c>
      <c s="37">
        <v>19</v>
      </c>
      <c s="36">
        <v>0</v>
      </c>
      <c s="36">
        <f>ROUND(G207*H207,6)</f>
      </c>
      <c r="L207" s="38">
        <v>0</v>
      </c>
      <c s="32">
        <f>ROUND(ROUND(L207,2)*ROUND(G207,3),2)</f>
      </c>
      <c s="36" t="s">
        <v>55</v>
      </c>
      <c>
        <f>(M207*21)/100</f>
      </c>
      <c t="s">
        <v>27</v>
      </c>
    </row>
    <row r="208" spans="1:5" ht="12.75">
      <c r="A208" s="35" t="s">
        <v>56</v>
      </c>
      <c r="E208" s="39" t="s">
        <v>5</v>
      </c>
    </row>
    <row r="209" spans="1:5" ht="76.5">
      <c r="A209" s="35" t="s">
        <v>57</v>
      </c>
      <c r="E209" s="40" t="s">
        <v>3567</v>
      </c>
    </row>
    <row r="210" spans="1:5" ht="38.25">
      <c r="A210" t="s">
        <v>59</v>
      </c>
      <c r="E210" s="39" t="s">
        <v>3568</v>
      </c>
    </row>
    <row r="211" spans="1:16" ht="12.75">
      <c r="A211" t="s">
        <v>49</v>
      </c>
      <c s="34" t="s">
        <v>271</v>
      </c>
      <c s="34" t="s">
        <v>3569</v>
      </c>
      <c s="35" t="s">
        <v>5</v>
      </c>
      <c s="6" t="s">
        <v>3570</v>
      </c>
      <c s="36" t="s">
        <v>90</v>
      </c>
      <c s="37">
        <v>18</v>
      </c>
      <c s="36">
        <v>0</v>
      </c>
      <c s="36">
        <f>ROUND(G211*H211,6)</f>
      </c>
      <c r="L211" s="38">
        <v>0</v>
      </c>
      <c s="32">
        <f>ROUND(ROUND(L211,2)*ROUND(G211,3),2)</f>
      </c>
      <c s="36" t="s">
        <v>55</v>
      </c>
      <c>
        <f>(M211*21)/100</f>
      </c>
      <c t="s">
        <v>27</v>
      </c>
    </row>
    <row r="212" spans="1:5" ht="12.75">
      <c r="A212" s="35" t="s">
        <v>56</v>
      </c>
      <c r="E212" s="39" t="s">
        <v>5</v>
      </c>
    </row>
    <row r="213" spans="1:5" ht="63.75">
      <c r="A213" s="35" t="s">
        <v>57</v>
      </c>
      <c r="E213" s="40" t="s">
        <v>3571</v>
      </c>
    </row>
    <row r="214" spans="1:5" ht="38.25">
      <c r="A214" t="s">
        <v>59</v>
      </c>
      <c r="E214" s="39" t="s">
        <v>3572</v>
      </c>
    </row>
    <row r="215" spans="1:16" ht="12.75">
      <c r="A215" t="s">
        <v>49</v>
      </c>
      <c s="34" t="s">
        <v>276</v>
      </c>
      <c s="34" t="s">
        <v>3573</v>
      </c>
      <c s="35" t="s">
        <v>4</v>
      </c>
      <c s="6" t="s">
        <v>3574</v>
      </c>
      <c s="36" t="s">
        <v>75</v>
      </c>
      <c s="37">
        <v>17</v>
      </c>
      <c s="36">
        <v>0</v>
      </c>
      <c s="36">
        <f>ROUND(G215*H215,6)</f>
      </c>
      <c r="L215" s="38">
        <v>0</v>
      </c>
      <c s="32">
        <f>ROUND(ROUND(L215,2)*ROUND(G215,3),2)</f>
      </c>
      <c s="36" t="s">
        <v>55</v>
      </c>
      <c>
        <f>(M215*21)/100</f>
      </c>
      <c t="s">
        <v>27</v>
      </c>
    </row>
    <row r="216" spans="1:5" ht="12.75">
      <c r="A216" s="35" t="s">
        <v>56</v>
      </c>
      <c r="E216" s="39" t="s">
        <v>5</v>
      </c>
    </row>
    <row r="217" spans="1:5" ht="63.75">
      <c r="A217" s="35" t="s">
        <v>57</v>
      </c>
      <c r="E217" s="40" t="s">
        <v>3575</v>
      </c>
    </row>
    <row r="218" spans="1:5" ht="51">
      <c r="A218" t="s">
        <v>59</v>
      </c>
      <c r="E218" s="39" t="s">
        <v>3576</v>
      </c>
    </row>
    <row r="219" spans="1:16" ht="12.75">
      <c r="A219" t="s">
        <v>49</v>
      </c>
      <c s="34" t="s">
        <v>280</v>
      </c>
      <c s="34" t="s">
        <v>3573</v>
      </c>
      <c s="35" t="s">
        <v>27</v>
      </c>
      <c s="6" t="s">
        <v>3574</v>
      </c>
      <c s="36" t="s">
        <v>75</v>
      </c>
      <c s="37">
        <v>40</v>
      </c>
      <c s="36">
        <v>0</v>
      </c>
      <c s="36">
        <f>ROUND(G219*H219,6)</f>
      </c>
      <c r="L219" s="38">
        <v>0</v>
      </c>
      <c s="32">
        <f>ROUND(ROUND(L219,2)*ROUND(G219,3),2)</f>
      </c>
      <c s="36" t="s">
        <v>55</v>
      </c>
      <c>
        <f>(M219*21)/100</f>
      </c>
      <c t="s">
        <v>27</v>
      </c>
    </row>
    <row r="220" spans="1:5" ht="12.75">
      <c r="A220" s="35" t="s">
        <v>56</v>
      </c>
      <c r="E220" s="39" t="s">
        <v>5</v>
      </c>
    </row>
    <row r="221" spans="1:5" ht="63.75">
      <c r="A221" s="35" t="s">
        <v>57</v>
      </c>
      <c r="E221" s="40" t="s">
        <v>3577</v>
      </c>
    </row>
    <row r="222" spans="1:5" ht="51">
      <c r="A222" t="s">
        <v>59</v>
      </c>
      <c r="E222" s="39" t="s">
        <v>3576</v>
      </c>
    </row>
    <row r="223" spans="1:16" ht="12.75">
      <c r="A223" t="s">
        <v>49</v>
      </c>
      <c s="34" t="s">
        <v>284</v>
      </c>
      <c s="34" t="s">
        <v>2292</v>
      </c>
      <c s="35" t="s">
        <v>5</v>
      </c>
      <c s="6" t="s">
        <v>3578</v>
      </c>
      <c s="36" t="s">
        <v>75</v>
      </c>
      <c s="37">
        <v>191.65</v>
      </c>
      <c s="36">
        <v>0</v>
      </c>
      <c s="36">
        <f>ROUND(G223*H223,6)</f>
      </c>
      <c r="L223" s="38">
        <v>0</v>
      </c>
      <c s="32">
        <f>ROUND(ROUND(L223,2)*ROUND(G223,3),2)</f>
      </c>
      <c s="36" t="s">
        <v>55</v>
      </c>
      <c>
        <f>(M223*21)/100</f>
      </c>
      <c t="s">
        <v>27</v>
      </c>
    </row>
    <row r="224" spans="1:5" ht="12.75">
      <c r="A224" s="35" t="s">
        <v>56</v>
      </c>
      <c r="E224" s="39" t="s">
        <v>5</v>
      </c>
    </row>
    <row r="225" spans="1:5" ht="63.75">
      <c r="A225" s="35" t="s">
        <v>57</v>
      </c>
      <c r="E225" s="40" t="s">
        <v>3579</v>
      </c>
    </row>
    <row r="226" spans="1:5" ht="51">
      <c r="A226" t="s">
        <v>59</v>
      </c>
      <c r="E226" s="39" t="s">
        <v>3580</v>
      </c>
    </row>
    <row r="227" spans="1:16" ht="12.75">
      <c r="A227" t="s">
        <v>49</v>
      </c>
      <c s="34" t="s">
        <v>288</v>
      </c>
      <c s="34" t="s">
        <v>3376</v>
      </c>
      <c s="35" t="s">
        <v>5</v>
      </c>
      <c s="6" t="s">
        <v>3581</v>
      </c>
      <c s="36" t="s">
        <v>75</v>
      </c>
      <c s="37">
        <v>45.6</v>
      </c>
      <c s="36">
        <v>0</v>
      </c>
      <c s="36">
        <f>ROUND(G227*H227,6)</f>
      </c>
      <c r="L227" s="38">
        <v>0</v>
      </c>
      <c s="32">
        <f>ROUND(ROUND(L227,2)*ROUND(G227,3),2)</f>
      </c>
      <c s="36" t="s">
        <v>55</v>
      </c>
      <c>
        <f>(M227*21)/100</f>
      </c>
      <c t="s">
        <v>27</v>
      </c>
    </row>
    <row r="228" spans="1:5" ht="12.75">
      <c r="A228" s="35" t="s">
        <v>56</v>
      </c>
      <c r="E228" s="39" t="s">
        <v>5</v>
      </c>
    </row>
    <row r="229" spans="1:5" ht="63.75">
      <c r="A229" s="35" t="s">
        <v>57</v>
      </c>
      <c r="E229" s="40" t="s">
        <v>3582</v>
      </c>
    </row>
    <row r="230" spans="1:5" ht="51">
      <c r="A230" t="s">
        <v>59</v>
      </c>
      <c r="E230" s="39" t="s">
        <v>3580</v>
      </c>
    </row>
    <row r="231" spans="1:16" ht="12.75">
      <c r="A231" t="s">
        <v>49</v>
      </c>
      <c s="34" t="s">
        <v>292</v>
      </c>
      <c s="34" t="s">
        <v>3583</v>
      </c>
      <c s="35" t="s">
        <v>5</v>
      </c>
      <c s="6" t="s">
        <v>3584</v>
      </c>
      <c s="36" t="s">
        <v>75</v>
      </c>
      <c s="37">
        <v>122.6</v>
      </c>
      <c s="36">
        <v>0</v>
      </c>
      <c s="36">
        <f>ROUND(G231*H231,6)</f>
      </c>
      <c r="L231" s="38">
        <v>0</v>
      </c>
      <c s="32">
        <f>ROUND(ROUND(L231,2)*ROUND(G231,3),2)</f>
      </c>
      <c s="36" t="s">
        <v>55</v>
      </c>
      <c>
        <f>(M231*21)/100</f>
      </c>
      <c t="s">
        <v>27</v>
      </c>
    </row>
    <row r="232" spans="1:5" ht="12.75">
      <c r="A232" s="35" t="s">
        <v>56</v>
      </c>
      <c r="E232" s="39" t="s">
        <v>5</v>
      </c>
    </row>
    <row r="233" spans="1:5" ht="63.75">
      <c r="A233" s="35" t="s">
        <v>57</v>
      </c>
      <c r="E233" s="40" t="s">
        <v>3585</v>
      </c>
    </row>
    <row r="234" spans="1:5" ht="25.5">
      <c r="A234" t="s">
        <v>59</v>
      </c>
      <c r="E234" s="39" t="s">
        <v>3586</v>
      </c>
    </row>
    <row r="235" spans="1:16" ht="12.75">
      <c r="A235" t="s">
        <v>49</v>
      </c>
      <c s="34" t="s">
        <v>296</v>
      </c>
      <c s="34" t="s">
        <v>3587</v>
      </c>
      <c s="35" t="s">
        <v>5</v>
      </c>
      <c s="6" t="s">
        <v>3588</v>
      </c>
      <c s="36" t="s">
        <v>90</v>
      </c>
      <c s="37">
        <v>2</v>
      </c>
      <c s="36">
        <v>0</v>
      </c>
      <c s="36">
        <f>ROUND(G235*H235,6)</f>
      </c>
      <c r="L235" s="38">
        <v>0</v>
      </c>
      <c s="32">
        <f>ROUND(ROUND(L235,2)*ROUND(G235,3),2)</f>
      </c>
      <c s="36" t="s">
        <v>55</v>
      </c>
      <c>
        <f>(M235*21)/100</f>
      </c>
      <c t="s">
        <v>27</v>
      </c>
    </row>
    <row r="236" spans="1:5" ht="12.75">
      <c r="A236" s="35" t="s">
        <v>56</v>
      </c>
      <c r="E236" s="39" t="s">
        <v>5</v>
      </c>
    </row>
    <row r="237" spans="1:5" ht="63.75">
      <c r="A237" s="35" t="s">
        <v>57</v>
      </c>
      <c r="E237" s="40" t="s">
        <v>3529</v>
      </c>
    </row>
    <row r="238" spans="1:5" ht="89.25">
      <c r="A238" t="s">
        <v>59</v>
      </c>
      <c r="E238" s="39" t="s">
        <v>3589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3166</v>
      </c>
      <c s="41">
        <f>Rekapitulace!C50</f>
      </c>
      <c s="20" t="s">
        <v>0</v>
      </c>
      <c t="s">
        <v>23</v>
      </c>
      <c t="s">
        <v>27</v>
      </c>
    </row>
    <row r="4" spans="1:16" ht="32" customHeight="1">
      <c r="A4" s="24" t="s">
        <v>20</v>
      </c>
      <c s="25" t="s">
        <v>28</v>
      </c>
      <c s="27" t="s">
        <v>3166</v>
      </c>
      <c r="E4" s="26" t="s">
        <v>3167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3592</v>
      </c>
      <c r="E8" s="30" t="s">
        <v>3591</v>
      </c>
      <c r="J8" s="29">
        <f>0+J9+J34+J83+J92+J141</f>
      </c>
      <c s="29">
        <f>0+K9+K34+K83+K92+K141</f>
      </c>
      <c s="29">
        <f>0+L9+L34+L83+L92+L141</f>
      </c>
      <c s="29">
        <f>0+M9+M34+M83+M92+M141</f>
      </c>
    </row>
    <row r="9" spans="1:13" ht="12.75">
      <c r="A9" t="s">
        <v>46</v>
      </c>
      <c r="C9" s="31" t="s">
        <v>47</v>
      </c>
      <c r="E9" s="33" t="s">
        <v>48</v>
      </c>
      <c r="J9" s="32">
        <f>0</f>
      </c>
      <c s="32">
        <f>0</f>
      </c>
      <c s="32">
        <f>0+L10+L14+L18+L22+L26+L30</f>
      </c>
      <c s="32">
        <f>0+M10+M14+M18+M22+M26+M30</f>
      </c>
    </row>
    <row r="10" spans="1:16" ht="25.5">
      <c r="A10" t="s">
        <v>49</v>
      </c>
      <c s="34" t="s">
        <v>4</v>
      </c>
      <c s="34" t="s">
        <v>3425</v>
      </c>
      <c s="35" t="s">
        <v>806</v>
      </c>
      <c s="6" t="s">
        <v>2066</v>
      </c>
      <c s="36" t="s">
        <v>793</v>
      </c>
      <c s="37">
        <v>1130.185</v>
      </c>
      <c s="36">
        <v>0</v>
      </c>
      <c s="36">
        <f>ROUND(G10*H10,6)</f>
      </c>
      <c r="L10" s="38">
        <v>0</v>
      </c>
      <c s="32">
        <f>ROUND(ROUND(L10,2)*ROUND(G10,3),2)</f>
      </c>
      <c s="36" t="s">
        <v>55</v>
      </c>
      <c>
        <f>(M10*21)/100</f>
      </c>
      <c t="s">
        <v>27</v>
      </c>
    </row>
    <row r="11" spans="1:5" ht="25.5">
      <c r="A11" s="35" t="s">
        <v>56</v>
      </c>
      <c r="E11" s="39" t="s">
        <v>3426</v>
      </c>
    </row>
    <row r="12" spans="1:5" ht="76.5">
      <c r="A12" s="35" t="s">
        <v>57</v>
      </c>
      <c r="E12" s="40" t="s">
        <v>3593</v>
      </c>
    </row>
    <row r="13" spans="1:5" ht="25.5">
      <c r="A13" t="s">
        <v>59</v>
      </c>
      <c r="E13" s="39" t="s">
        <v>1766</v>
      </c>
    </row>
    <row r="14" spans="1:16" ht="25.5">
      <c r="A14" t="s">
        <v>49</v>
      </c>
      <c s="34" t="s">
        <v>27</v>
      </c>
      <c s="34" t="s">
        <v>3428</v>
      </c>
      <c s="35" t="s">
        <v>806</v>
      </c>
      <c s="6" t="s">
        <v>2066</v>
      </c>
      <c s="36" t="s">
        <v>793</v>
      </c>
      <c s="37">
        <v>278.8</v>
      </c>
      <c s="36">
        <v>0</v>
      </c>
      <c s="36">
        <f>ROUND(G14*H14,6)</f>
      </c>
      <c r="L14" s="38">
        <v>0</v>
      </c>
      <c s="32">
        <f>ROUND(ROUND(L14,2)*ROUND(G14,3),2)</f>
      </c>
      <c s="36" t="s">
        <v>55</v>
      </c>
      <c>
        <f>(M14*21)/100</f>
      </c>
      <c t="s">
        <v>27</v>
      </c>
    </row>
    <row r="15" spans="1:5" ht="25.5">
      <c r="A15" s="35" t="s">
        <v>56</v>
      </c>
      <c r="E15" s="39" t="s">
        <v>3426</v>
      </c>
    </row>
    <row r="16" spans="1:5" ht="63.75">
      <c r="A16" s="35" t="s">
        <v>57</v>
      </c>
      <c r="E16" s="40" t="s">
        <v>3594</v>
      </c>
    </row>
    <row r="17" spans="1:5" ht="25.5">
      <c r="A17" t="s">
        <v>59</v>
      </c>
      <c r="E17" s="39" t="s">
        <v>1766</v>
      </c>
    </row>
    <row r="18" spans="1:16" ht="25.5">
      <c r="A18" t="s">
        <v>49</v>
      </c>
      <c s="34" t="s">
        <v>26</v>
      </c>
      <c s="34" t="s">
        <v>3430</v>
      </c>
      <c s="35" t="s">
        <v>806</v>
      </c>
      <c s="6" t="s">
        <v>2066</v>
      </c>
      <c s="36" t="s">
        <v>793</v>
      </c>
      <c s="37">
        <v>139.6</v>
      </c>
      <c s="36">
        <v>0</v>
      </c>
      <c s="36">
        <f>ROUND(G18*H18,6)</f>
      </c>
      <c r="L18" s="38">
        <v>0</v>
      </c>
      <c s="32">
        <f>ROUND(ROUND(L18,2)*ROUND(G18,3),2)</f>
      </c>
      <c s="36" t="s">
        <v>55</v>
      </c>
      <c>
        <f>(M18*21)/100</f>
      </c>
      <c t="s">
        <v>27</v>
      </c>
    </row>
    <row r="19" spans="1:5" ht="25.5">
      <c r="A19" s="35" t="s">
        <v>56</v>
      </c>
      <c r="E19" s="39" t="s">
        <v>3426</v>
      </c>
    </row>
    <row r="20" spans="1:5" ht="63.75">
      <c r="A20" s="35" t="s">
        <v>57</v>
      </c>
      <c r="E20" s="40" t="s">
        <v>3595</v>
      </c>
    </row>
    <row r="21" spans="1:5" ht="25.5">
      <c r="A21" t="s">
        <v>59</v>
      </c>
      <c r="E21" s="39" t="s">
        <v>1766</v>
      </c>
    </row>
    <row r="22" spans="1:16" ht="25.5">
      <c r="A22" t="s">
        <v>49</v>
      </c>
      <c s="34" t="s">
        <v>72</v>
      </c>
      <c s="34" t="s">
        <v>3432</v>
      </c>
      <c s="35" t="s">
        <v>797</v>
      </c>
      <c s="6" t="s">
        <v>2077</v>
      </c>
      <c s="36" t="s">
        <v>793</v>
      </c>
      <c s="37">
        <v>0.874</v>
      </c>
      <c s="36">
        <v>0</v>
      </c>
      <c s="36">
        <f>ROUND(G22*H22,6)</f>
      </c>
      <c r="L22" s="38">
        <v>0</v>
      </c>
      <c s="32">
        <f>ROUND(ROUND(L22,2)*ROUND(G22,3),2)</f>
      </c>
      <c s="36" t="s">
        <v>55</v>
      </c>
      <c>
        <f>(M22*21)/100</f>
      </c>
      <c t="s">
        <v>27</v>
      </c>
    </row>
    <row r="23" spans="1:5" ht="25.5">
      <c r="A23" s="35" t="s">
        <v>56</v>
      </c>
      <c r="E23" s="39" t="s">
        <v>3433</v>
      </c>
    </row>
    <row r="24" spans="1:5" ht="63.75">
      <c r="A24" s="35" t="s">
        <v>57</v>
      </c>
      <c r="E24" s="40" t="s">
        <v>3596</v>
      </c>
    </row>
    <row r="25" spans="1:5" ht="25.5">
      <c r="A25" t="s">
        <v>59</v>
      </c>
      <c r="E25" s="39" t="s">
        <v>1766</v>
      </c>
    </row>
    <row r="26" spans="1:16" ht="25.5">
      <c r="A26" t="s">
        <v>49</v>
      </c>
      <c s="34" t="s">
        <v>77</v>
      </c>
      <c s="34" t="s">
        <v>3435</v>
      </c>
      <c s="35" t="s">
        <v>797</v>
      </c>
      <c s="6" t="s">
        <v>2077</v>
      </c>
      <c s="36" t="s">
        <v>793</v>
      </c>
      <c s="37">
        <v>11.46</v>
      </c>
      <c s="36">
        <v>0</v>
      </c>
      <c s="36">
        <f>ROUND(G26*H26,6)</f>
      </c>
      <c r="L26" s="38">
        <v>0</v>
      </c>
      <c s="32">
        <f>ROUND(ROUND(L26,2)*ROUND(G26,3),2)</f>
      </c>
      <c s="36" t="s">
        <v>55</v>
      </c>
      <c>
        <f>(M26*21)/100</f>
      </c>
      <c t="s">
        <v>27</v>
      </c>
    </row>
    <row r="27" spans="1:5" ht="25.5">
      <c r="A27" s="35" t="s">
        <v>56</v>
      </c>
      <c r="E27" s="39" t="s">
        <v>3436</v>
      </c>
    </row>
    <row r="28" spans="1:5" ht="63.75">
      <c r="A28" s="35" t="s">
        <v>57</v>
      </c>
      <c r="E28" s="40" t="s">
        <v>3597</v>
      </c>
    </row>
    <row r="29" spans="1:5" ht="25.5">
      <c r="A29" t="s">
        <v>59</v>
      </c>
      <c r="E29" s="39" t="s">
        <v>1766</v>
      </c>
    </row>
    <row r="30" spans="1:16" ht="25.5">
      <c r="A30" t="s">
        <v>49</v>
      </c>
      <c s="34" t="s">
        <v>82</v>
      </c>
      <c s="34" t="s">
        <v>2081</v>
      </c>
      <c s="35" t="s">
        <v>2082</v>
      </c>
      <c s="6" t="s">
        <v>2083</v>
      </c>
      <c s="36" t="s">
        <v>793</v>
      </c>
      <c s="37">
        <v>52.007</v>
      </c>
      <c s="36">
        <v>0</v>
      </c>
      <c s="36">
        <f>ROUND(G30*H30,6)</f>
      </c>
      <c r="L30" s="38">
        <v>0</v>
      </c>
      <c s="32">
        <f>ROUND(ROUND(L30,2)*ROUND(G30,3),2)</f>
      </c>
      <c s="36" t="s">
        <v>55</v>
      </c>
      <c>
        <f>(M30*21)/100</f>
      </c>
      <c t="s">
        <v>27</v>
      </c>
    </row>
    <row r="31" spans="1:5" ht="25.5">
      <c r="A31" s="35" t="s">
        <v>56</v>
      </c>
      <c r="E31" s="39" t="s">
        <v>3438</v>
      </c>
    </row>
    <row r="32" spans="1:5" ht="63.75">
      <c r="A32" s="35" t="s">
        <v>57</v>
      </c>
      <c r="E32" s="40" t="s">
        <v>3598</v>
      </c>
    </row>
    <row r="33" spans="1:5" ht="25.5">
      <c r="A33" t="s">
        <v>59</v>
      </c>
      <c r="E33" s="39" t="s">
        <v>1766</v>
      </c>
    </row>
    <row r="34" spans="1:13" ht="12.75">
      <c r="A34" t="s">
        <v>46</v>
      </c>
      <c r="C34" s="31" t="s">
        <v>4</v>
      </c>
      <c r="E34" s="33" t="s">
        <v>837</v>
      </c>
      <c r="J34" s="32">
        <f>0</f>
      </c>
      <c s="32">
        <f>0</f>
      </c>
      <c s="32">
        <f>0+L35+L39+L43+L47+L51+L55+L59+L63+L67+L71+L75+L79</f>
      </c>
      <c s="32">
        <f>0+M35+M39+M43+M47+M51+M55+M59+M63+M67+M71+M75+M79</f>
      </c>
    </row>
    <row r="35" spans="1:16" ht="12.75">
      <c r="A35" t="s">
        <v>49</v>
      </c>
      <c s="34" t="s">
        <v>87</v>
      </c>
      <c s="34" t="s">
        <v>3599</v>
      </c>
      <c s="35" t="s">
        <v>5</v>
      </c>
      <c s="6" t="s">
        <v>3600</v>
      </c>
      <c s="36" t="s">
        <v>85</v>
      </c>
      <c s="37">
        <v>1559.9</v>
      </c>
      <c s="36">
        <v>0</v>
      </c>
      <c s="36">
        <f>ROUND(G35*H35,6)</f>
      </c>
      <c r="L35" s="38">
        <v>0</v>
      </c>
      <c s="32">
        <f>ROUND(ROUND(L35,2)*ROUND(G35,3),2)</f>
      </c>
      <c s="36" t="s">
        <v>55</v>
      </c>
      <c>
        <f>(M35*21)/100</f>
      </c>
      <c t="s">
        <v>27</v>
      </c>
    </row>
    <row r="36" spans="1:5" ht="12.75">
      <c r="A36" s="35" t="s">
        <v>56</v>
      </c>
      <c r="E36" s="39" t="s">
        <v>5</v>
      </c>
    </row>
    <row r="37" spans="1:5" ht="63.75">
      <c r="A37" s="35" t="s">
        <v>57</v>
      </c>
      <c r="E37" s="40" t="s">
        <v>3601</v>
      </c>
    </row>
    <row r="38" spans="1:5" ht="12.75">
      <c r="A38" t="s">
        <v>59</v>
      </c>
      <c r="E38" s="39" t="s">
        <v>3602</v>
      </c>
    </row>
    <row r="39" spans="1:16" ht="12.75">
      <c r="A39" t="s">
        <v>49</v>
      </c>
      <c s="34" t="s">
        <v>108</v>
      </c>
      <c s="34" t="s">
        <v>2091</v>
      </c>
      <c s="35" t="s">
        <v>5</v>
      </c>
      <c s="6" t="s">
        <v>3445</v>
      </c>
      <c s="36" t="s">
        <v>64</v>
      </c>
      <c s="37">
        <v>5.73</v>
      </c>
      <c s="36">
        <v>0</v>
      </c>
      <c s="36">
        <f>ROUND(G39*H39,6)</f>
      </c>
      <c r="L39" s="38">
        <v>0</v>
      </c>
      <c s="32">
        <f>ROUND(ROUND(L39,2)*ROUND(G39,3),2)</f>
      </c>
      <c s="36" t="s">
        <v>55</v>
      </c>
      <c>
        <f>(M39*21)/100</f>
      </c>
      <c t="s">
        <v>27</v>
      </c>
    </row>
    <row r="40" spans="1:5" ht="25.5">
      <c r="A40" s="35" t="s">
        <v>56</v>
      </c>
      <c r="E40" s="39" t="s">
        <v>3446</v>
      </c>
    </row>
    <row r="41" spans="1:5" ht="63.75">
      <c r="A41" s="35" t="s">
        <v>57</v>
      </c>
      <c r="E41" s="40" t="s">
        <v>3603</v>
      </c>
    </row>
    <row r="42" spans="1:5" ht="63.75">
      <c r="A42" t="s">
        <v>59</v>
      </c>
      <c r="E42" s="39" t="s">
        <v>3444</v>
      </c>
    </row>
    <row r="43" spans="1:16" ht="25.5">
      <c r="A43" t="s">
        <v>49</v>
      </c>
      <c s="34" t="s">
        <v>112</v>
      </c>
      <c s="34" t="s">
        <v>3210</v>
      </c>
      <c s="35" t="s">
        <v>5</v>
      </c>
      <c s="6" t="s">
        <v>3448</v>
      </c>
      <c s="36" t="s">
        <v>64</v>
      </c>
      <c s="37">
        <v>27.372</v>
      </c>
      <c s="36">
        <v>0</v>
      </c>
      <c s="36">
        <f>ROUND(G43*H43,6)</f>
      </c>
      <c r="L43" s="38">
        <v>0</v>
      </c>
      <c s="32">
        <f>ROUND(ROUND(L43,2)*ROUND(G43,3),2)</f>
      </c>
      <c s="36" t="s">
        <v>55</v>
      </c>
      <c>
        <f>(M43*21)/100</f>
      </c>
      <c t="s">
        <v>27</v>
      </c>
    </row>
    <row r="44" spans="1:5" ht="25.5">
      <c r="A44" s="35" t="s">
        <v>56</v>
      </c>
      <c r="E44" s="39" t="s">
        <v>3449</v>
      </c>
    </row>
    <row r="45" spans="1:5" ht="76.5">
      <c r="A45" s="35" t="s">
        <v>57</v>
      </c>
      <c r="E45" s="40" t="s">
        <v>3604</v>
      </c>
    </row>
    <row r="46" spans="1:5" ht="63.75">
      <c r="A46" t="s">
        <v>59</v>
      </c>
      <c r="E46" s="39" t="s">
        <v>3444</v>
      </c>
    </row>
    <row r="47" spans="1:16" ht="12.75">
      <c r="A47" t="s">
        <v>49</v>
      </c>
      <c s="34" t="s">
        <v>116</v>
      </c>
      <c s="34" t="s">
        <v>2269</v>
      </c>
      <c s="35" t="s">
        <v>5</v>
      </c>
      <c s="6" t="s">
        <v>3451</v>
      </c>
      <c s="36" t="s">
        <v>75</v>
      </c>
      <c s="37">
        <v>12</v>
      </c>
      <c s="36">
        <v>0</v>
      </c>
      <c s="36">
        <f>ROUND(G47*H47,6)</f>
      </c>
      <c r="L47" s="38">
        <v>0</v>
      </c>
      <c s="32">
        <f>ROUND(ROUND(L47,2)*ROUND(G47,3),2)</f>
      </c>
      <c s="36" t="s">
        <v>55</v>
      </c>
      <c>
        <f>(M47*21)/100</f>
      </c>
      <c t="s">
        <v>27</v>
      </c>
    </row>
    <row r="48" spans="1:5" ht="25.5">
      <c r="A48" s="35" t="s">
        <v>56</v>
      </c>
      <c r="E48" s="39" t="s">
        <v>3452</v>
      </c>
    </row>
    <row r="49" spans="1:5" ht="63.75">
      <c r="A49" s="35" t="s">
        <v>57</v>
      </c>
      <c r="E49" s="40" t="s">
        <v>3605</v>
      </c>
    </row>
    <row r="50" spans="1:5" ht="63.75">
      <c r="A50" t="s">
        <v>59</v>
      </c>
      <c r="E50" s="39" t="s">
        <v>3444</v>
      </c>
    </row>
    <row r="51" spans="1:16" ht="12.75">
      <c r="A51" t="s">
        <v>49</v>
      </c>
      <c s="34" t="s">
        <v>120</v>
      </c>
      <c s="34" t="s">
        <v>2812</v>
      </c>
      <c s="35" t="s">
        <v>5</v>
      </c>
      <c s="6" t="s">
        <v>3454</v>
      </c>
      <c s="36" t="s">
        <v>64</v>
      </c>
      <c s="37">
        <v>32.243</v>
      </c>
      <c s="36">
        <v>0</v>
      </c>
      <c s="36">
        <f>ROUND(G51*H51,6)</f>
      </c>
      <c r="L51" s="38">
        <v>0</v>
      </c>
      <c s="32">
        <f>ROUND(ROUND(L51,2)*ROUND(G51,3),2)</f>
      </c>
      <c s="36" t="s">
        <v>55</v>
      </c>
      <c>
        <f>(M51*21)/100</f>
      </c>
      <c t="s">
        <v>27</v>
      </c>
    </row>
    <row r="52" spans="1:5" ht="12.75">
      <c r="A52" s="35" t="s">
        <v>56</v>
      </c>
      <c r="E52" s="39" t="s">
        <v>3442</v>
      </c>
    </row>
    <row r="53" spans="1:5" ht="63.75">
      <c r="A53" s="35" t="s">
        <v>57</v>
      </c>
      <c r="E53" s="40" t="s">
        <v>3606</v>
      </c>
    </row>
    <row r="54" spans="1:5" ht="63.75">
      <c r="A54" t="s">
        <v>59</v>
      </c>
      <c r="E54" s="39" t="s">
        <v>3444</v>
      </c>
    </row>
    <row r="55" spans="1:16" ht="12.75">
      <c r="A55" t="s">
        <v>49</v>
      </c>
      <c s="34" t="s">
        <v>124</v>
      </c>
      <c s="34" t="s">
        <v>3223</v>
      </c>
      <c s="35" t="s">
        <v>5</v>
      </c>
      <c s="6" t="s">
        <v>3456</v>
      </c>
      <c s="36" t="s">
        <v>64</v>
      </c>
      <c s="37">
        <v>488.1</v>
      </c>
      <c s="36">
        <v>0</v>
      </c>
      <c s="36">
        <f>ROUND(G55*H55,6)</f>
      </c>
      <c r="L55" s="38">
        <v>0</v>
      </c>
      <c s="32">
        <f>ROUND(ROUND(L55,2)*ROUND(G55,3),2)</f>
      </c>
      <c s="36" t="s">
        <v>55</v>
      </c>
      <c>
        <f>(M55*21)/100</f>
      </c>
      <c t="s">
        <v>27</v>
      </c>
    </row>
    <row r="56" spans="1:5" ht="38.25">
      <c r="A56" s="35" t="s">
        <v>56</v>
      </c>
      <c r="E56" s="39" t="s">
        <v>3457</v>
      </c>
    </row>
    <row r="57" spans="1:5" ht="63.75">
      <c r="A57" s="35" t="s">
        <v>57</v>
      </c>
      <c r="E57" s="40" t="s">
        <v>3607</v>
      </c>
    </row>
    <row r="58" spans="1:5" ht="369.75">
      <c r="A58" t="s">
        <v>59</v>
      </c>
      <c r="E58" s="39" t="s">
        <v>3459</v>
      </c>
    </row>
    <row r="59" spans="1:16" ht="12.75">
      <c r="A59" t="s">
        <v>49</v>
      </c>
      <c s="34" t="s">
        <v>128</v>
      </c>
      <c s="34" t="s">
        <v>3460</v>
      </c>
      <c s="35" t="s">
        <v>5</v>
      </c>
      <c s="6" t="s">
        <v>3461</v>
      </c>
      <c s="36" t="s">
        <v>64</v>
      </c>
      <c s="37">
        <v>139.4</v>
      </c>
      <c s="36">
        <v>0</v>
      </c>
      <c s="36">
        <f>ROUND(G59*H59,6)</f>
      </c>
      <c r="L59" s="38">
        <v>0</v>
      </c>
      <c s="32">
        <f>ROUND(ROUND(L59,2)*ROUND(G59,3),2)</f>
      </c>
      <c s="36" t="s">
        <v>55</v>
      </c>
      <c>
        <f>(M59*21)/100</f>
      </c>
      <c t="s">
        <v>27</v>
      </c>
    </row>
    <row r="60" spans="1:5" ht="38.25">
      <c r="A60" s="35" t="s">
        <v>56</v>
      </c>
      <c r="E60" s="39" t="s">
        <v>3462</v>
      </c>
    </row>
    <row r="61" spans="1:5" ht="63.75">
      <c r="A61" s="35" t="s">
        <v>57</v>
      </c>
      <c r="E61" s="40" t="s">
        <v>3608</v>
      </c>
    </row>
    <row r="62" spans="1:5" ht="369.75">
      <c r="A62" t="s">
        <v>59</v>
      </c>
      <c r="E62" s="39" t="s">
        <v>3464</v>
      </c>
    </row>
    <row r="63" spans="1:16" ht="12.75">
      <c r="A63" t="s">
        <v>49</v>
      </c>
      <c s="34" t="s">
        <v>131</v>
      </c>
      <c s="34" t="s">
        <v>3465</v>
      </c>
      <c s="35" t="s">
        <v>5</v>
      </c>
      <c s="6" t="s">
        <v>3466</v>
      </c>
      <c s="36" t="s">
        <v>64</v>
      </c>
      <c s="37">
        <v>69.8</v>
      </c>
      <c s="36">
        <v>0</v>
      </c>
      <c s="36">
        <f>ROUND(G63*H63,6)</f>
      </c>
      <c r="L63" s="38">
        <v>0</v>
      </c>
      <c s="32">
        <f>ROUND(ROUND(L63,2)*ROUND(G63,3),2)</f>
      </c>
      <c s="36" t="s">
        <v>55</v>
      </c>
      <c>
        <f>(M63*21)/100</f>
      </c>
      <c t="s">
        <v>27</v>
      </c>
    </row>
    <row r="64" spans="1:5" ht="38.25">
      <c r="A64" s="35" t="s">
        <v>56</v>
      </c>
      <c r="E64" s="39" t="s">
        <v>3467</v>
      </c>
    </row>
    <row r="65" spans="1:5" ht="63.75">
      <c r="A65" s="35" t="s">
        <v>57</v>
      </c>
      <c r="E65" s="40" t="s">
        <v>3609</v>
      </c>
    </row>
    <row r="66" spans="1:5" ht="369.75">
      <c r="A66" t="s">
        <v>59</v>
      </c>
      <c r="E66" s="39" t="s">
        <v>3464</v>
      </c>
    </row>
    <row r="67" spans="1:16" ht="12.75">
      <c r="A67" t="s">
        <v>49</v>
      </c>
      <c s="34" t="s">
        <v>135</v>
      </c>
      <c s="34" t="s">
        <v>2370</v>
      </c>
      <c s="35" t="s">
        <v>5</v>
      </c>
      <c s="6" t="s">
        <v>3469</v>
      </c>
      <c s="36" t="s">
        <v>64</v>
      </c>
      <c s="37">
        <v>697.3</v>
      </c>
      <c s="36">
        <v>0</v>
      </c>
      <c s="36">
        <f>ROUND(G67*H67,6)</f>
      </c>
      <c r="L67" s="38">
        <v>0</v>
      </c>
      <c s="32">
        <f>ROUND(ROUND(L67,2)*ROUND(G67,3),2)</f>
      </c>
      <c s="36" t="s">
        <v>55</v>
      </c>
      <c>
        <f>(M67*21)/100</f>
      </c>
      <c t="s">
        <v>27</v>
      </c>
    </row>
    <row r="68" spans="1:5" ht="12.75">
      <c r="A68" s="35" t="s">
        <v>56</v>
      </c>
      <c r="E68" s="39" t="s">
        <v>5</v>
      </c>
    </row>
    <row r="69" spans="1:5" ht="89.25">
      <c r="A69" s="35" t="s">
        <v>57</v>
      </c>
      <c r="E69" s="40" t="s">
        <v>3610</v>
      </c>
    </row>
    <row r="70" spans="1:5" ht="191.25">
      <c r="A70" t="s">
        <v>59</v>
      </c>
      <c r="E70" s="39" t="s">
        <v>3471</v>
      </c>
    </row>
    <row r="71" spans="1:16" ht="12.75">
      <c r="A71" t="s">
        <v>49</v>
      </c>
      <c s="34" t="s">
        <v>139</v>
      </c>
      <c s="34" t="s">
        <v>2109</v>
      </c>
      <c s="35" t="s">
        <v>5</v>
      </c>
      <c s="6" t="s">
        <v>3611</v>
      </c>
      <c s="36" t="s">
        <v>85</v>
      </c>
      <c s="37">
        <v>30.5</v>
      </c>
      <c s="36">
        <v>0</v>
      </c>
      <c s="36">
        <f>ROUND(G71*H71,6)</f>
      </c>
      <c r="L71" s="38">
        <v>0</v>
      </c>
      <c s="32">
        <f>ROUND(ROUND(L71,2)*ROUND(G71,3),2)</f>
      </c>
      <c s="36" t="s">
        <v>55</v>
      </c>
      <c>
        <f>(M71*21)/100</f>
      </c>
      <c t="s">
        <v>27</v>
      </c>
    </row>
    <row r="72" spans="1:5" ht="12.75">
      <c r="A72" s="35" t="s">
        <v>56</v>
      </c>
      <c r="E72" s="39" t="s">
        <v>5</v>
      </c>
    </row>
    <row r="73" spans="1:5" ht="63.75">
      <c r="A73" s="35" t="s">
        <v>57</v>
      </c>
      <c r="E73" s="40" t="s">
        <v>3612</v>
      </c>
    </row>
    <row r="74" spans="1:5" ht="38.25">
      <c r="A74" t="s">
        <v>59</v>
      </c>
      <c r="E74" s="39" t="s">
        <v>3613</v>
      </c>
    </row>
    <row r="75" spans="1:16" ht="12.75">
      <c r="A75" t="s">
        <v>49</v>
      </c>
      <c s="34" t="s">
        <v>143</v>
      </c>
      <c s="34" t="s">
        <v>3244</v>
      </c>
      <c s="35" t="s">
        <v>5</v>
      </c>
      <c s="6" t="s">
        <v>3472</v>
      </c>
      <c s="36" t="s">
        <v>85</v>
      </c>
      <c s="37">
        <v>262.9</v>
      </c>
      <c s="36">
        <v>0</v>
      </c>
      <c s="36">
        <f>ROUND(G75*H75,6)</f>
      </c>
      <c r="L75" s="38">
        <v>0</v>
      </c>
      <c s="32">
        <f>ROUND(ROUND(L75,2)*ROUND(G75,3),2)</f>
      </c>
      <c s="36" t="s">
        <v>55</v>
      </c>
      <c>
        <f>(M75*21)/100</f>
      </c>
      <c t="s">
        <v>27</v>
      </c>
    </row>
    <row r="76" spans="1:5" ht="12.75">
      <c r="A76" s="35" t="s">
        <v>56</v>
      </c>
      <c r="E76" s="39" t="s">
        <v>5</v>
      </c>
    </row>
    <row r="77" spans="1:5" ht="63.75">
      <c r="A77" s="35" t="s">
        <v>57</v>
      </c>
      <c r="E77" s="40" t="s">
        <v>3614</v>
      </c>
    </row>
    <row r="78" spans="1:5" ht="38.25">
      <c r="A78" t="s">
        <v>59</v>
      </c>
      <c r="E78" s="39" t="s">
        <v>3474</v>
      </c>
    </row>
    <row r="79" spans="1:16" ht="12.75">
      <c r="A79" t="s">
        <v>49</v>
      </c>
      <c s="34" t="s">
        <v>147</v>
      </c>
      <c s="34" t="s">
        <v>2574</v>
      </c>
      <c s="35" t="s">
        <v>5</v>
      </c>
      <c s="6" t="s">
        <v>3475</v>
      </c>
      <c s="36" t="s">
        <v>85</v>
      </c>
      <c s="37">
        <v>293.4</v>
      </c>
      <c s="36">
        <v>0</v>
      </c>
      <c s="36">
        <f>ROUND(G79*H79,6)</f>
      </c>
      <c r="L79" s="38">
        <v>0</v>
      </c>
      <c s="32">
        <f>ROUND(ROUND(L79,2)*ROUND(G79,3),2)</f>
      </c>
      <c s="36" t="s">
        <v>55</v>
      </c>
      <c>
        <f>(M79*21)/100</f>
      </c>
      <c t="s">
        <v>27</v>
      </c>
    </row>
    <row r="80" spans="1:5" ht="12.75">
      <c r="A80" s="35" t="s">
        <v>56</v>
      </c>
      <c r="E80" s="39" t="s">
        <v>5</v>
      </c>
    </row>
    <row r="81" spans="1:5" ht="63.75">
      <c r="A81" s="35" t="s">
        <v>57</v>
      </c>
      <c r="E81" s="40" t="s">
        <v>3615</v>
      </c>
    </row>
    <row r="82" spans="1:5" ht="25.5">
      <c r="A82" t="s">
        <v>59</v>
      </c>
      <c r="E82" s="39" t="s">
        <v>3476</v>
      </c>
    </row>
    <row r="83" spans="1:13" ht="12.75">
      <c r="A83" t="s">
        <v>46</v>
      </c>
      <c r="C83" s="31" t="s">
        <v>27</v>
      </c>
      <c r="E83" s="33" t="s">
        <v>1379</v>
      </c>
      <c r="J83" s="32">
        <f>0</f>
      </c>
      <c s="32">
        <f>0</f>
      </c>
      <c s="32">
        <f>0+L84+L88</f>
      </c>
      <c s="32">
        <f>0+M84+M88</f>
      </c>
    </row>
    <row r="84" spans="1:16" ht="12.75">
      <c r="A84" t="s">
        <v>49</v>
      </c>
      <c s="34" t="s">
        <v>151</v>
      </c>
      <c s="34" t="s">
        <v>3477</v>
      </c>
      <c s="35" t="s">
        <v>5</v>
      </c>
      <c s="6" t="s">
        <v>3478</v>
      </c>
      <c s="36" t="s">
        <v>75</v>
      </c>
      <c s="37">
        <v>90.6</v>
      </c>
      <c s="36">
        <v>0</v>
      </c>
      <c s="36">
        <f>ROUND(G84*H84,6)</f>
      </c>
      <c r="L84" s="38">
        <v>0</v>
      </c>
      <c s="32">
        <f>ROUND(ROUND(L84,2)*ROUND(G84,3),2)</f>
      </c>
      <c s="36" t="s">
        <v>55</v>
      </c>
      <c>
        <f>(M84*21)/100</f>
      </c>
      <c t="s">
        <v>27</v>
      </c>
    </row>
    <row r="85" spans="1:5" ht="12.75">
      <c r="A85" s="35" t="s">
        <v>56</v>
      </c>
      <c r="E85" s="39" t="s">
        <v>5</v>
      </c>
    </row>
    <row r="86" spans="1:5" ht="63.75">
      <c r="A86" s="35" t="s">
        <v>57</v>
      </c>
      <c r="E86" s="40" t="s">
        <v>3616</v>
      </c>
    </row>
    <row r="87" spans="1:5" ht="165.75">
      <c r="A87" t="s">
        <v>59</v>
      </c>
      <c r="E87" s="39" t="s">
        <v>3480</v>
      </c>
    </row>
    <row r="88" spans="1:16" ht="12.75">
      <c r="A88" t="s">
        <v>49</v>
      </c>
      <c s="34" t="s">
        <v>155</v>
      </c>
      <c s="34" t="s">
        <v>3360</v>
      </c>
      <c s="35" t="s">
        <v>5</v>
      </c>
      <c s="6" t="s">
        <v>3481</v>
      </c>
      <c s="36" t="s">
        <v>85</v>
      </c>
      <c s="37">
        <v>258.7</v>
      </c>
      <c s="36">
        <v>0</v>
      </c>
      <c s="36">
        <f>ROUND(G88*H88,6)</f>
      </c>
      <c r="L88" s="38">
        <v>0</v>
      </c>
      <c s="32">
        <f>ROUND(ROUND(L88,2)*ROUND(G88,3),2)</f>
      </c>
      <c s="36" t="s">
        <v>55</v>
      </c>
      <c>
        <f>(M88*21)/100</f>
      </c>
      <c t="s">
        <v>27</v>
      </c>
    </row>
    <row r="89" spans="1:5" ht="12.75">
      <c r="A89" s="35" t="s">
        <v>56</v>
      </c>
      <c r="E89" s="39" t="s">
        <v>5</v>
      </c>
    </row>
    <row r="90" spans="1:5" ht="76.5">
      <c r="A90" s="35" t="s">
        <v>57</v>
      </c>
      <c r="E90" s="40" t="s">
        <v>3617</v>
      </c>
    </row>
    <row r="91" spans="1:5" ht="102">
      <c r="A91" t="s">
        <v>59</v>
      </c>
      <c r="E91" s="39" t="s">
        <v>3483</v>
      </c>
    </row>
    <row r="92" spans="1:13" ht="12.75">
      <c r="A92" t="s">
        <v>46</v>
      </c>
      <c r="C92" s="31" t="s">
        <v>77</v>
      </c>
      <c r="E92" s="33" t="s">
        <v>1914</v>
      </c>
      <c r="J92" s="32">
        <f>0</f>
      </c>
      <c s="32">
        <f>0</f>
      </c>
      <c s="32">
        <f>0+L93+L97+L101+L105+L109+L113+L117+L121+L125+L129+L133+L137</f>
      </c>
      <c s="32">
        <f>0+M93+M97+M101+M105+M109+M113+M117+M121+M125+M129+M133+M137</f>
      </c>
    </row>
    <row r="93" spans="1:16" ht="12.75">
      <c r="A93" t="s">
        <v>49</v>
      </c>
      <c s="34" t="s">
        <v>158</v>
      </c>
      <c s="34" t="s">
        <v>2228</v>
      </c>
      <c s="35" t="s">
        <v>5</v>
      </c>
      <c s="6" t="s">
        <v>3492</v>
      </c>
      <c s="36" t="s">
        <v>64</v>
      </c>
      <c s="37">
        <v>542.317</v>
      </c>
      <c s="36">
        <v>0</v>
      </c>
      <c s="36">
        <f>ROUND(G93*H93,6)</f>
      </c>
      <c r="L93" s="38">
        <v>0</v>
      </c>
      <c s="32">
        <f>ROUND(ROUND(L93,2)*ROUND(G93,3),2)</f>
      </c>
      <c s="36" t="s">
        <v>55</v>
      </c>
      <c>
        <f>(M93*21)/100</f>
      </c>
      <c t="s">
        <v>27</v>
      </c>
    </row>
    <row r="94" spans="1:5" ht="12.75">
      <c r="A94" s="35" t="s">
        <v>56</v>
      </c>
      <c r="E94" s="39" t="s">
        <v>5</v>
      </c>
    </row>
    <row r="95" spans="1:5" ht="102">
      <c r="A95" s="35" t="s">
        <v>57</v>
      </c>
      <c r="E95" s="40" t="s">
        <v>3618</v>
      </c>
    </row>
    <row r="96" spans="1:5" ht="51">
      <c r="A96" t="s">
        <v>59</v>
      </c>
      <c r="E96" s="39" t="s">
        <v>3491</v>
      </c>
    </row>
    <row r="97" spans="1:16" ht="12.75">
      <c r="A97" t="s">
        <v>49</v>
      </c>
      <c s="34" t="s">
        <v>164</v>
      </c>
      <c s="34" t="s">
        <v>3314</v>
      </c>
      <c s="35" t="s">
        <v>5</v>
      </c>
      <c s="6" t="s">
        <v>3494</v>
      </c>
      <c s="36" t="s">
        <v>85</v>
      </c>
      <c s="37">
        <v>1340.9</v>
      </c>
      <c s="36">
        <v>0</v>
      </c>
      <c s="36">
        <f>ROUND(G97*H97,6)</f>
      </c>
      <c r="L97" s="38">
        <v>0</v>
      </c>
      <c s="32">
        <f>ROUND(ROUND(L97,2)*ROUND(G97,3),2)</f>
      </c>
      <c s="36" t="s">
        <v>55</v>
      </c>
      <c>
        <f>(M97*21)/100</f>
      </c>
      <c t="s">
        <v>27</v>
      </c>
    </row>
    <row r="98" spans="1:5" ht="12.75">
      <c r="A98" s="35" t="s">
        <v>56</v>
      </c>
      <c r="E98" s="39" t="s">
        <v>5</v>
      </c>
    </row>
    <row r="99" spans="1:5" ht="63.75">
      <c r="A99" s="35" t="s">
        <v>57</v>
      </c>
      <c r="E99" s="40" t="s">
        <v>3619</v>
      </c>
    </row>
    <row r="100" spans="1:5" ht="51">
      <c r="A100" t="s">
        <v>59</v>
      </c>
      <c r="E100" s="39" t="s">
        <v>3496</v>
      </c>
    </row>
    <row r="101" spans="1:16" ht="12.75">
      <c r="A101" t="s">
        <v>49</v>
      </c>
      <c s="34" t="s">
        <v>168</v>
      </c>
      <c s="34" t="s">
        <v>2282</v>
      </c>
      <c s="35" t="s">
        <v>5</v>
      </c>
      <c s="6" t="s">
        <v>3497</v>
      </c>
      <c s="36" t="s">
        <v>85</v>
      </c>
      <c s="37">
        <v>2681.8</v>
      </c>
      <c s="36">
        <v>0</v>
      </c>
      <c s="36">
        <f>ROUND(G101*H101,6)</f>
      </c>
      <c r="L101" s="38">
        <v>0</v>
      </c>
      <c s="32">
        <f>ROUND(ROUND(L101,2)*ROUND(G101,3),2)</f>
      </c>
      <c s="36" t="s">
        <v>55</v>
      </c>
      <c>
        <f>(M101*21)/100</f>
      </c>
      <c t="s">
        <v>27</v>
      </c>
    </row>
    <row r="102" spans="1:5" ht="12.75">
      <c r="A102" s="35" t="s">
        <v>56</v>
      </c>
      <c r="E102" s="39" t="s">
        <v>5</v>
      </c>
    </row>
    <row r="103" spans="1:5" ht="76.5">
      <c r="A103" s="35" t="s">
        <v>57</v>
      </c>
      <c r="E103" s="40" t="s">
        <v>3620</v>
      </c>
    </row>
    <row r="104" spans="1:5" ht="51">
      <c r="A104" t="s">
        <v>59</v>
      </c>
      <c r="E104" s="39" t="s">
        <v>3496</v>
      </c>
    </row>
    <row r="105" spans="1:16" ht="12.75">
      <c r="A105" t="s">
        <v>49</v>
      </c>
      <c s="34" t="s">
        <v>173</v>
      </c>
      <c s="34" t="s">
        <v>3191</v>
      </c>
      <c s="35" t="s">
        <v>5</v>
      </c>
      <c s="6" t="s">
        <v>3192</v>
      </c>
      <c s="36" t="s">
        <v>85</v>
      </c>
      <c s="37">
        <v>1340.9</v>
      </c>
      <c s="36">
        <v>0</v>
      </c>
      <c s="36">
        <f>ROUND(G105*H105,6)</f>
      </c>
      <c r="L105" s="38">
        <v>0</v>
      </c>
      <c s="32">
        <f>ROUND(ROUND(L105,2)*ROUND(G105,3),2)</f>
      </c>
      <c s="36" t="s">
        <v>55</v>
      </c>
      <c>
        <f>(M105*21)/100</f>
      </c>
      <c t="s">
        <v>27</v>
      </c>
    </row>
    <row r="106" spans="1:5" ht="12.75">
      <c r="A106" s="35" t="s">
        <v>56</v>
      </c>
      <c r="E106" s="39" t="s">
        <v>5</v>
      </c>
    </row>
    <row r="107" spans="1:5" ht="63.75">
      <c r="A107" s="35" t="s">
        <v>57</v>
      </c>
      <c r="E107" s="40" t="s">
        <v>3621</v>
      </c>
    </row>
    <row r="108" spans="1:5" ht="140.25">
      <c r="A108" t="s">
        <v>59</v>
      </c>
      <c r="E108" s="39" t="s">
        <v>3500</v>
      </c>
    </row>
    <row r="109" spans="1:16" ht="12.75">
      <c r="A109" t="s">
        <v>49</v>
      </c>
      <c s="34" t="s">
        <v>176</v>
      </c>
      <c s="34" t="s">
        <v>3196</v>
      </c>
      <c s="35" t="s">
        <v>5</v>
      </c>
      <c s="6" t="s">
        <v>3197</v>
      </c>
      <c s="36" t="s">
        <v>85</v>
      </c>
      <c s="37">
        <v>1340.9</v>
      </c>
      <c s="36">
        <v>0</v>
      </c>
      <c s="36">
        <f>ROUND(G109*H109,6)</f>
      </c>
      <c r="L109" s="38">
        <v>0</v>
      </c>
      <c s="32">
        <f>ROUND(ROUND(L109,2)*ROUND(G109,3),2)</f>
      </c>
      <c s="36" t="s">
        <v>55</v>
      </c>
      <c>
        <f>(M109*21)/100</f>
      </c>
      <c t="s">
        <v>27</v>
      </c>
    </row>
    <row r="110" spans="1:5" ht="12.75">
      <c r="A110" s="35" t="s">
        <v>56</v>
      </c>
      <c r="E110" s="39" t="s">
        <v>5</v>
      </c>
    </row>
    <row r="111" spans="1:5" ht="63.75">
      <c r="A111" s="35" t="s">
        <v>57</v>
      </c>
      <c r="E111" s="40" t="s">
        <v>3621</v>
      </c>
    </row>
    <row r="112" spans="1:5" ht="140.25">
      <c r="A112" t="s">
        <v>59</v>
      </c>
      <c r="E112" s="39" t="s">
        <v>3500</v>
      </c>
    </row>
    <row r="113" spans="1:16" ht="12.75">
      <c r="A113" t="s">
        <v>49</v>
      </c>
      <c s="34" t="s">
        <v>180</v>
      </c>
      <c s="34" t="s">
        <v>3319</v>
      </c>
      <c s="35" t="s">
        <v>5</v>
      </c>
      <c s="6" t="s">
        <v>3320</v>
      </c>
      <c s="36" t="s">
        <v>85</v>
      </c>
      <c s="37">
        <v>1340.9</v>
      </c>
      <c s="36">
        <v>0</v>
      </c>
      <c s="36">
        <f>ROUND(G113*H113,6)</f>
      </c>
      <c r="L113" s="38">
        <v>0</v>
      </c>
      <c s="32">
        <f>ROUND(ROUND(L113,2)*ROUND(G113,3),2)</f>
      </c>
      <c s="36" t="s">
        <v>55</v>
      </c>
      <c>
        <f>(M113*21)/100</f>
      </c>
      <c t="s">
        <v>27</v>
      </c>
    </row>
    <row r="114" spans="1:5" ht="12.75">
      <c r="A114" s="35" t="s">
        <v>56</v>
      </c>
      <c r="E114" s="39" t="s">
        <v>5</v>
      </c>
    </row>
    <row r="115" spans="1:5" ht="63.75">
      <c r="A115" s="35" t="s">
        <v>57</v>
      </c>
      <c r="E115" s="40" t="s">
        <v>3621</v>
      </c>
    </row>
    <row r="116" spans="1:5" ht="140.25">
      <c r="A116" t="s">
        <v>59</v>
      </c>
      <c r="E116" s="39" t="s">
        <v>3500</v>
      </c>
    </row>
    <row r="117" spans="1:16" ht="12.75">
      <c r="A117" t="s">
        <v>49</v>
      </c>
      <c s="34" t="s">
        <v>916</v>
      </c>
      <c s="34" t="s">
        <v>2290</v>
      </c>
      <c s="35" t="s">
        <v>4</v>
      </c>
      <c s="6" t="s">
        <v>2291</v>
      </c>
      <c s="36" t="s">
        <v>85</v>
      </c>
      <c s="37">
        <v>126.9</v>
      </c>
      <c s="36">
        <v>0</v>
      </c>
      <c s="36">
        <f>ROUND(G117*H117,6)</f>
      </c>
      <c r="L117" s="38">
        <v>0</v>
      </c>
      <c s="32">
        <f>ROUND(ROUND(L117,2)*ROUND(G117,3),2)</f>
      </c>
      <c s="36" t="s">
        <v>55</v>
      </c>
      <c>
        <f>(M117*21)/100</f>
      </c>
      <c t="s">
        <v>27</v>
      </c>
    </row>
    <row r="118" spans="1:5" ht="12.75">
      <c r="A118" s="35" t="s">
        <v>56</v>
      </c>
      <c r="E118" s="39" t="s">
        <v>5</v>
      </c>
    </row>
    <row r="119" spans="1:5" ht="63.75">
      <c r="A119" s="35" t="s">
        <v>57</v>
      </c>
      <c r="E119" s="40" t="s">
        <v>3622</v>
      </c>
    </row>
    <row r="120" spans="1:5" ht="153">
      <c r="A120" t="s">
        <v>59</v>
      </c>
      <c r="E120" s="39" t="s">
        <v>3506</v>
      </c>
    </row>
    <row r="121" spans="1:16" ht="12.75">
      <c r="A121" t="s">
        <v>49</v>
      </c>
      <c s="34" t="s">
        <v>919</v>
      </c>
      <c s="34" t="s">
        <v>2290</v>
      </c>
      <c s="35" t="s">
        <v>27</v>
      </c>
      <c s="6" t="s">
        <v>2291</v>
      </c>
      <c s="36" t="s">
        <v>85</v>
      </c>
      <c s="37">
        <v>10.6</v>
      </c>
      <c s="36">
        <v>0</v>
      </c>
      <c s="36">
        <f>ROUND(G121*H121,6)</f>
      </c>
      <c r="L121" s="38">
        <v>0</v>
      </c>
      <c s="32">
        <f>ROUND(ROUND(L121,2)*ROUND(G121,3),2)</f>
      </c>
      <c s="36" t="s">
        <v>55</v>
      </c>
      <c>
        <f>(M121*21)/100</f>
      </c>
      <c t="s">
        <v>27</v>
      </c>
    </row>
    <row r="122" spans="1:5" ht="12.75">
      <c r="A122" s="35" t="s">
        <v>56</v>
      </c>
      <c r="E122" s="39" t="s">
        <v>3508</v>
      </c>
    </row>
    <row r="123" spans="1:5" ht="63.75">
      <c r="A123" s="35" t="s">
        <v>57</v>
      </c>
      <c r="E123" s="40" t="s">
        <v>3623</v>
      </c>
    </row>
    <row r="124" spans="1:5" ht="153">
      <c r="A124" t="s">
        <v>59</v>
      </c>
      <c r="E124" s="39" t="s">
        <v>3506</v>
      </c>
    </row>
    <row r="125" spans="1:16" ht="25.5">
      <c r="A125" t="s">
        <v>49</v>
      </c>
      <c s="34" t="s">
        <v>183</v>
      </c>
      <c s="34" t="s">
        <v>3275</v>
      </c>
      <c s="35" t="s">
        <v>5</v>
      </c>
      <c s="6" t="s">
        <v>3276</v>
      </c>
      <c s="36" t="s">
        <v>85</v>
      </c>
      <c s="37">
        <v>18.26</v>
      </c>
      <c s="36">
        <v>0</v>
      </c>
      <c s="36">
        <f>ROUND(G125*H125,6)</f>
      </c>
      <c r="L125" s="38">
        <v>0</v>
      </c>
      <c s="32">
        <f>ROUND(ROUND(L125,2)*ROUND(G125,3),2)</f>
      </c>
      <c s="36" t="s">
        <v>55</v>
      </c>
      <c>
        <f>(M125*21)/100</f>
      </c>
      <c t="s">
        <v>27</v>
      </c>
    </row>
    <row r="126" spans="1:5" ht="12.75">
      <c r="A126" s="35" t="s">
        <v>56</v>
      </c>
      <c r="E126" s="39" t="s">
        <v>5</v>
      </c>
    </row>
    <row r="127" spans="1:5" ht="63.75">
      <c r="A127" s="35" t="s">
        <v>57</v>
      </c>
      <c r="E127" s="40" t="s">
        <v>3624</v>
      </c>
    </row>
    <row r="128" spans="1:5" ht="153">
      <c r="A128" t="s">
        <v>59</v>
      </c>
      <c r="E128" s="39" t="s">
        <v>3506</v>
      </c>
    </row>
    <row r="129" spans="1:16" ht="12.75">
      <c r="A129" t="s">
        <v>49</v>
      </c>
      <c s="34" t="s">
        <v>187</v>
      </c>
      <c s="34" t="s">
        <v>3625</v>
      </c>
      <c s="35" t="s">
        <v>5</v>
      </c>
      <c s="6" t="s">
        <v>3626</v>
      </c>
      <c s="36" t="s">
        <v>85</v>
      </c>
      <c s="37">
        <v>48.09</v>
      </c>
      <c s="36">
        <v>0</v>
      </c>
      <c s="36">
        <f>ROUND(G129*H129,6)</f>
      </c>
      <c r="L129" s="38">
        <v>0</v>
      </c>
      <c s="32">
        <f>ROUND(ROUND(L129,2)*ROUND(G129,3),2)</f>
      </c>
      <c s="36" t="s">
        <v>55</v>
      </c>
      <c>
        <f>(M129*21)/100</f>
      </c>
      <c t="s">
        <v>27</v>
      </c>
    </row>
    <row r="130" spans="1:5" ht="12.75">
      <c r="A130" s="35" t="s">
        <v>56</v>
      </c>
      <c r="E130" s="39" t="s">
        <v>5</v>
      </c>
    </row>
    <row r="131" spans="1:5" ht="63.75">
      <c r="A131" s="35" t="s">
        <v>57</v>
      </c>
      <c r="E131" s="40" t="s">
        <v>3627</v>
      </c>
    </row>
    <row r="132" spans="1:5" ht="153">
      <c r="A132" t="s">
        <v>59</v>
      </c>
      <c r="E132" s="39" t="s">
        <v>3628</v>
      </c>
    </row>
    <row r="133" spans="1:16" ht="12.75">
      <c r="A133" t="s">
        <v>49</v>
      </c>
      <c s="34" t="s">
        <v>191</v>
      </c>
      <c s="34" t="s">
        <v>3514</v>
      </c>
      <c s="35" t="s">
        <v>5</v>
      </c>
      <c s="6" t="s">
        <v>3515</v>
      </c>
      <c s="36" t="s">
        <v>85</v>
      </c>
      <c s="37">
        <v>4.6</v>
      </c>
      <c s="36">
        <v>0</v>
      </c>
      <c s="36">
        <f>ROUND(G133*H133,6)</f>
      </c>
      <c r="L133" s="38">
        <v>0</v>
      </c>
      <c s="32">
        <f>ROUND(ROUND(L133,2)*ROUND(G133,3),2)</f>
      </c>
      <c s="36" t="s">
        <v>55</v>
      </c>
      <c>
        <f>(M133*21)/100</f>
      </c>
      <c t="s">
        <v>27</v>
      </c>
    </row>
    <row r="134" spans="1:5" ht="12.75">
      <c r="A134" s="35" t="s">
        <v>56</v>
      </c>
      <c r="E134" s="39" t="s">
        <v>5</v>
      </c>
    </row>
    <row r="135" spans="1:5" ht="63.75">
      <c r="A135" s="35" t="s">
        <v>57</v>
      </c>
      <c r="E135" s="40" t="s">
        <v>3629</v>
      </c>
    </row>
    <row r="136" spans="1:5" ht="89.25">
      <c r="A136" t="s">
        <v>59</v>
      </c>
      <c r="E136" s="39" t="s">
        <v>3517</v>
      </c>
    </row>
    <row r="137" spans="1:16" ht="12.75">
      <c r="A137" t="s">
        <v>49</v>
      </c>
      <c s="34" t="s">
        <v>196</v>
      </c>
      <c s="34" t="s">
        <v>3518</v>
      </c>
      <c s="35" t="s">
        <v>5</v>
      </c>
      <c s="6" t="s">
        <v>3519</v>
      </c>
      <c s="36" t="s">
        <v>75</v>
      </c>
      <c s="37">
        <v>339.6</v>
      </c>
      <c s="36">
        <v>0</v>
      </c>
      <c s="36">
        <f>ROUND(G137*H137,6)</f>
      </c>
      <c r="L137" s="38">
        <v>0</v>
      </c>
      <c s="32">
        <f>ROUND(ROUND(L137,2)*ROUND(G137,3),2)</f>
      </c>
      <c s="36" t="s">
        <v>55</v>
      </c>
      <c>
        <f>(M137*21)/100</f>
      </c>
      <c t="s">
        <v>27</v>
      </c>
    </row>
    <row r="138" spans="1:5" ht="12.75">
      <c r="A138" s="35" t="s">
        <v>56</v>
      </c>
      <c r="E138" s="39" t="s">
        <v>5</v>
      </c>
    </row>
    <row r="139" spans="1:5" ht="63.75">
      <c r="A139" s="35" t="s">
        <v>57</v>
      </c>
      <c r="E139" s="40" t="s">
        <v>3630</v>
      </c>
    </row>
    <row r="140" spans="1:5" ht="38.25">
      <c r="A140" t="s">
        <v>59</v>
      </c>
      <c r="E140" s="39" t="s">
        <v>3521</v>
      </c>
    </row>
    <row r="141" spans="1:13" ht="12.75">
      <c r="A141" t="s">
        <v>46</v>
      </c>
      <c r="C141" s="31" t="s">
        <v>112</v>
      </c>
      <c r="E141" s="33" t="s">
        <v>1999</v>
      </c>
      <c r="J141" s="32">
        <f>0</f>
      </c>
      <c s="32">
        <f>0</f>
      </c>
      <c s="32">
        <f>0+L142+L146+L150+L154+L158+L162+L166+L170+L174+L178+L182+L186+L190+L194+L198+L202</f>
      </c>
      <c s="32">
        <f>0+M142+M146+M150+M154+M158+M162+M166+M170+M174+M178+M182+M186+M190+M194+M198+M202</f>
      </c>
    </row>
    <row r="142" spans="1:16" ht="12.75">
      <c r="A142" t="s">
        <v>49</v>
      </c>
      <c s="34" t="s">
        <v>200</v>
      </c>
      <c s="34" t="s">
        <v>3631</v>
      </c>
      <c s="35" t="s">
        <v>5</v>
      </c>
      <c s="6" t="s">
        <v>3632</v>
      </c>
      <c s="36" t="s">
        <v>75</v>
      </c>
      <c s="37">
        <v>29.4</v>
      </c>
      <c s="36">
        <v>0</v>
      </c>
      <c s="36">
        <f>ROUND(G142*H142,6)</f>
      </c>
      <c r="L142" s="38">
        <v>0</v>
      </c>
      <c s="32">
        <f>ROUND(ROUND(L142,2)*ROUND(G142,3),2)</f>
      </c>
      <c s="36" t="s">
        <v>55</v>
      </c>
      <c>
        <f>(M142*21)/100</f>
      </c>
      <c t="s">
        <v>27</v>
      </c>
    </row>
    <row r="143" spans="1:5" ht="12.75">
      <c r="A143" s="35" t="s">
        <v>56</v>
      </c>
      <c r="E143" s="39" t="s">
        <v>3633</v>
      </c>
    </row>
    <row r="144" spans="1:5" ht="63.75">
      <c r="A144" s="35" t="s">
        <v>57</v>
      </c>
      <c r="E144" s="40" t="s">
        <v>3634</v>
      </c>
    </row>
    <row r="145" spans="1:5" ht="63.75">
      <c r="A145" t="s">
        <v>59</v>
      </c>
      <c r="E145" s="39" t="s">
        <v>3635</v>
      </c>
    </row>
    <row r="146" spans="1:16" ht="12.75">
      <c r="A146" t="s">
        <v>49</v>
      </c>
      <c s="34" t="s">
        <v>204</v>
      </c>
      <c s="34" t="s">
        <v>3636</v>
      </c>
      <c s="35" t="s">
        <v>5</v>
      </c>
      <c s="6" t="s">
        <v>3637</v>
      </c>
      <c s="36" t="s">
        <v>75</v>
      </c>
      <c s="37">
        <v>29.4</v>
      </c>
      <c s="36">
        <v>0</v>
      </c>
      <c s="36">
        <f>ROUND(G146*H146,6)</f>
      </c>
      <c r="L146" s="38">
        <v>0</v>
      </c>
      <c s="32">
        <f>ROUND(ROUND(L146,2)*ROUND(G146,3),2)</f>
      </c>
      <c s="36" t="s">
        <v>55</v>
      </c>
      <c>
        <f>(M146*21)/100</f>
      </c>
      <c t="s">
        <v>27</v>
      </c>
    </row>
    <row r="147" spans="1:5" ht="12.75">
      <c r="A147" s="35" t="s">
        <v>56</v>
      </c>
      <c r="E147" s="39" t="s">
        <v>3638</v>
      </c>
    </row>
    <row r="148" spans="1:5" ht="63.75">
      <c r="A148" s="35" t="s">
        <v>57</v>
      </c>
      <c r="E148" s="40" t="s">
        <v>3634</v>
      </c>
    </row>
    <row r="149" spans="1:5" ht="38.25">
      <c r="A149" t="s">
        <v>59</v>
      </c>
      <c r="E149" s="39" t="s">
        <v>3639</v>
      </c>
    </row>
    <row r="150" spans="1:16" ht="25.5">
      <c r="A150" t="s">
        <v>49</v>
      </c>
      <c s="34" t="s">
        <v>208</v>
      </c>
      <c s="34" t="s">
        <v>3530</v>
      </c>
      <c s="35" t="s">
        <v>5</v>
      </c>
      <c s="6" t="s">
        <v>3531</v>
      </c>
      <c s="36" t="s">
        <v>90</v>
      </c>
      <c s="37">
        <v>2</v>
      </c>
      <c s="36">
        <v>0</v>
      </c>
      <c s="36">
        <f>ROUND(G150*H150,6)</f>
      </c>
      <c r="L150" s="38">
        <v>0</v>
      </c>
      <c s="32">
        <f>ROUND(ROUND(L150,2)*ROUND(G150,3),2)</f>
      </c>
      <c s="36" t="s">
        <v>55</v>
      </c>
      <c>
        <f>(M150*21)/100</f>
      </c>
      <c t="s">
        <v>27</v>
      </c>
    </row>
    <row r="151" spans="1:5" ht="12.75">
      <c r="A151" s="35" t="s">
        <v>56</v>
      </c>
      <c r="E151" s="39" t="s">
        <v>3640</v>
      </c>
    </row>
    <row r="152" spans="1:5" ht="63.75">
      <c r="A152" s="35" t="s">
        <v>57</v>
      </c>
      <c r="E152" s="40" t="s">
        <v>3529</v>
      </c>
    </row>
    <row r="153" spans="1:5" ht="25.5">
      <c r="A153" t="s">
        <v>59</v>
      </c>
      <c r="E153" s="39" t="s">
        <v>3533</v>
      </c>
    </row>
    <row r="154" spans="1:16" ht="12.75">
      <c r="A154" t="s">
        <v>49</v>
      </c>
      <c s="34" t="s">
        <v>212</v>
      </c>
      <c s="34" t="s">
        <v>3538</v>
      </c>
      <c s="35" t="s">
        <v>5</v>
      </c>
      <c s="6" t="s">
        <v>3539</v>
      </c>
      <c s="36" t="s">
        <v>90</v>
      </c>
      <c s="37">
        <v>2</v>
      </c>
      <c s="36">
        <v>0</v>
      </c>
      <c s="36">
        <f>ROUND(G154*H154,6)</f>
      </c>
      <c r="L154" s="38">
        <v>0</v>
      </c>
      <c s="32">
        <f>ROUND(ROUND(L154,2)*ROUND(G154,3),2)</f>
      </c>
      <c s="36" t="s">
        <v>55</v>
      </c>
      <c>
        <f>(M154*21)/100</f>
      </c>
      <c t="s">
        <v>27</v>
      </c>
    </row>
    <row r="155" spans="1:5" ht="25.5">
      <c r="A155" s="35" t="s">
        <v>56</v>
      </c>
      <c r="E155" s="39" t="s">
        <v>3641</v>
      </c>
    </row>
    <row r="156" spans="1:5" ht="63.75">
      <c r="A156" s="35" t="s">
        <v>57</v>
      </c>
      <c r="E156" s="40" t="s">
        <v>3529</v>
      </c>
    </row>
    <row r="157" spans="1:5" ht="25.5">
      <c r="A157" t="s">
        <v>59</v>
      </c>
      <c r="E157" s="39" t="s">
        <v>3541</v>
      </c>
    </row>
    <row r="158" spans="1:16" ht="25.5">
      <c r="A158" t="s">
        <v>49</v>
      </c>
      <c s="34" t="s">
        <v>217</v>
      </c>
      <c s="34" t="s">
        <v>3551</v>
      </c>
      <c s="35" t="s">
        <v>4</v>
      </c>
      <c s="6" t="s">
        <v>3552</v>
      </c>
      <c s="36" t="s">
        <v>85</v>
      </c>
      <c s="37">
        <v>76.99</v>
      </c>
      <c s="36">
        <v>0</v>
      </c>
      <c s="36">
        <f>ROUND(G158*H158,6)</f>
      </c>
      <c r="L158" s="38">
        <v>0</v>
      </c>
      <c s="32">
        <f>ROUND(ROUND(L158,2)*ROUND(G158,3),2)</f>
      </c>
      <c s="36" t="s">
        <v>55</v>
      </c>
      <c>
        <f>(M158*21)/100</f>
      </c>
      <c t="s">
        <v>27</v>
      </c>
    </row>
    <row r="159" spans="1:5" ht="12.75">
      <c r="A159" s="35" t="s">
        <v>56</v>
      </c>
      <c r="E159" s="39" t="s">
        <v>3642</v>
      </c>
    </row>
    <row r="160" spans="1:5" ht="76.5">
      <c r="A160" s="35" t="s">
        <v>57</v>
      </c>
      <c r="E160" s="40" t="s">
        <v>3643</v>
      </c>
    </row>
    <row r="161" spans="1:5" ht="38.25">
      <c r="A161" t="s">
        <v>59</v>
      </c>
      <c r="E161" s="39" t="s">
        <v>3555</v>
      </c>
    </row>
    <row r="162" spans="1:16" ht="25.5">
      <c r="A162" t="s">
        <v>49</v>
      </c>
      <c s="34" t="s">
        <v>221</v>
      </c>
      <c s="34" t="s">
        <v>3551</v>
      </c>
      <c s="35" t="s">
        <v>27</v>
      </c>
      <c s="6" t="s">
        <v>3552</v>
      </c>
      <c s="36" t="s">
        <v>85</v>
      </c>
      <c s="37">
        <v>1</v>
      </c>
      <c s="36">
        <v>0</v>
      </c>
      <c s="36">
        <f>ROUND(G162*H162,6)</f>
      </c>
      <c r="L162" s="38">
        <v>0</v>
      </c>
      <c s="32">
        <f>ROUND(ROUND(L162,2)*ROUND(G162,3),2)</f>
      </c>
      <c s="36" t="s">
        <v>55</v>
      </c>
      <c>
        <f>(M162*21)/100</f>
      </c>
      <c t="s">
        <v>27</v>
      </c>
    </row>
    <row r="163" spans="1:5" ht="12.75">
      <c r="A163" s="35" t="s">
        <v>56</v>
      </c>
      <c r="E163" s="39" t="s">
        <v>5</v>
      </c>
    </row>
    <row r="164" spans="1:5" ht="63.75">
      <c r="A164" s="35" t="s">
        <v>57</v>
      </c>
      <c r="E164" s="40" t="s">
        <v>3644</v>
      </c>
    </row>
    <row r="165" spans="1:5" ht="38.25">
      <c r="A165" t="s">
        <v>59</v>
      </c>
      <c r="E165" s="39" t="s">
        <v>3555</v>
      </c>
    </row>
    <row r="166" spans="1:16" ht="12.75">
      <c r="A166" t="s">
        <v>49</v>
      </c>
      <c s="34" t="s">
        <v>226</v>
      </c>
      <c s="34" t="s">
        <v>3645</v>
      </c>
      <c s="35" t="s">
        <v>5</v>
      </c>
      <c s="6" t="s">
        <v>3646</v>
      </c>
      <c s="36" t="s">
        <v>85</v>
      </c>
      <c s="37">
        <v>76.99</v>
      </c>
      <c s="36">
        <v>0</v>
      </c>
      <c s="36">
        <f>ROUND(G166*H166,6)</f>
      </c>
      <c r="L166" s="38">
        <v>0</v>
      </c>
      <c s="32">
        <f>ROUND(ROUND(L166,2)*ROUND(G166,3),2)</f>
      </c>
      <c s="36" t="s">
        <v>55</v>
      </c>
      <c>
        <f>(M166*21)/100</f>
      </c>
      <c t="s">
        <v>27</v>
      </c>
    </row>
    <row r="167" spans="1:5" ht="12.75">
      <c r="A167" s="35" t="s">
        <v>56</v>
      </c>
      <c r="E167" s="39" t="s">
        <v>5</v>
      </c>
    </row>
    <row r="168" spans="1:5" ht="76.5">
      <c r="A168" s="35" t="s">
        <v>57</v>
      </c>
      <c r="E168" s="40" t="s">
        <v>3643</v>
      </c>
    </row>
    <row r="169" spans="1:5" ht="25.5">
      <c r="A169" t="s">
        <v>59</v>
      </c>
      <c r="E169" s="39" t="s">
        <v>3564</v>
      </c>
    </row>
    <row r="170" spans="1:16" ht="25.5">
      <c r="A170" t="s">
        <v>49</v>
      </c>
      <c s="34" t="s">
        <v>231</v>
      </c>
      <c s="34" t="s">
        <v>3557</v>
      </c>
      <c s="35" t="s">
        <v>5</v>
      </c>
      <c s="6" t="s">
        <v>3558</v>
      </c>
      <c s="36" t="s">
        <v>85</v>
      </c>
      <c s="37">
        <v>14</v>
      </c>
      <c s="36">
        <v>0</v>
      </c>
      <c s="36">
        <f>ROUND(G170*H170,6)</f>
      </c>
      <c r="L170" s="38">
        <v>0</v>
      </c>
      <c s="32">
        <f>ROUND(ROUND(L170,2)*ROUND(G170,3),2)</f>
      </c>
      <c s="36" t="s">
        <v>55</v>
      </c>
      <c>
        <f>(M170*21)/100</f>
      </c>
      <c t="s">
        <v>27</v>
      </c>
    </row>
    <row r="171" spans="1:5" ht="12.75">
      <c r="A171" s="35" t="s">
        <v>56</v>
      </c>
      <c r="E171" s="39" t="s">
        <v>5</v>
      </c>
    </row>
    <row r="172" spans="1:5" ht="63.75">
      <c r="A172" s="35" t="s">
        <v>57</v>
      </c>
      <c r="E172" s="40" t="s">
        <v>3647</v>
      </c>
    </row>
    <row r="173" spans="1:5" ht="38.25">
      <c r="A173" t="s">
        <v>59</v>
      </c>
      <c r="E173" s="39" t="s">
        <v>3555</v>
      </c>
    </row>
    <row r="174" spans="1:16" ht="12.75">
      <c r="A174" t="s">
        <v>49</v>
      </c>
      <c s="34" t="s">
        <v>235</v>
      </c>
      <c s="34" t="s">
        <v>3648</v>
      </c>
      <c s="35" t="s">
        <v>5</v>
      </c>
      <c s="6" t="s">
        <v>3649</v>
      </c>
      <c s="36" t="s">
        <v>85</v>
      </c>
      <c s="37">
        <v>2.96</v>
      </c>
      <c s="36">
        <v>0</v>
      </c>
      <c s="36">
        <f>ROUND(G174*H174,6)</f>
      </c>
      <c r="L174" s="38">
        <v>0</v>
      </c>
      <c s="32">
        <f>ROUND(ROUND(L174,2)*ROUND(G174,3),2)</f>
      </c>
      <c s="36" t="s">
        <v>55</v>
      </c>
      <c>
        <f>(M174*21)/100</f>
      </c>
      <c t="s">
        <v>27</v>
      </c>
    </row>
    <row r="175" spans="1:5" ht="12.75">
      <c r="A175" s="35" t="s">
        <v>56</v>
      </c>
      <c r="E175" s="39" t="s">
        <v>3650</v>
      </c>
    </row>
    <row r="176" spans="1:5" ht="63.75">
      <c r="A176" s="35" t="s">
        <v>57</v>
      </c>
      <c r="E176" s="40" t="s">
        <v>3651</v>
      </c>
    </row>
    <row r="177" spans="1:5" ht="38.25">
      <c r="A177" t="s">
        <v>59</v>
      </c>
      <c r="E177" s="39" t="s">
        <v>3652</v>
      </c>
    </row>
    <row r="178" spans="1:16" ht="12.75">
      <c r="A178" t="s">
        <v>49</v>
      </c>
      <c s="34" t="s">
        <v>239</v>
      </c>
      <c s="34" t="s">
        <v>3653</v>
      </c>
      <c s="35" t="s">
        <v>5</v>
      </c>
      <c s="6" t="s">
        <v>3654</v>
      </c>
      <c s="36" t="s">
        <v>85</v>
      </c>
      <c s="37">
        <v>2.96</v>
      </c>
      <c s="36">
        <v>0</v>
      </c>
      <c s="36">
        <f>ROUND(G178*H178,6)</f>
      </c>
      <c r="L178" s="38">
        <v>0</v>
      </c>
      <c s="32">
        <f>ROUND(ROUND(L178,2)*ROUND(G178,3),2)</f>
      </c>
      <c s="36" t="s">
        <v>55</v>
      </c>
      <c>
        <f>(M178*21)/100</f>
      </c>
      <c t="s">
        <v>27</v>
      </c>
    </row>
    <row r="179" spans="1:5" ht="12.75">
      <c r="A179" s="35" t="s">
        <v>56</v>
      </c>
      <c r="E179" s="39" t="s">
        <v>3655</v>
      </c>
    </row>
    <row r="180" spans="1:5" ht="63.75">
      <c r="A180" s="35" t="s">
        <v>57</v>
      </c>
      <c r="E180" s="40" t="s">
        <v>3651</v>
      </c>
    </row>
    <row r="181" spans="1:5" ht="25.5">
      <c r="A181" t="s">
        <v>59</v>
      </c>
      <c r="E181" s="39" t="s">
        <v>3656</v>
      </c>
    </row>
    <row r="182" spans="1:16" ht="12.75">
      <c r="A182" t="s">
        <v>49</v>
      </c>
      <c s="34" t="s">
        <v>243</v>
      </c>
      <c s="34" t="s">
        <v>3286</v>
      </c>
      <c s="35" t="s">
        <v>5</v>
      </c>
      <c s="6" t="s">
        <v>3657</v>
      </c>
      <c s="36" t="s">
        <v>75</v>
      </c>
      <c s="37">
        <v>96.4</v>
      </c>
      <c s="36">
        <v>0</v>
      </c>
      <c s="36">
        <f>ROUND(G182*H182,6)</f>
      </c>
      <c r="L182" s="38">
        <v>0</v>
      </c>
      <c s="32">
        <f>ROUND(ROUND(L182,2)*ROUND(G182,3),2)</f>
      </c>
      <c s="36" t="s">
        <v>55</v>
      </c>
      <c>
        <f>(M182*21)/100</f>
      </c>
      <c t="s">
        <v>27</v>
      </c>
    </row>
    <row r="183" spans="1:5" ht="12.75">
      <c r="A183" s="35" t="s">
        <v>56</v>
      </c>
      <c r="E183" s="39" t="s">
        <v>5</v>
      </c>
    </row>
    <row r="184" spans="1:5" ht="63.75">
      <c r="A184" s="35" t="s">
        <v>57</v>
      </c>
      <c r="E184" s="40" t="s">
        <v>3658</v>
      </c>
    </row>
    <row r="185" spans="1:5" ht="51">
      <c r="A185" t="s">
        <v>59</v>
      </c>
      <c r="E185" s="39" t="s">
        <v>3576</v>
      </c>
    </row>
    <row r="186" spans="1:16" ht="12.75">
      <c r="A186" t="s">
        <v>49</v>
      </c>
      <c s="34" t="s">
        <v>247</v>
      </c>
      <c s="34" t="s">
        <v>2292</v>
      </c>
      <c s="35" t="s">
        <v>5</v>
      </c>
      <c s="6" t="s">
        <v>3578</v>
      </c>
      <c s="36" t="s">
        <v>75</v>
      </c>
      <c s="37">
        <v>167.3</v>
      </c>
      <c s="36">
        <v>0</v>
      </c>
      <c s="36">
        <f>ROUND(G186*H186,6)</f>
      </c>
      <c r="L186" s="38">
        <v>0</v>
      </c>
      <c s="32">
        <f>ROUND(ROUND(L186,2)*ROUND(G186,3),2)</f>
      </c>
      <c s="36" t="s">
        <v>55</v>
      </c>
      <c>
        <f>(M186*21)/100</f>
      </c>
      <c t="s">
        <v>27</v>
      </c>
    </row>
    <row r="187" spans="1:5" ht="12.75">
      <c r="A187" s="35" t="s">
        <v>56</v>
      </c>
      <c r="E187" s="39" t="s">
        <v>5</v>
      </c>
    </row>
    <row r="188" spans="1:5" ht="63.75">
      <c r="A188" s="35" t="s">
        <v>57</v>
      </c>
      <c r="E188" s="40" t="s">
        <v>3659</v>
      </c>
    </row>
    <row r="189" spans="1:5" ht="51">
      <c r="A189" t="s">
        <v>59</v>
      </c>
      <c r="E189" s="39" t="s">
        <v>3580</v>
      </c>
    </row>
    <row r="190" spans="1:16" ht="12.75">
      <c r="A190" t="s">
        <v>49</v>
      </c>
      <c s="34" t="s">
        <v>251</v>
      </c>
      <c s="34" t="s">
        <v>3376</v>
      </c>
      <c s="35" t="s">
        <v>5</v>
      </c>
      <c s="6" t="s">
        <v>3581</v>
      </c>
      <c s="36" t="s">
        <v>75</v>
      </c>
      <c s="37">
        <v>36</v>
      </c>
      <c s="36">
        <v>0</v>
      </c>
      <c s="36">
        <f>ROUND(G190*H190,6)</f>
      </c>
      <c r="L190" s="38">
        <v>0</v>
      </c>
      <c s="32">
        <f>ROUND(ROUND(L190,2)*ROUND(G190,3),2)</f>
      </c>
      <c s="36" t="s">
        <v>55</v>
      </c>
      <c>
        <f>(M190*21)/100</f>
      </c>
      <c t="s">
        <v>27</v>
      </c>
    </row>
    <row r="191" spans="1:5" ht="12.75">
      <c r="A191" s="35" t="s">
        <v>56</v>
      </c>
      <c r="E191" s="39" t="s">
        <v>5</v>
      </c>
    </row>
    <row r="192" spans="1:5" ht="51">
      <c r="A192" s="35" t="s">
        <v>57</v>
      </c>
      <c r="E192" s="40" t="s">
        <v>3660</v>
      </c>
    </row>
    <row r="193" spans="1:5" ht="51">
      <c r="A193" t="s">
        <v>59</v>
      </c>
      <c r="E193" s="39" t="s">
        <v>3580</v>
      </c>
    </row>
    <row r="194" spans="1:16" ht="12.75">
      <c r="A194" t="s">
        <v>49</v>
      </c>
      <c s="34" t="s">
        <v>255</v>
      </c>
      <c s="34" t="s">
        <v>3583</v>
      </c>
      <c s="35" t="s">
        <v>5</v>
      </c>
      <c s="6" t="s">
        <v>3584</v>
      </c>
      <c s="36" t="s">
        <v>75</v>
      </c>
      <c s="37">
        <v>82.3</v>
      </c>
      <c s="36">
        <v>0</v>
      </c>
      <c s="36">
        <f>ROUND(G194*H194,6)</f>
      </c>
      <c r="L194" s="38">
        <v>0</v>
      </c>
      <c s="32">
        <f>ROUND(ROUND(L194,2)*ROUND(G194,3),2)</f>
      </c>
      <c s="36" t="s">
        <v>55</v>
      </c>
      <c>
        <f>(M194*21)/100</f>
      </c>
      <c t="s">
        <v>27</v>
      </c>
    </row>
    <row r="195" spans="1:5" ht="12.75">
      <c r="A195" s="35" t="s">
        <v>56</v>
      </c>
      <c r="E195" s="39" t="s">
        <v>5</v>
      </c>
    </row>
    <row r="196" spans="1:5" ht="63.75">
      <c r="A196" s="35" t="s">
        <v>57</v>
      </c>
      <c r="E196" s="40" t="s">
        <v>3661</v>
      </c>
    </row>
    <row r="197" spans="1:5" ht="25.5">
      <c r="A197" t="s">
        <v>59</v>
      </c>
      <c r="E197" s="39" t="s">
        <v>3586</v>
      </c>
    </row>
    <row r="198" spans="1:16" ht="25.5">
      <c r="A198" t="s">
        <v>49</v>
      </c>
      <c s="34" t="s">
        <v>259</v>
      </c>
      <c s="34" t="s">
        <v>3056</v>
      </c>
      <c s="35" t="s">
        <v>5</v>
      </c>
      <c s="6" t="s">
        <v>3662</v>
      </c>
      <c s="36" t="s">
        <v>75</v>
      </c>
      <c s="37">
        <v>46.7</v>
      </c>
      <c s="36">
        <v>0</v>
      </c>
      <c s="36">
        <f>ROUND(G198*H198,6)</f>
      </c>
      <c r="L198" s="38">
        <v>0</v>
      </c>
      <c s="32">
        <f>ROUND(ROUND(L198,2)*ROUND(G198,3),2)</f>
      </c>
      <c s="36" t="s">
        <v>55</v>
      </c>
      <c>
        <f>(M198*21)/100</f>
      </c>
      <c t="s">
        <v>27</v>
      </c>
    </row>
    <row r="199" spans="1:5" ht="12.75">
      <c r="A199" s="35" t="s">
        <v>56</v>
      </c>
      <c r="E199" s="39" t="s">
        <v>5</v>
      </c>
    </row>
    <row r="200" spans="1:5" ht="63.75">
      <c r="A200" s="35" t="s">
        <v>57</v>
      </c>
      <c r="E200" s="40" t="s">
        <v>3663</v>
      </c>
    </row>
    <row r="201" spans="1:5" ht="76.5">
      <c r="A201" t="s">
        <v>59</v>
      </c>
      <c r="E201" s="39" t="s">
        <v>3664</v>
      </c>
    </row>
    <row r="202" spans="1:16" ht="12.75">
      <c r="A202" t="s">
        <v>49</v>
      </c>
      <c s="34" t="s">
        <v>263</v>
      </c>
      <c s="34" t="s">
        <v>3665</v>
      </c>
      <c s="35" t="s">
        <v>5</v>
      </c>
      <c s="6" t="s">
        <v>3666</v>
      </c>
      <c s="36" t="s">
        <v>64</v>
      </c>
      <c s="37">
        <v>8.656</v>
      </c>
      <c s="36">
        <v>0</v>
      </c>
      <c s="36">
        <f>ROUND(G202*H202,6)</f>
      </c>
      <c r="L202" s="38">
        <v>0</v>
      </c>
      <c s="32">
        <f>ROUND(ROUND(L202,2)*ROUND(G202,3),2)</f>
      </c>
      <c s="36" t="s">
        <v>55</v>
      </c>
      <c>
        <f>(M202*21)/100</f>
      </c>
      <c t="s">
        <v>27</v>
      </c>
    </row>
    <row r="203" spans="1:5" ht="25.5">
      <c r="A203" s="35" t="s">
        <v>56</v>
      </c>
      <c r="E203" s="39" t="s">
        <v>3667</v>
      </c>
    </row>
    <row r="204" spans="1:5" ht="63.75">
      <c r="A204" s="35" t="s">
        <v>57</v>
      </c>
      <c r="E204" s="40" t="s">
        <v>3668</v>
      </c>
    </row>
    <row r="205" spans="1:5" ht="114.75">
      <c r="A205" t="s">
        <v>59</v>
      </c>
      <c r="E205" s="39" t="s">
        <v>3669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3166</v>
      </c>
      <c s="41">
        <f>Rekapitulace!C50</f>
      </c>
      <c s="20" t="s">
        <v>0</v>
      </c>
      <c t="s">
        <v>23</v>
      </c>
      <c t="s">
        <v>27</v>
      </c>
    </row>
    <row r="4" spans="1:16" ht="32" customHeight="1">
      <c r="A4" s="24" t="s">
        <v>20</v>
      </c>
      <c s="25" t="s">
        <v>28</v>
      </c>
      <c s="27" t="s">
        <v>3166</v>
      </c>
      <c r="E4" s="26" t="s">
        <v>3167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3672</v>
      </c>
      <c r="E8" s="30" t="s">
        <v>3671</v>
      </c>
      <c r="J8" s="29">
        <f>0+J9+J22+J43+J88</f>
      </c>
      <c s="29">
        <f>0+K9+K22+K43+K88</f>
      </c>
      <c s="29">
        <f>0+L9+L22+L43+L88</f>
      </c>
      <c s="29">
        <f>0+M9+M22+M43+M88</f>
      </c>
    </row>
    <row r="9" spans="1:13" ht="12.75">
      <c r="A9" t="s">
        <v>46</v>
      </c>
      <c r="C9" s="31" t="s">
        <v>47</v>
      </c>
      <c r="E9" s="33" t="s">
        <v>48</v>
      </c>
      <c r="J9" s="32">
        <f>0</f>
      </c>
      <c s="32">
        <f>0</f>
      </c>
      <c s="32">
        <f>0+L10+L14+L18</f>
      </c>
      <c s="32">
        <f>0+M10+M14+M18</f>
      </c>
    </row>
    <row r="10" spans="1:16" ht="25.5">
      <c r="A10" t="s">
        <v>49</v>
      </c>
      <c s="34" t="s">
        <v>4</v>
      </c>
      <c s="34" t="s">
        <v>805</v>
      </c>
      <c s="35" t="s">
        <v>806</v>
      </c>
      <c s="6" t="s">
        <v>2066</v>
      </c>
      <c s="36" t="s">
        <v>793</v>
      </c>
      <c s="37">
        <v>16.49</v>
      </c>
      <c s="36">
        <v>0</v>
      </c>
      <c s="36">
        <f>ROUND(G10*H10,6)</f>
      </c>
      <c r="L10" s="38">
        <v>0</v>
      </c>
      <c s="32">
        <f>ROUND(ROUND(L10,2)*ROUND(G10,3),2)</f>
      </c>
      <c s="36" t="s">
        <v>55</v>
      </c>
      <c>
        <f>(M10*21)/100</f>
      </c>
      <c t="s">
        <v>27</v>
      </c>
    </row>
    <row r="11" spans="1:5" ht="25.5">
      <c r="A11" s="35" t="s">
        <v>56</v>
      </c>
      <c r="E11" s="39" t="s">
        <v>3426</v>
      </c>
    </row>
    <row r="12" spans="1:5" ht="76.5">
      <c r="A12" s="35" t="s">
        <v>57</v>
      </c>
      <c r="E12" s="40" t="s">
        <v>3673</v>
      </c>
    </row>
    <row r="13" spans="1:5" ht="25.5">
      <c r="A13" t="s">
        <v>59</v>
      </c>
      <c r="E13" s="39" t="s">
        <v>1766</v>
      </c>
    </row>
    <row r="14" spans="1:16" ht="25.5">
      <c r="A14" t="s">
        <v>49</v>
      </c>
      <c s="34" t="s">
        <v>27</v>
      </c>
      <c s="34" t="s">
        <v>796</v>
      </c>
      <c s="35" t="s">
        <v>797</v>
      </c>
      <c s="6" t="s">
        <v>2077</v>
      </c>
      <c s="36" t="s">
        <v>793</v>
      </c>
      <c s="37">
        <v>1.012</v>
      </c>
      <c s="36">
        <v>0</v>
      </c>
      <c s="36">
        <f>ROUND(G14*H14,6)</f>
      </c>
      <c r="L14" s="38">
        <v>0</v>
      </c>
      <c s="32">
        <f>ROUND(ROUND(L14,2)*ROUND(G14,3),2)</f>
      </c>
      <c s="36" t="s">
        <v>55</v>
      </c>
      <c>
        <f>(M14*21)/100</f>
      </c>
      <c t="s">
        <v>27</v>
      </c>
    </row>
    <row r="15" spans="1:5" ht="25.5">
      <c r="A15" s="35" t="s">
        <v>56</v>
      </c>
      <c r="E15" s="39" t="s">
        <v>3433</v>
      </c>
    </row>
    <row r="16" spans="1:5" ht="63.75">
      <c r="A16" s="35" t="s">
        <v>57</v>
      </c>
      <c r="E16" s="40" t="s">
        <v>3674</v>
      </c>
    </row>
    <row r="17" spans="1:5" ht="25.5">
      <c r="A17" t="s">
        <v>59</v>
      </c>
      <c r="E17" s="39" t="s">
        <v>1766</v>
      </c>
    </row>
    <row r="18" spans="1:16" ht="25.5">
      <c r="A18" t="s">
        <v>49</v>
      </c>
      <c s="34" t="s">
        <v>26</v>
      </c>
      <c s="34" t="s">
        <v>2081</v>
      </c>
      <c s="35" t="s">
        <v>2082</v>
      </c>
      <c s="6" t="s">
        <v>2083</v>
      </c>
      <c s="36" t="s">
        <v>793</v>
      </c>
      <c s="37">
        <v>17.949</v>
      </c>
      <c s="36">
        <v>0</v>
      </c>
      <c s="36">
        <f>ROUND(G18*H18,6)</f>
      </c>
      <c r="L18" s="38">
        <v>0</v>
      </c>
      <c s="32">
        <f>ROUND(ROUND(L18,2)*ROUND(G18,3),2)</f>
      </c>
      <c s="36" t="s">
        <v>55</v>
      </c>
      <c>
        <f>(M18*21)/100</f>
      </c>
      <c t="s">
        <v>27</v>
      </c>
    </row>
    <row r="19" spans="1:5" ht="25.5">
      <c r="A19" s="35" t="s">
        <v>56</v>
      </c>
      <c r="E19" s="39" t="s">
        <v>3438</v>
      </c>
    </row>
    <row r="20" spans="1:5" ht="63.75">
      <c r="A20" s="35" t="s">
        <v>57</v>
      </c>
      <c r="E20" s="40" t="s">
        <v>3675</v>
      </c>
    </row>
    <row r="21" spans="1:5" ht="25.5">
      <c r="A21" t="s">
        <v>59</v>
      </c>
      <c r="E21" s="39" t="s">
        <v>1766</v>
      </c>
    </row>
    <row r="22" spans="1:13" ht="12.75">
      <c r="A22" t="s">
        <v>46</v>
      </c>
      <c r="C22" s="31" t="s">
        <v>4</v>
      </c>
      <c r="E22" s="33" t="s">
        <v>837</v>
      </c>
      <c r="J22" s="32">
        <f>0</f>
      </c>
      <c s="32">
        <f>0</f>
      </c>
      <c s="32">
        <f>0+L23+L27+L31+L35+L39</f>
      </c>
      <c s="32">
        <f>0+M23+M27+M31+M35+M39</f>
      </c>
    </row>
    <row r="23" spans="1:16" ht="12.75">
      <c r="A23" t="s">
        <v>49</v>
      </c>
      <c s="34" t="s">
        <v>72</v>
      </c>
      <c s="34" t="s">
        <v>3599</v>
      </c>
      <c s="35" t="s">
        <v>5</v>
      </c>
      <c s="6" t="s">
        <v>3600</v>
      </c>
      <c s="36" t="s">
        <v>85</v>
      </c>
      <c s="37">
        <v>17</v>
      </c>
      <c s="36">
        <v>0</v>
      </c>
      <c s="36">
        <f>ROUND(G23*H23,6)</f>
      </c>
      <c r="L23" s="38">
        <v>0</v>
      </c>
      <c s="32">
        <f>ROUND(ROUND(L23,2)*ROUND(G23,3),2)</f>
      </c>
      <c s="36" t="s">
        <v>55</v>
      </c>
      <c>
        <f>(M23*21)/100</f>
      </c>
      <c t="s">
        <v>27</v>
      </c>
    </row>
    <row r="24" spans="1:5" ht="12.75">
      <c r="A24" s="35" t="s">
        <v>56</v>
      </c>
      <c r="E24" s="39" t="s">
        <v>5</v>
      </c>
    </row>
    <row r="25" spans="1:5" ht="63.75">
      <c r="A25" s="35" t="s">
        <v>57</v>
      </c>
      <c r="E25" s="40" t="s">
        <v>3532</v>
      </c>
    </row>
    <row r="26" spans="1:5" ht="12.75">
      <c r="A26" t="s">
        <v>59</v>
      </c>
      <c r="E26" s="39" t="s">
        <v>3602</v>
      </c>
    </row>
    <row r="27" spans="1:16" ht="25.5">
      <c r="A27" t="s">
        <v>49</v>
      </c>
      <c s="34" t="s">
        <v>77</v>
      </c>
      <c s="34" t="s">
        <v>3210</v>
      </c>
      <c s="35" t="s">
        <v>5</v>
      </c>
      <c s="6" t="s">
        <v>3448</v>
      </c>
      <c s="36" t="s">
        <v>64</v>
      </c>
      <c s="37">
        <v>9.447</v>
      </c>
      <c s="36">
        <v>0</v>
      </c>
      <c s="36">
        <f>ROUND(G27*H27,6)</f>
      </c>
      <c r="L27" s="38">
        <v>0</v>
      </c>
      <c s="32">
        <f>ROUND(ROUND(L27,2)*ROUND(G27,3),2)</f>
      </c>
      <c s="36" t="s">
        <v>55</v>
      </c>
      <c>
        <f>(M27*21)/100</f>
      </c>
      <c t="s">
        <v>27</v>
      </c>
    </row>
    <row r="28" spans="1:5" ht="25.5">
      <c r="A28" s="35" t="s">
        <v>56</v>
      </c>
      <c r="E28" s="39" t="s">
        <v>3449</v>
      </c>
    </row>
    <row r="29" spans="1:5" ht="63.75">
      <c r="A29" s="35" t="s">
        <v>57</v>
      </c>
      <c r="E29" s="40" t="s">
        <v>3676</v>
      </c>
    </row>
    <row r="30" spans="1:5" ht="63.75">
      <c r="A30" t="s">
        <v>59</v>
      </c>
      <c r="E30" s="39" t="s">
        <v>3444</v>
      </c>
    </row>
    <row r="31" spans="1:16" ht="12.75">
      <c r="A31" t="s">
        <v>49</v>
      </c>
      <c s="34" t="s">
        <v>82</v>
      </c>
      <c s="34" t="s">
        <v>2269</v>
      </c>
      <c s="35" t="s">
        <v>5</v>
      </c>
      <c s="6" t="s">
        <v>3451</v>
      </c>
      <c s="36" t="s">
        <v>75</v>
      </c>
      <c s="37">
        <v>22</v>
      </c>
      <c s="36">
        <v>0</v>
      </c>
      <c s="36">
        <f>ROUND(G31*H31,6)</f>
      </c>
      <c r="L31" s="38">
        <v>0</v>
      </c>
      <c s="32">
        <f>ROUND(ROUND(L31,2)*ROUND(G31,3),2)</f>
      </c>
      <c s="36" t="s">
        <v>55</v>
      </c>
      <c>
        <f>(M31*21)/100</f>
      </c>
      <c t="s">
        <v>27</v>
      </c>
    </row>
    <row r="32" spans="1:5" ht="25.5">
      <c r="A32" s="35" t="s">
        <v>56</v>
      </c>
      <c r="E32" s="39" t="s">
        <v>3452</v>
      </c>
    </row>
    <row r="33" spans="1:5" ht="63.75">
      <c r="A33" s="35" t="s">
        <v>57</v>
      </c>
      <c r="E33" s="40" t="s">
        <v>3677</v>
      </c>
    </row>
    <row r="34" spans="1:5" ht="63.75">
      <c r="A34" t="s">
        <v>59</v>
      </c>
      <c r="E34" s="39" t="s">
        <v>3444</v>
      </c>
    </row>
    <row r="35" spans="1:16" ht="12.75">
      <c r="A35" t="s">
        <v>49</v>
      </c>
      <c s="34" t="s">
        <v>87</v>
      </c>
      <c s="34" t="s">
        <v>2812</v>
      </c>
      <c s="35" t="s">
        <v>5</v>
      </c>
      <c s="6" t="s">
        <v>3454</v>
      </c>
      <c s="36" t="s">
        <v>64</v>
      </c>
      <c s="37">
        <v>9.447</v>
      </c>
      <c s="36">
        <v>0</v>
      </c>
      <c s="36">
        <f>ROUND(G35*H35,6)</f>
      </c>
      <c r="L35" s="38">
        <v>0</v>
      </c>
      <c s="32">
        <f>ROUND(ROUND(L35,2)*ROUND(G35,3),2)</f>
      </c>
      <c s="36" t="s">
        <v>55</v>
      </c>
      <c>
        <f>(M35*21)/100</f>
      </c>
      <c t="s">
        <v>27</v>
      </c>
    </row>
    <row r="36" spans="1:5" ht="12.75">
      <c r="A36" s="35" t="s">
        <v>56</v>
      </c>
      <c r="E36" s="39" t="s">
        <v>3442</v>
      </c>
    </row>
    <row r="37" spans="1:5" ht="63.75">
      <c r="A37" s="35" t="s">
        <v>57</v>
      </c>
      <c r="E37" s="40" t="s">
        <v>3678</v>
      </c>
    </row>
    <row r="38" spans="1:5" ht="63.75">
      <c r="A38" t="s">
        <v>59</v>
      </c>
      <c r="E38" s="39" t="s">
        <v>3444</v>
      </c>
    </row>
    <row r="39" spans="1:16" ht="12.75">
      <c r="A39" t="s">
        <v>49</v>
      </c>
      <c s="34" t="s">
        <v>108</v>
      </c>
      <c s="34" t="s">
        <v>3223</v>
      </c>
      <c s="35" t="s">
        <v>5</v>
      </c>
      <c s="6" t="s">
        <v>3456</v>
      </c>
      <c s="36" t="s">
        <v>64</v>
      </c>
      <c s="37">
        <v>6.97</v>
      </c>
      <c s="36">
        <v>0</v>
      </c>
      <c s="36">
        <f>ROUND(G39*H39,6)</f>
      </c>
      <c r="L39" s="38">
        <v>0</v>
      </c>
      <c s="32">
        <f>ROUND(ROUND(L39,2)*ROUND(G39,3),2)</f>
      </c>
      <c s="36" t="s">
        <v>55</v>
      </c>
      <c>
        <f>(M39*21)/100</f>
      </c>
      <c t="s">
        <v>27</v>
      </c>
    </row>
    <row r="40" spans="1:5" ht="38.25">
      <c r="A40" s="35" t="s">
        <v>56</v>
      </c>
      <c r="E40" s="39" t="s">
        <v>3457</v>
      </c>
    </row>
    <row r="41" spans="1:5" ht="63.75">
      <c r="A41" s="35" t="s">
        <v>57</v>
      </c>
      <c r="E41" s="40" t="s">
        <v>3679</v>
      </c>
    </row>
    <row r="42" spans="1:5" ht="369.75">
      <c r="A42" t="s">
        <v>59</v>
      </c>
      <c r="E42" s="39" t="s">
        <v>3459</v>
      </c>
    </row>
    <row r="43" spans="1:13" ht="12.75">
      <c r="A43" t="s">
        <v>46</v>
      </c>
      <c r="C43" s="31" t="s">
        <v>77</v>
      </c>
      <c r="E43" s="33" t="s">
        <v>1914</v>
      </c>
      <c r="J43" s="32">
        <f>0</f>
      </c>
      <c s="32">
        <f>0</f>
      </c>
      <c s="32">
        <f>0+L44+L48+L52+L56+L60+L64+L68+L72+L76+L80+L84</f>
      </c>
      <c s="32">
        <f>0+M44+M48+M52+M56+M60+M64+M68+M72+M76+M80+M84</f>
      </c>
    </row>
    <row r="44" spans="1:16" ht="12.75">
      <c r="A44" t="s">
        <v>49</v>
      </c>
      <c s="34" t="s">
        <v>112</v>
      </c>
      <c s="34" t="s">
        <v>2228</v>
      </c>
      <c s="35" t="s">
        <v>5</v>
      </c>
      <c s="6" t="s">
        <v>3492</v>
      </c>
      <c s="36" t="s">
        <v>64</v>
      </c>
      <c s="37">
        <v>7.275</v>
      </c>
      <c s="36">
        <v>0</v>
      </c>
      <c s="36">
        <f>ROUND(G44*H44,6)</f>
      </c>
      <c r="L44" s="38">
        <v>0</v>
      </c>
      <c s="32">
        <f>ROUND(ROUND(L44,2)*ROUND(G44,3),2)</f>
      </c>
      <c s="36" t="s">
        <v>55</v>
      </c>
      <c>
        <f>(M44*21)/100</f>
      </c>
      <c t="s">
        <v>27</v>
      </c>
    </row>
    <row r="45" spans="1:5" ht="12.75">
      <c r="A45" s="35" t="s">
        <v>56</v>
      </c>
      <c r="E45" s="39" t="s">
        <v>5</v>
      </c>
    </row>
    <row r="46" spans="1:5" ht="89.25">
      <c r="A46" s="35" t="s">
        <v>57</v>
      </c>
      <c r="E46" s="40" t="s">
        <v>3680</v>
      </c>
    </row>
    <row r="47" spans="1:5" ht="51">
      <c r="A47" t="s">
        <v>59</v>
      </c>
      <c r="E47" s="39" t="s">
        <v>3491</v>
      </c>
    </row>
    <row r="48" spans="1:16" ht="12.75">
      <c r="A48" t="s">
        <v>49</v>
      </c>
      <c s="34" t="s">
        <v>116</v>
      </c>
      <c s="34" t="s">
        <v>3314</v>
      </c>
      <c s="35" t="s">
        <v>5</v>
      </c>
      <c s="6" t="s">
        <v>3494</v>
      </c>
      <c s="36" t="s">
        <v>85</v>
      </c>
      <c s="37">
        <v>13.04</v>
      </c>
      <c s="36">
        <v>0</v>
      </c>
      <c s="36">
        <f>ROUND(G48*H48,6)</f>
      </c>
      <c r="L48" s="38">
        <v>0</v>
      </c>
      <c s="32">
        <f>ROUND(ROUND(L48,2)*ROUND(G48,3),2)</f>
      </c>
      <c s="36" t="s">
        <v>55</v>
      </c>
      <c>
        <f>(M48*21)/100</f>
      </c>
      <c t="s">
        <v>27</v>
      </c>
    </row>
    <row r="49" spans="1:5" ht="12.75">
      <c r="A49" s="35" t="s">
        <v>56</v>
      </c>
      <c r="E49" s="39" t="s">
        <v>5</v>
      </c>
    </row>
    <row r="50" spans="1:5" ht="63.75">
      <c r="A50" s="35" t="s">
        <v>57</v>
      </c>
      <c r="E50" s="40" t="s">
        <v>3681</v>
      </c>
    </row>
    <row r="51" spans="1:5" ht="51">
      <c r="A51" t="s">
        <v>59</v>
      </c>
      <c r="E51" s="39" t="s">
        <v>3496</v>
      </c>
    </row>
    <row r="52" spans="1:16" ht="12.75">
      <c r="A52" t="s">
        <v>49</v>
      </c>
      <c s="34" t="s">
        <v>120</v>
      </c>
      <c s="34" t="s">
        <v>2282</v>
      </c>
      <c s="35" t="s">
        <v>5</v>
      </c>
      <c s="6" t="s">
        <v>3497</v>
      </c>
      <c s="36" t="s">
        <v>85</v>
      </c>
      <c s="37">
        <v>26.08</v>
      </c>
      <c s="36">
        <v>0</v>
      </c>
      <c s="36">
        <f>ROUND(G52*H52,6)</f>
      </c>
      <c r="L52" s="38">
        <v>0</v>
      </c>
      <c s="32">
        <f>ROUND(ROUND(L52,2)*ROUND(G52,3),2)</f>
      </c>
      <c s="36" t="s">
        <v>55</v>
      </c>
      <c>
        <f>(M52*21)/100</f>
      </c>
      <c t="s">
        <v>27</v>
      </c>
    </row>
    <row r="53" spans="1:5" ht="12.75">
      <c r="A53" s="35" t="s">
        <v>56</v>
      </c>
      <c r="E53" s="39" t="s">
        <v>5</v>
      </c>
    </row>
    <row r="54" spans="1:5" ht="76.5">
      <c r="A54" s="35" t="s">
        <v>57</v>
      </c>
      <c r="E54" s="40" t="s">
        <v>3682</v>
      </c>
    </row>
    <row r="55" spans="1:5" ht="51">
      <c r="A55" t="s">
        <v>59</v>
      </c>
      <c r="E55" s="39" t="s">
        <v>3496</v>
      </c>
    </row>
    <row r="56" spans="1:16" ht="12.75">
      <c r="A56" t="s">
        <v>49</v>
      </c>
      <c s="34" t="s">
        <v>124</v>
      </c>
      <c s="34" t="s">
        <v>3191</v>
      </c>
      <c s="35" t="s">
        <v>5</v>
      </c>
      <c s="6" t="s">
        <v>3192</v>
      </c>
      <c s="36" t="s">
        <v>85</v>
      </c>
      <c s="37">
        <v>13.04</v>
      </c>
      <c s="36">
        <v>0</v>
      </c>
      <c s="36">
        <f>ROUND(G56*H56,6)</f>
      </c>
      <c r="L56" s="38">
        <v>0</v>
      </c>
      <c s="32">
        <f>ROUND(ROUND(L56,2)*ROUND(G56,3),2)</f>
      </c>
      <c s="36" t="s">
        <v>55</v>
      </c>
      <c>
        <f>(M56*21)/100</f>
      </c>
      <c t="s">
        <v>27</v>
      </c>
    </row>
    <row r="57" spans="1:5" ht="12.75">
      <c r="A57" s="35" t="s">
        <v>56</v>
      </c>
      <c r="E57" s="39" t="s">
        <v>5</v>
      </c>
    </row>
    <row r="58" spans="1:5" ht="63.75">
      <c r="A58" s="35" t="s">
        <v>57</v>
      </c>
      <c r="E58" s="40" t="s">
        <v>3683</v>
      </c>
    </row>
    <row r="59" spans="1:5" ht="140.25">
      <c r="A59" t="s">
        <v>59</v>
      </c>
      <c r="E59" s="39" t="s">
        <v>3500</v>
      </c>
    </row>
    <row r="60" spans="1:16" ht="12.75">
      <c r="A60" t="s">
        <v>49</v>
      </c>
      <c s="34" t="s">
        <v>128</v>
      </c>
      <c s="34" t="s">
        <v>3196</v>
      </c>
      <c s="35" t="s">
        <v>5</v>
      </c>
      <c s="6" t="s">
        <v>3197</v>
      </c>
      <c s="36" t="s">
        <v>85</v>
      </c>
      <c s="37">
        <v>13.04</v>
      </c>
      <c s="36">
        <v>0</v>
      </c>
      <c s="36">
        <f>ROUND(G60*H60,6)</f>
      </c>
      <c r="L60" s="38">
        <v>0</v>
      </c>
      <c s="32">
        <f>ROUND(ROUND(L60,2)*ROUND(G60,3),2)</f>
      </c>
      <c s="36" t="s">
        <v>55</v>
      </c>
      <c>
        <f>(M60*21)/100</f>
      </c>
      <c t="s">
        <v>27</v>
      </c>
    </row>
    <row r="61" spans="1:5" ht="12.75">
      <c r="A61" s="35" t="s">
        <v>56</v>
      </c>
      <c r="E61" s="39" t="s">
        <v>5</v>
      </c>
    </row>
    <row r="62" spans="1:5" ht="63.75">
      <c r="A62" s="35" t="s">
        <v>57</v>
      </c>
      <c r="E62" s="40" t="s">
        <v>3683</v>
      </c>
    </row>
    <row r="63" spans="1:5" ht="140.25">
      <c r="A63" t="s">
        <v>59</v>
      </c>
      <c r="E63" s="39" t="s">
        <v>3500</v>
      </c>
    </row>
    <row r="64" spans="1:16" ht="12.75">
      <c r="A64" t="s">
        <v>49</v>
      </c>
      <c s="34" t="s">
        <v>131</v>
      </c>
      <c s="34" t="s">
        <v>3319</v>
      </c>
      <c s="35" t="s">
        <v>5</v>
      </c>
      <c s="6" t="s">
        <v>3320</v>
      </c>
      <c s="36" t="s">
        <v>85</v>
      </c>
      <c s="37">
        <v>13.04</v>
      </c>
      <c s="36">
        <v>0</v>
      </c>
      <c s="36">
        <f>ROUND(G64*H64,6)</f>
      </c>
      <c r="L64" s="38">
        <v>0</v>
      </c>
      <c s="32">
        <f>ROUND(ROUND(L64,2)*ROUND(G64,3),2)</f>
      </c>
      <c s="36" t="s">
        <v>55</v>
      </c>
      <c>
        <f>(M64*21)/100</f>
      </c>
      <c t="s">
        <v>27</v>
      </c>
    </row>
    <row r="65" spans="1:5" ht="12.75">
      <c r="A65" s="35" t="s">
        <v>56</v>
      </c>
      <c r="E65" s="39" t="s">
        <v>5</v>
      </c>
    </row>
    <row r="66" spans="1:5" ht="63.75">
      <c r="A66" s="35" t="s">
        <v>57</v>
      </c>
      <c r="E66" s="40" t="s">
        <v>3683</v>
      </c>
    </row>
    <row r="67" spans="1:5" ht="140.25">
      <c r="A67" t="s">
        <v>59</v>
      </c>
      <c r="E67" s="39" t="s">
        <v>3500</v>
      </c>
    </row>
    <row r="68" spans="1:16" ht="12.75">
      <c r="A68" t="s">
        <v>49</v>
      </c>
      <c s="34" t="s">
        <v>135</v>
      </c>
      <c s="34" t="s">
        <v>2290</v>
      </c>
      <c s="35" t="s">
        <v>4</v>
      </c>
      <c s="6" t="s">
        <v>2291</v>
      </c>
      <c s="36" t="s">
        <v>85</v>
      </c>
      <c s="37">
        <v>41.45</v>
      </c>
      <c s="36">
        <v>0</v>
      </c>
      <c s="36">
        <f>ROUND(G68*H68,6)</f>
      </c>
      <c r="L68" s="38">
        <v>0</v>
      </c>
      <c s="32">
        <f>ROUND(ROUND(L68,2)*ROUND(G68,3),2)</f>
      </c>
      <c s="36" t="s">
        <v>55</v>
      </c>
      <c>
        <f>(M68*21)/100</f>
      </c>
      <c t="s">
        <v>27</v>
      </c>
    </row>
    <row r="69" spans="1:5" ht="12.75">
      <c r="A69" s="35" t="s">
        <v>56</v>
      </c>
      <c r="E69" s="39" t="s">
        <v>5</v>
      </c>
    </row>
    <row r="70" spans="1:5" ht="63.75">
      <c r="A70" s="35" t="s">
        <v>57</v>
      </c>
      <c r="E70" s="40" t="s">
        <v>3684</v>
      </c>
    </row>
    <row r="71" spans="1:5" ht="153">
      <c r="A71" t="s">
        <v>59</v>
      </c>
      <c r="E71" s="39" t="s">
        <v>3506</v>
      </c>
    </row>
    <row r="72" spans="1:16" ht="12.75">
      <c r="A72" t="s">
        <v>49</v>
      </c>
      <c s="34" t="s">
        <v>139</v>
      </c>
      <c s="34" t="s">
        <v>2290</v>
      </c>
      <c s="35" t="s">
        <v>27</v>
      </c>
      <c s="6" t="s">
        <v>2291</v>
      </c>
      <c s="36" t="s">
        <v>85</v>
      </c>
      <c s="37">
        <v>2.14</v>
      </c>
      <c s="36">
        <v>0</v>
      </c>
      <c s="36">
        <f>ROUND(G72*H72,6)</f>
      </c>
      <c r="L72" s="38">
        <v>0</v>
      </c>
      <c s="32">
        <f>ROUND(ROUND(L72,2)*ROUND(G72,3),2)</f>
      </c>
      <c s="36" t="s">
        <v>55</v>
      </c>
      <c>
        <f>(M72*21)/100</f>
      </c>
      <c t="s">
        <v>27</v>
      </c>
    </row>
    <row r="73" spans="1:5" ht="12.75">
      <c r="A73" s="35" t="s">
        <v>56</v>
      </c>
      <c r="E73" s="39" t="s">
        <v>3508</v>
      </c>
    </row>
    <row r="74" spans="1:5" ht="63.75">
      <c r="A74" s="35" t="s">
        <v>57</v>
      </c>
      <c r="E74" s="40" t="s">
        <v>3685</v>
      </c>
    </row>
    <row r="75" spans="1:5" ht="153">
      <c r="A75" t="s">
        <v>59</v>
      </c>
      <c r="E75" s="39" t="s">
        <v>3506</v>
      </c>
    </row>
    <row r="76" spans="1:16" ht="12.75">
      <c r="A76" t="s">
        <v>49</v>
      </c>
      <c s="34" t="s">
        <v>143</v>
      </c>
      <c s="34" t="s">
        <v>3510</v>
      </c>
      <c s="35" t="s">
        <v>5</v>
      </c>
      <c s="6" t="s">
        <v>3511</v>
      </c>
      <c s="36" t="s">
        <v>85</v>
      </c>
      <c s="37">
        <v>2.74</v>
      </c>
      <c s="36">
        <v>0</v>
      </c>
      <c s="36">
        <f>ROUND(G76*H76,6)</f>
      </c>
      <c r="L76" s="38">
        <v>0</v>
      </c>
      <c s="32">
        <f>ROUND(ROUND(L76,2)*ROUND(G76,3),2)</f>
      </c>
      <c s="36" t="s">
        <v>55</v>
      </c>
      <c>
        <f>(M76*21)/100</f>
      </c>
      <c t="s">
        <v>27</v>
      </c>
    </row>
    <row r="77" spans="1:5" ht="12.75">
      <c r="A77" s="35" t="s">
        <v>56</v>
      </c>
      <c r="E77" s="39" t="s">
        <v>5</v>
      </c>
    </row>
    <row r="78" spans="1:5" ht="63.75">
      <c r="A78" s="35" t="s">
        <v>57</v>
      </c>
      <c r="E78" s="40" t="s">
        <v>3686</v>
      </c>
    </row>
    <row r="79" spans="1:5" ht="153">
      <c r="A79" t="s">
        <v>59</v>
      </c>
      <c r="E79" s="39" t="s">
        <v>3506</v>
      </c>
    </row>
    <row r="80" spans="1:16" ht="12.75">
      <c r="A80" t="s">
        <v>49</v>
      </c>
      <c s="34" t="s">
        <v>147</v>
      </c>
      <c s="34" t="s">
        <v>3514</v>
      </c>
      <c s="35" t="s">
        <v>5</v>
      </c>
      <c s="6" t="s">
        <v>3515</v>
      </c>
      <c s="36" t="s">
        <v>85</v>
      </c>
      <c s="37">
        <v>2.8</v>
      </c>
      <c s="36">
        <v>0</v>
      </c>
      <c s="36">
        <f>ROUND(G80*H80,6)</f>
      </c>
      <c r="L80" s="38">
        <v>0</v>
      </c>
      <c s="32">
        <f>ROUND(ROUND(L80,2)*ROUND(G80,3),2)</f>
      </c>
      <c s="36" t="s">
        <v>55</v>
      </c>
      <c>
        <f>(M80*21)/100</f>
      </c>
      <c t="s">
        <v>27</v>
      </c>
    </row>
    <row r="81" spans="1:5" ht="12.75">
      <c r="A81" s="35" t="s">
        <v>56</v>
      </c>
      <c r="E81" s="39" t="s">
        <v>5</v>
      </c>
    </row>
    <row r="82" spans="1:5" ht="63.75">
      <c r="A82" s="35" t="s">
        <v>57</v>
      </c>
      <c r="E82" s="40" t="s">
        <v>3687</v>
      </c>
    </row>
    <row r="83" spans="1:5" ht="89.25">
      <c r="A83" t="s">
        <v>59</v>
      </c>
      <c r="E83" s="39" t="s">
        <v>3517</v>
      </c>
    </row>
    <row r="84" spans="1:16" ht="12.75">
      <c r="A84" t="s">
        <v>49</v>
      </c>
      <c s="34" t="s">
        <v>151</v>
      </c>
      <c s="34" t="s">
        <v>3518</v>
      </c>
      <c s="35" t="s">
        <v>5</v>
      </c>
      <c s="6" t="s">
        <v>3519</v>
      </c>
      <c s="36" t="s">
        <v>75</v>
      </c>
      <c s="37">
        <v>54</v>
      </c>
      <c s="36">
        <v>0</v>
      </c>
      <c s="36">
        <f>ROUND(G84*H84,6)</f>
      </c>
      <c r="L84" s="38">
        <v>0</v>
      </c>
      <c s="32">
        <f>ROUND(ROUND(L84,2)*ROUND(G84,3),2)</f>
      </c>
      <c s="36" t="s">
        <v>55</v>
      </c>
      <c>
        <f>(M84*21)/100</f>
      </c>
      <c t="s">
        <v>27</v>
      </c>
    </row>
    <row r="85" spans="1:5" ht="12.75">
      <c r="A85" s="35" t="s">
        <v>56</v>
      </c>
      <c r="E85" s="39" t="s">
        <v>5</v>
      </c>
    </row>
    <row r="86" spans="1:5" ht="63.75">
      <c r="A86" s="35" t="s">
        <v>57</v>
      </c>
      <c r="E86" s="40" t="s">
        <v>3688</v>
      </c>
    </row>
    <row r="87" spans="1:5" ht="38.25">
      <c r="A87" t="s">
        <v>59</v>
      </c>
      <c r="E87" s="39" t="s">
        <v>3521</v>
      </c>
    </row>
    <row r="88" spans="1:13" ht="12.75">
      <c r="A88" t="s">
        <v>46</v>
      </c>
      <c r="C88" s="31" t="s">
        <v>112</v>
      </c>
      <c r="E88" s="33" t="s">
        <v>1999</v>
      </c>
      <c r="J88" s="32">
        <f>0</f>
      </c>
      <c s="32">
        <f>0</f>
      </c>
      <c s="32">
        <f>0+L89+L93+L97+L101</f>
      </c>
      <c s="32">
        <f>0+M89+M93+M97+M101</f>
      </c>
    </row>
    <row r="89" spans="1:16" ht="12.75">
      <c r="A89" t="s">
        <v>49</v>
      </c>
      <c s="34" t="s">
        <v>155</v>
      </c>
      <c s="34" t="s">
        <v>3286</v>
      </c>
      <c s="35" t="s">
        <v>5</v>
      </c>
      <c s="6" t="s">
        <v>3657</v>
      </c>
      <c s="36" t="s">
        <v>75</v>
      </c>
      <c s="37">
        <v>18.1</v>
      </c>
      <c s="36">
        <v>0</v>
      </c>
      <c s="36">
        <f>ROUND(G89*H89,6)</f>
      </c>
      <c r="L89" s="38">
        <v>0</v>
      </c>
      <c s="32">
        <f>ROUND(ROUND(L89,2)*ROUND(G89,3),2)</f>
      </c>
      <c s="36" t="s">
        <v>55</v>
      </c>
      <c>
        <f>(M89*21)/100</f>
      </c>
      <c t="s">
        <v>27</v>
      </c>
    </row>
    <row r="90" spans="1:5" ht="12.75">
      <c r="A90" s="35" t="s">
        <v>56</v>
      </c>
      <c r="E90" s="39" t="s">
        <v>5</v>
      </c>
    </row>
    <row r="91" spans="1:5" ht="63.75">
      <c r="A91" s="35" t="s">
        <v>57</v>
      </c>
      <c r="E91" s="40" t="s">
        <v>3689</v>
      </c>
    </row>
    <row r="92" spans="1:5" ht="51">
      <c r="A92" t="s">
        <v>59</v>
      </c>
      <c r="E92" s="39" t="s">
        <v>3576</v>
      </c>
    </row>
    <row r="93" spans="1:16" ht="12.75">
      <c r="A93" t="s">
        <v>49</v>
      </c>
      <c s="34" t="s">
        <v>158</v>
      </c>
      <c s="34" t="s">
        <v>2292</v>
      </c>
      <c s="35" t="s">
        <v>5</v>
      </c>
      <c s="6" t="s">
        <v>3578</v>
      </c>
      <c s="36" t="s">
        <v>75</v>
      </c>
      <c s="37">
        <v>21</v>
      </c>
      <c s="36">
        <v>0</v>
      </c>
      <c s="36">
        <f>ROUND(G93*H93,6)</f>
      </c>
      <c r="L93" s="38">
        <v>0</v>
      </c>
      <c s="32">
        <f>ROUND(ROUND(L93,2)*ROUND(G93,3),2)</f>
      </c>
      <c s="36" t="s">
        <v>55</v>
      </c>
      <c>
        <f>(M93*21)/100</f>
      </c>
      <c t="s">
        <v>27</v>
      </c>
    </row>
    <row r="94" spans="1:5" ht="12.75">
      <c r="A94" s="35" t="s">
        <v>56</v>
      </c>
      <c r="E94" s="39" t="s">
        <v>5</v>
      </c>
    </row>
    <row r="95" spans="1:5" ht="63.75">
      <c r="A95" s="35" t="s">
        <v>57</v>
      </c>
      <c r="E95" s="40" t="s">
        <v>3690</v>
      </c>
    </row>
    <row r="96" spans="1:5" ht="51">
      <c r="A96" t="s">
        <v>59</v>
      </c>
      <c r="E96" s="39" t="s">
        <v>3580</v>
      </c>
    </row>
    <row r="97" spans="1:16" ht="12.75">
      <c r="A97" t="s">
        <v>49</v>
      </c>
      <c s="34" t="s">
        <v>164</v>
      </c>
      <c s="34" t="s">
        <v>3376</v>
      </c>
      <c s="35" t="s">
        <v>5</v>
      </c>
      <c s="6" t="s">
        <v>3581</v>
      </c>
      <c s="36" t="s">
        <v>75</v>
      </c>
      <c s="37">
        <v>1</v>
      </c>
      <c s="36">
        <v>0</v>
      </c>
      <c s="36">
        <f>ROUND(G97*H97,6)</f>
      </c>
      <c r="L97" s="38">
        <v>0</v>
      </c>
      <c s="32">
        <f>ROUND(ROUND(L97,2)*ROUND(G97,3),2)</f>
      </c>
      <c s="36" t="s">
        <v>55</v>
      </c>
      <c>
        <f>(M97*21)/100</f>
      </c>
      <c t="s">
        <v>27</v>
      </c>
    </row>
    <row r="98" spans="1:5" ht="12.75">
      <c r="A98" s="35" t="s">
        <v>56</v>
      </c>
      <c r="E98" s="39" t="s">
        <v>5</v>
      </c>
    </row>
    <row r="99" spans="1:5" ht="63.75">
      <c r="A99" s="35" t="s">
        <v>57</v>
      </c>
      <c r="E99" s="40" t="s">
        <v>3691</v>
      </c>
    </row>
    <row r="100" spans="1:5" ht="51">
      <c r="A100" t="s">
        <v>59</v>
      </c>
      <c r="E100" s="39" t="s">
        <v>3580</v>
      </c>
    </row>
    <row r="101" spans="1:16" ht="12.75">
      <c r="A101" t="s">
        <v>49</v>
      </c>
      <c s="34" t="s">
        <v>168</v>
      </c>
      <c s="34" t="s">
        <v>3583</v>
      </c>
      <c s="35" t="s">
        <v>5</v>
      </c>
      <c s="6" t="s">
        <v>3584</v>
      </c>
      <c s="36" t="s">
        <v>75</v>
      </c>
      <c s="37">
        <v>122.6</v>
      </c>
      <c s="36">
        <v>0</v>
      </c>
      <c s="36">
        <f>ROUND(G101*H101,6)</f>
      </c>
      <c r="L101" s="38">
        <v>0</v>
      </c>
      <c s="32">
        <f>ROUND(ROUND(L101,2)*ROUND(G101,3),2)</f>
      </c>
      <c s="36" t="s">
        <v>55</v>
      </c>
      <c>
        <f>(M101*21)/100</f>
      </c>
      <c t="s">
        <v>27</v>
      </c>
    </row>
    <row r="102" spans="1:5" ht="12.75">
      <c r="A102" s="35" t="s">
        <v>56</v>
      </c>
      <c r="E102" s="39" t="s">
        <v>5</v>
      </c>
    </row>
    <row r="103" spans="1:5" ht="63.75">
      <c r="A103" s="35" t="s">
        <v>57</v>
      </c>
      <c r="E103" s="40" t="s">
        <v>3585</v>
      </c>
    </row>
    <row r="104" spans="1:5" ht="25.5">
      <c r="A104" t="s">
        <v>59</v>
      </c>
      <c r="E104" s="39" t="s">
        <v>3586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1105</v>
      </c>
      <c r="E8" s="30" t="s">
        <v>1104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49</v>
      </c>
      <c s="34" t="s">
        <v>4</v>
      </c>
      <c s="34" t="s">
        <v>125</v>
      </c>
      <c s="35" t="s">
        <v>5</v>
      </c>
      <c s="6" t="s">
        <v>1106</v>
      </c>
      <c s="36" t="s">
        <v>75</v>
      </c>
      <c s="37">
        <v>450</v>
      </c>
      <c s="36">
        <v>0</v>
      </c>
      <c s="36">
        <f>ROUND(G10*H10,6)</f>
      </c>
      <c r="L10" s="38">
        <v>0</v>
      </c>
      <c s="32">
        <f>ROUND(ROUND(L10,2)*ROUND(G10,3),2)</f>
      </c>
      <c s="36" t="s">
        <v>55</v>
      </c>
      <c>
        <f>(M10*21)/100</f>
      </c>
      <c t="s">
        <v>27</v>
      </c>
    </row>
    <row r="11" spans="1:5" ht="12.75">
      <c r="A11" s="35" t="s">
        <v>56</v>
      </c>
      <c r="E11" s="39" t="s">
        <v>5</v>
      </c>
    </row>
    <row r="12" spans="1:5" ht="12.75">
      <c r="A12" s="35" t="s">
        <v>57</v>
      </c>
      <c r="E12" s="40" t="s">
        <v>1107</v>
      </c>
    </row>
    <row r="13" spans="1:5" ht="102">
      <c r="A13" t="s">
        <v>59</v>
      </c>
      <c r="E13" s="39" t="s">
        <v>867</v>
      </c>
    </row>
    <row r="14" spans="1:16" ht="12.75">
      <c r="A14" t="s">
        <v>49</v>
      </c>
      <c s="34" t="s">
        <v>27</v>
      </c>
      <c s="34" t="s">
        <v>868</v>
      </c>
      <c s="35" t="s">
        <v>5</v>
      </c>
      <c s="6" t="s">
        <v>869</v>
      </c>
      <c s="36" t="s">
        <v>75</v>
      </c>
      <c s="37">
        <v>31</v>
      </c>
      <c s="36">
        <v>0</v>
      </c>
      <c s="36">
        <f>ROUND(G14*H14,6)</f>
      </c>
      <c r="L14" s="38">
        <v>0</v>
      </c>
      <c s="32">
        <f>ROUND(ROUND(L14,2)*ROUND(G14,3),2)</f>
      </c>
      <c s="36" t="s">
        <v>55</v>
      </c>
      <c>
        <f>(M14*21)/100</f>
      </c>
      <c t="s">
        <v>27</v>
      </c>
    </row>
    <row r="15" spans="1:5" ht="12.75">
      <c r="A15" s="35" t="s">
        <v>56</v>
      </c>
      <c r="E15" s="39" t="s">
        <v>5</v>
      </c>
    </row>
    <row r="16" spans="1:5" ht="12.75">
      <c r="A16" s="35" t="s">
        <v>57</v>
      </c>
      <c r="E16" s="40" t="s">
        <v>1108</v>
      </c>
    </row>
    <row r="17" spans="1:5" ht="102">
      <c r="A17" t="s">
        <v>59</v>
      </c>
      <c r="E17" s="39" t="s">
        <v>871</v>
      </c>
    </row>
    <row r="18" spans="1:16" ht="12.75">
      <c r="A18" t="s">
        <v>49</v>
      </c>
      <c s="34" t="s">
        <v>26</v>
      </c>
      <c s="34" t="s">
        <v>1109</v>
      </c>
      <c s="35" t="s">
        <v>5</v>
      </c>
      <c s="6" t="s">
        <v>1110</v>
      </c>
      <c s="36" t="s">
        <v>75</v>
      </c>
      <c s="37">
        <v>450</v>
      </c>
      <c s="36">
        <v>0</v>
      </c>
      <c s="36">
        <f>ROUND(G18*H18,6)</f>
      </c>
      <c r="L18" s="38">
        <v>0</v>
      </c>
      <c s="32">
        <f>ROUND(ROUND(L18,2)*ROUND(G18,3),2)</f>
      </c>
      <c s="36" t="s">
        <v>55</v>
      </c>
      <c>
        <f>(M18*21)/100</f>
      </c>
      <c t="s">
        <v>27</v>
      </c>
    </row>
    <row r="19" spans="1:5" ht="12.75">
      <c r="A19" s="35" t="s">
        <v>56</v>
      </c>
      <c r="E19" s="39" t="s">
        <v>5</v>
      </c>
    </row>
    <row r="20" spans="1:5" ht="12.75">
      <c r="A20" s="35" t="s">
        <v>57</v>
      </c>
      <c r="E20" s="40" t="s">
        <v>1107</v>
      </c>
    </row>
    <row r="21" spans="1:5" ht="140.25">
      <c r="A21" t="s">
        <v>59</v>
      </c>
      <c r="E21" s="39" t="s">
        <v>879</v>
      </c>
    </row>
    <row r="22" spans="1:16" ht="25.5">
      <c r="A22" t="s">
        <v>49</v>
      </c>
      <c s="34" t="s">
        <v>72</v>
      </c>
      <c s="34" t="s">
        <v>1111</v>
      </c>
      <c s="35" t="s">
        <v>5</v>
      </c>
      <c s="6" t="s">
        <v>1112</v>
      </c>
      <c s="36" t="s">
        <v>75</v>
      </c>
      <c s="37">
        <v>10</v>
      </c>
      <c s="36">
        <v>0</v>
      </c>
      <c s="36">
        <f>ROUND(G22*H22,6)</f>
      </c>
      <c r="L22" s="38">
        <v>0</v>
      </c>
      <c s="32">
        <f>ROUND(ROUND(L22,2)*ROUND(G22,3),2)</f>
      </c>
      <c s="36" t="s">
        <v>55</v>
      </c>
      <c>
        <f>(M22*21)/100</f>
      </c>
      <c t="s">
        <v>27</v>
      </c>
    </row>
    <row r="23" spans="1:5" ht="12.75">
      <c r="A23" s="35" t="s">
        <v>56</v>
      </c>
      <c r="E23" s="39" t="s">
        <v>5</v>
      </c>
    </row>
    <row r="24" spans="1:5" ht="12.75">
      <c r="A24" s="35" t="s">
        <v>57</v>
      </c>
      <c r="E24" s="40" t="s">
        <v>862</v>
      </c>
    </row>
    <row r="25" spans="1:5" ht="89.25">
      <c r="A25" t="s">
        <v>59</v>
      </c>
      <c r="E25" s="39" t="s">
        <v>466</v>
      </c>
    </row>
    <row r="26" spans="1:16" ht="12.75">
      <c r="A26" t="s">
        <v>49</v>
      </c>
      <c s="34" t="s">
        <v>77</v>
      </c>
      <c s="34" t="s">
        <v>213</v>
      </c>
      <c s="35" t="s">
        <v>5</v>
      </c>
      <c s="6" t="s">
        <v>1113</v>
      </c>
      <c s="36" t="s">
        <v>75</v>
      </c>
      <c s="37">
        <v>20</v>
      </c>
      <c s="36">
        <v>0</v>
      </c>
      <c s="36">
        <f>ROUND(G26*H26,6)</f>
      </c>
      <c r="L26" s="38">
        <v>0</v>
      </c>
      <c s="32">
        <f>ROUND(ROUND(L26,2)*ROUND(G26,3),2)</f>
      </c>
      <c s="36" t="s">
        <v>55</v>
      </c>
      <c>
        <f>(M26*21)/100</f>
      </c>
      <c t="s">
        <v>27</v>
      </c>
    </row>
    <row r="27" spans="1:5" ht="12.75">
      <c r="A27" s="35" t="s">
        <v>56</v>
      </c>
      <c r="E27" s="39" t="s">
        <v>5</v>
      </c>
    </row>
    <row r="28" spans="1:5" ht="12.75">
      <c r="A28" s="35" t="s">
        <v>57</v>
      </c>
      <c r="E28" s="40" t="s">
        <v>893</v>
      </c>
    </row>
    <row r="29" spans="1:5" ht="89.25">
      <c r="A29" t="s">
        <v>59</v>
      </c>
      <c r="E29" s="39" t="s">
        <v>466</v>
      </c>
    </row>
    <row r="30" spans="1:16" ht="25.5">
      <c r="A30" t="s">
        <v>49</v>
      </c>
      <c s="34" t="s">
        <v>82</v>
      </c>
      <c s="34" t="s">
        <v>1114</v>
      </c>
      <c s="35" t="s">
        <v>5</v>
      </c>
      <c s="6" t="s">
        <v>1115</v>
      </c>
      <c s="36" t="s">
        <v>90</v>
      </c>
      <c s="37">
        <v>2</v>
      </c>
      <c s="36">
        <v>0</v>
      </c>
      <c s="36">
        <f>ROUND(G30*H30,6)</f>
      </c>
      <c r="L30" s="38">
        <v>0</v>
      </c>
      <c s="32">
        <f>ROUND(ROUND(L30,2)*ROUND(G30,3),2)</f>
      </c>
      <c s="36" t="s">
        <v>55</v>
      </c>
      <c>
        <f>(M30*21)/100</f>
      </c>
      <c t="s">
        <v>27</v>
      </c>
    </row>
    <row r="31" spans="1:5" ht="12.75">
      <c r="A31" s="35" t="s">
        <v>56</v>
      </c>
      <c r="E31" s="39" t="s">
        <v>5</v>
      </c>
    </row>
    <row r="32" spans="1:5" ht="12.75">
      <c r="A32" s="35" t="s">
        <v>57</v>
      </c>
      <c r="E32" s="40" t="s">
        <v>895</v>
      </c>
    </row>
    <row r="33" spans="1:5" ht="102">
      <c r="A33" t="s">
        <v>59</v>
      </c>
      <c r="E33" s="39" t="s">
        <v>1116</v>
      </c>
    </row>
    <row r="34" spans="1:16" ht="12.75">
      <c r="A34" t="s">
        <v>49</v>
      </c>
      <c s="34" t="s">
        <v>87</v>
      </c>
      <c s="34" t="s">
        <v>1117</v>
      </c>
      <c s="35" t="s">
        <v>5</v>
      </c>
      <c s="6" t="s">
        <v>1118</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02">
      <c r="A37" t="s">
        <v>59</v>
      </c>
      <c r="E37" s="39" t="s">
        <v>931</v>
      </c>
    </row>
    <row r="38" spans="1:16" ht="12.75">
      <c r="A38" t="s">
        <v>49</v>
      </c>
      <c s="34" t="s">
        <v>108</v>
      </c>
      <c s="34" t="s">
        <v>1020</v>
      </c>
      <c s="35" t="s">
        <v>5</v>
      </c>
      <c s="6" t="s">
        <v>1021</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5</v>
      </c>
    </row>
    <row r="41" spans="1:5" ht="178.5">
      <c r="A41" t="s">
        <v>59</v>
      </c>
      <c r="E41" s="39" t="s">
        <v>956</v>
      </c>
    </row>
    <row r="42" spans="1:16" ht="12.75">
      <c r="A42" t="s">
        <v>49</v>
      </c>
      <c s="34" t="s">
        <v>112</v>
      </c>
      <c s="34" t="s">
        <v>1022</v>
      </c>
      <c s="35" t="s">
        <v>5</v>
      </c>
      <c s="6" t="s">
        <v>1023</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5</v>
      </c>
    </row>
    <row r="45" spans="1:5" ht="127.5">
      <c r="A45" t="s">
        <v>59</v>
      </c>
      <c r="E45" s="39" t="s">
        <v>959</v>
      </c>
    </row>
    <row r="46" spans="1:16" ht="12.75">
      <c r="A46" t="s">
        <v>49</v>
      </c>
      <c s="34" t="s">
        <v>116</v>
      </c>
      <c s="34" t="s">
        <v>1028</v>
      </c>
      <c s="35" t="s">
        <v>5</v>
      </c>
      <c s="6" t="s">
        <v>1029</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78.5">
      <c r="A49" t="s">
        <v>59</v>
      </c>
      <c r="E49" s="39" t="s">
        <v>956</v>
      </c>
    </row>
    <row r="50" spans="1:16" ht="12.75">
      <c r="A50" t="s">
        <v>49</v>
      </c>
      <c s="34" t="s">
        <v>120</v>
      </c>
      <c s="34" t="s">
        <v>1030</v>
      </c>
      <c s="35" t="s">
        <v>5</v>
      </c>
      <c s="6" t="s">
        <v>1031</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27.5">
      <c r="A53" t="s">
        <v>59</v>
      </c>
      <c r="E53" s="39" t="s">
        <v>959</v>
      </c>
    </row>
    <row r="54" spans="1:16" ht="12.75">
      <c r="A54" t="s">
        <v>49</v>
      </c>
      <c s="34" t="s">
        <v>124</v>
      </c>
      <c s="34" t="s">
        <v>1036</v>
      </c>
      <c s="35" t="s">
        <v>5</v>
      </c>
      <c s="6" t="s">
        <v>1037</v>
      </c>
      <c s="36" t="s">
        <v>90</v>
      </c>
      <c s="37">
        <v>18</v>
      </c>
      <c s="36">
        <v>0</v>
      </c>
      <c s="36">
        <f>ROUND(G54*H54,6)</f>
      </c>
      <c r="L54" s="38">
        <v>0</v>
      </c>
      <c s="32">
        <f>ROUND(ROUND(L54,2)*ROUND(G54,3),2)</f>
      </c>
      <c s="36" t="s">
        <v>55</v>
      </c>
      <c>
        <f>(M54*21)/100</f>
      </c>
      <c t="s">
        <v>27</v>
      </c>
    </row>
    <row r="55" spans="1:5" ht="12.75">
      <c r="A55" s="35" t="s">
        <v>56</v>
      </c>
      <c r="E55" s="39" t="s">
        <v>5</v>
      </c>
    </row>
    <row r="56" spans="1:5" ht="12.75">
      <c r="A56" s="35" t="s">
        <v>57</v>
      </c>
      <c r="E56" s="40" t="s">
        <v>1119</v>
      </c>
    </row>
    <row r="57" spans="1:5" ht="178.5">
      <c r="A57" t="s">
        <v>59</v>
      </c>
      <c r="E57" s="39" t="s">
        <v>956</v>
      </c>
    </row>
    <row r="58" spans="1:16" ht="12.75">
      <c r="A58" t="s">
        <v>49</v>
      </c>
      <c s="34" t="s">
        <v>128</v>
      </c>
      <c s="34" t="s">
        <v>1038</v>
      </c>
      <c s="35" t="s">
        <v>5</v>
      </c>
      <c s="6" t="s">
        <v>1039</v>
      </c>
      <c s="36" t="s">
        <v>90</v>
      </c>
      <c s="37">
        <v>18</v>
      </c>
      <c s="36">
        <v>0</v>
      </c>
      <c s="36">
        <f>ROUND(G58*H58,6)</f>
      </c>
      <c r="L58" s="38">
        <v>0</v>
      </c>
      <c s="32">
        <f>ROUND(ROUND(L58,2)*ROUND(G58,3),2)</f>
      </c>
      <c s="36" t="s">
        <v>55</v>
      </c>
      <c>
        <f>(M58*21)/100</f>
      </c>
      <c t="s">
        <v>27</v>
      </c>
    </row>
    <row r="59" spans="1:5" ht="12.75">
      <c r="A59" s="35" t="s">
        <v>56</v>
      </c>
      <c r="E59" s="39" t="s">
        <v>5</v>
      </c>
    </row>
    <row r="60" spans="1:5" ht="12.75">
      <c r="A60" s="35" t="s">
        <v>57</v>
      </c>
      <c r="E60" s="40" t="s">
        <v>1119</v>
      </c>
    </row>
    <row r="61" spans="1:5" ht="127.5">
      <c r="A61" t="s">
        <v>59</v>
      </c>
      <c r="E61" s="39" t="s">
        <v>959</v>
      </c>
    </row>
    <row r="62" spans="1:16" ht="12.75">
      <c r="A62" t="s">
        <v>49</v>
      </c>
      <c s="34" t="s">
        <v>131</v>
      </c>
      <c s="34" t="s">
        <v>1040</v>
      </c>
      <c s="35" t="s">
        <v>5</v>
      </c>
      <c s="6" t="s">
        <v>1041</v>
      </c>
      <c s="36" t="s">
        <v>90</v>
      </c>
      <c s="37">
        <v>18</v>
      </c>
      <c s="36">
        <v>0</v>
      </c>
      <c s="36">
        <f>ROUND(G62*H62,6)</f>
      </c>
      <c r="L62" s="38">
        <v>0</v>
      </c>
      <c s="32">
        <f>ROUND(ROUND(L62,2)*ROUND(G62,3),2)</f>
      </c>
      <c s="36" t="s">
        <v>55</v>
      </c>
      <c>
        <f>(M62*21)/100</f>
      </c>
      <c t="s">
        <v>27</v>
      </c>
    </row>
    <row r="63" spans="1:5" ht="12.75">
      <c r="A63" s="35" t="s">
        <v>56</v>
      </c>
      <c r="E63" s="39" t="s">
        <v>5</v>
      </c>
    </row>
    <row r="64" spans="1:5" ht="12.75">
      <c r="A64" s="35" t="s">
        <v>57</v>
      </c>
      <c r="E64" s="40" t="s">
        <v>1119</v>
      </c>
    </row>
    <row r="65" spans="1:5" ht="178.5">
      <c r="A65" t="s">
        <v>59</v>
      </c>
      <c r="E65" s="39" t="s">
        <v>956</v>
      </c>
    </row>
    <row r="66" spans="1:16" ht="12.75">
      <c r="A66" t="s">
        <v>49</v>
      </c>
      <c s="34" t="s">
        <v>135</v>
      </c>
      <c s="34" t="s">
        <v>1043</v>
      </c>
      <c s="35" t="s">
        <v>5</v>
      </c>
      <c s="6" t="s">
        <v>1044</v>
      </c>
      <c s="36" t="s">
        <v>90</v>
      </c>
      <c s="37">
        <v>18</v>
      </c>
      <c s="36">
        <v>0</v>
      </c>
      <c s="36">
        <f>ROUND(G66*H66,6)</f>
      </c>
      <c r="L66" s="38">
        <v>0</v>
      </c>
      <c s="32">
        <f>ROUND(ROUND(L66,2)*ROUND(G66,3),2)</f>
      </c>
      <c s="36" t="s">
        <v>55</v>
      </c>
      <c>
        <f>(M66*21)/100</f>
      </c>
      <c t="s">
        <v>27</v>
      </c>
    </row>
    <row r="67" spans="1:5" ht="12.75">
      <c r="A67" s="35" t="s">
        <v>56</v>
      </c>
      <c r="E67" s="39" t="s">
        <v>5</v>
      </c>
    </row>
    <row r="68" spans="1:5" ht="12.75">
      <c r="A68" s="35" t="s">
        <v>57</v>
      </c>
      <c r="E68" s="40" t="s">
        <v>1119</v>
      </c>
    </row>
    <row r="69" spans="1:5" ht="127.5">
      <c r="A69" t="s">
        <v>59</v>
      </c>
      <c r="E69" s="39" t="s">
        <v>959</v>
      </c>
    </row>
    <row r="70" spans="1:16" ht="12.75">
      <c r="A70" t="s">
        <v>49</v>
      </c>
      <c s="34" t="s">
        <v>139</v>
      </c>
      <c s="34" t="s">
        <v>1050</v>
      </c>
      <c s="35" t="s">
        <v>5</v>
      </c>
      <c s="6" t="s">
        <v>1051</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27.5">
      <c r="A73" t="s">
        <v>59</v>
      </c>
      <c r="E73" s="39" t="s">
        <v>1052</v>
      </c>
    </row>
    <row r="74" spans="1:16" ht="12.75">
      <c r="A74" t="s">
        <v>49</v>
      </c>
      <c s="34" t="s">
        <v>143</v>
      </c>
      <c s="34" t="s">
        <v>1120</v>
      </c>
      <c s="35" t="s">
        <v>5</v>
      </c>
      <c s="6" t="s">
        <v>1121</v>
      </c>
      <c s="36" t="s">
        <v>171</v>
      </c>
      <c s="37">
        <v>0.06</v>
      </c>
      <c s="36">
        <v>0</v>
      </c>
      <c s="36">
        <f>ROUND(G74*H74,6)</f>
      </c>
      <c r="L74" s="38">
        <v>0</v>
      </c>
      <c s="32">
        <f>ROUND(ROUND(L74,2)*ROUND(G74,3),2)</f>
      </c>
      <c s="36" t="s">
        <v>55</v>
      </c>
      <c>
        <f>(M74*21)/100</f>
      </c>
      <c t="s">
        <v>27</v>
      </c>
    </row>
    <row r="75" spans="1:5" ht="12.75">
      <c r="A75" s="35" t="s">
        <v>56</v>
      </c>
      <c r="E75" s="39" t="s">
        <v>5</v>
      </c>
    </row>
    <row r="76" spans="1:5" ht="12.75">
      <c r="A76" s="35" t="s">
        <v>57</v>
      </c>
      <c r="E76" s="40" t="s">
        <v>1122</v>
      </c>
    </row>
    <row r="77" spans="1:5" ht="102">
      <c r="A77" t="s">
        <v>59</v>
      </c>
      <c r="E77" s="39" t="s">
        <v>1123</v>
      </c>
    </row>
    <row r="78" spans="1:16" ht="12.75">
      <c r="A78" t="s">
        <v>49</v>
      </c>
      <c s="34" t="s">
        <v>147</v>
      </c>
      <c s="34" t="s">
        <v>1124</v>
      </c>
      <c s="35" t="s">
        <v>5</v>
      </c>
      <c s="6" t="s">
        <v>1125</v>
      </c>
      <c s="36" t="s">
        <v>171</v>
      </c>
      <c s="37">
        <v>0.06</v>
      </c>
      <c s="36">
        <v>0</v>
      </c>
      <c s="36">
        <f>ROUND(G78*H78,6)</f>
      </c>
      <c r="L78" s="38">
        <v>0</v>
      </c>
      <c s="32">
        <f>ROUND(ROUND(L78,2)*ROUND(G78,3),2)</f>
      </c>
      <c s="36" t="s">
        <v>55</v>
      </c>
      <c>
        <f>(M78*21)/100</f>
      </c>
      <c t="s">
        <v>27</v>
      </c>
    </row>
    <row r="79" spans="1:5" ht="12.75">
      <c r="A79" s="35" t="s">
        <v>56</v>
      </c>
      <c r="E79" s="39" t="s">
        <v>5</v>
      </c>
    </row>
    <row r="80" spans="1:5" ht="12.75">
      <c r="A80" s="35" t="s">
        <v>57</v>
      </c>
      <c r="E80" s="40" t="s">
        <v>1122</v>
      </c>
    </row>
    <row r="81" spans="1:5" ht="102">
      <c r="A81" t="s">
        <v>59</v>
      </c>
      <c r="E81" s="39" t="s">
        <v>1126</v>
      </c>
    </row>
    <row r="82" spans="1:16" ht="25.5">
      <c r="A82" t="s">
        <v>49</v>
      </c>
      <c s="34" t="s">
        <v>151</v>
      </c>
      <c s="34" t="s">
        <v>1127</v>
      </c>
      <c s="35" t="s">
        <v>5</v>
      </c>
      <c s="6" t="s">
        <v>1128</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91.25">
      <c r="A85" t="s">
        <v>59</v>
      </c>
      <c r="E85" s="39" t="s">
        <v>1129</v>
      </c>
    </row>
    <row r="86" spans="1:16" ht="12.75">
      <c r="A86" t="s">
        <v>49</v>
      </c>
      <c s="34" t="s">
        <v>155</v>
      </c>
      <c s="34" t="s">
        <v>1130</v>
      </c>
      <c s="35" t="s">
        <v>5</v>
      </c>
      <c s="6" t="s">
        <v>1131</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40.25">
      <c r="A89" t="s">
        <v>59</v>
      </c>
      <c r="E89" s="39" t="s">
        <v>855</v>
      </c>
    </row>
    <row r="90" spans="1:16" ht="12.75">
      <c r="A90" t="s">
        <v>49</v>
      </c>
      <c s="34" t="s">
        <v>158</v>
      </c>
      <c s="34" t="s">
        <v>1132</v>
      </c>
      <c s="35" t="s">
        <v>5</v>
      </c>
      <c s="6" t="s">
        <v>1133</v>
      </c>
      <c s="36" t="s">
        <v>90</v>
      </c>
      <c s="37">
        <v>13</v>
      </c>
      <c s="36">
        <v>0</v>
      </c>
      <c s="36">
        <f>ROUND(G90*H90,6)</f>
      </c>
      <c r="L90" s="38">
        <v>0</v>
      </c>
      <c s="32">
        <f>ROUND(ROUND(L90,2)*ROUND(G90,3),2)</f>
      </c>
      <c s="36" t="s">
        <v>55</v>
      </c>
      <c>
        <f>(M90*21)/100</f>
      </c>
      <c t="s">
        <v>27</v>
      </c>
    </row>
    <row r="91" spans="1:5" ht="12.75">
      <c r="A91" s="35" t="s">
        <v>56</v>
      </c>
      <c r="E91" s="39" t="s">
        <v>5</v>
      </c>
    </row>
    <row r="92" spans="1:5" ht="12.75">
      <c r="A92" s="35" t="s">
        <v>57</v>
      </c>
      <c r="E92" s="40" t="s">
        <v>1134</v>
      </c>
    </row>
    <row r="93" spans="1:5" ht="191.25">
      <c r="A93" t="s">
        <v>59</v>
      </c>
      <c r="E93" s="39" t="s">
        <v>1129</v>
      </c>
    </row>
    <row r="94" spans="1:16" ht="25.5">
      <c r="A94" t="s">
        <v>49</v>
      </c>
      <c s="34" t="s">
        <v>164</v>
      </c>
      <c s="34" t="s">
        <v>1135</v>
      </c>
      <c s="35" t="s">
        <v>5</v>
      </c>
      <c s="6" t="s">
        <v>1136</v>
      </c>
      <c s="36" t="s">
        <v>90</v>
      </c>
      <c s="37">
        <v>4</v>
      </c>
      <c s="36">
        <v>0</v>
      </c>
      <c s="36">
        <f>ROUND(G94*H94,6)</f>
      </c>
      <c r="L94" s="38">
        <v>0</v>
      </c>
      <c s="32">
        <f>ROUND(ROUND(L94,2)*ROUND(G94,3),2)</f>
      </c>
      <c s="36" t="s">
        <v>55</v>
      </c>
      <c>
        <f>(M94*21)/100</f>
      </c>
      <c t="s">
        <v>27</v>
      </c>
    </row>
    <row r="95" spans="1:5" ht="12.75">
      <c r="A95" s="35" t="s">
        <v>56</v>
      </c>
      <c r="E95" s="39" t="s">
        <v>5</v>
      </c>
    </row>
    <row r="96" spans="1:5" ht="12.75">
      <c r="A96" s="35" t="s">
        <v>57</v>
      </c>
      <c r="E96" s="40" t="s">
        <v>860</v>
      </c>
    </row>
    <row r="97" spans="1:5" ht="191.25">
      <c r="A97" t="s">
        <v>59</v>
      </c>
      <c r="E97" s="39" t="s">
        <v>1129</v>
      </c>
    </row>
    <row r="98" spans="1:16" ht="12.75">
      <c r="A98" t="s">
        <v>49</v>
      </c>
      <c s="34" t="s">
        <v>168</v>
      </c>
      <c s="34" t="s">
        <v>1137</v>
      </c>
      <c s="35" t="s">
        <v>5</v>
      </c>
      <c s="6" t="s">
        <v>1138</v>
      </c>
      <c s="36" t="s">
        <v>90</v>
      </c>
      <c s="37">
        <v>18</v>
      </c>
      <c s="36">
        <v>0</v>
      </c>
      <c s="36">
        <f>ROUND(G98*H98,6)</f>
      </c>
      <c r="L98" s="38">
        <v>0</v>
      </c>
      <c s="32">
        <f>ROUND(ROUND(L98,2)*ROUND(G98,3),2)</f>
      </c>
      <c s="36" t="s">
        <v>55</v>
      </c>
      <c>
        <f>(M98*21)/100</f>
      </c>
      <c t="s">
        <v>27</v>
      </c>
    </row>
    <row r="99" spans="1:5" ht="12.75">
      <c r="A99" s="35" t="s">
        <v>56</v>
      </c>
      <c r="E99" s="39" t="s">
        <v>5</v>
      </c>
    </row>
    <row r="100" spans="1:5" ht="12.75">
      <c r="A100" s="35" t="s">
        <v>57</v>
      </c>
      <c r="E100" s="40" t="s">
        <v>1119</v>
      </c>
    </row>
    <row r="101" spans="1:5" ht="140.25">
      <c r="A101" t="s">
        <v>59</v>
      </c>
      <c r="E101" s="39" t="s">
        <v>855</v>
      </c>
    </row>
    <row r="102" spans="1:16" ht="12.75">
      <c r="A102" t="s">
        <v>49</v>
      </c>
      <c s="34" t="s">
        <v>173</v>
      </c>
      <c s="34" t="s">
        <v>1139</v>
      </c>
      <c s="35" t="s">
        <v>5</v>
      </c>
      <c s="6" t="s">
        <v>1140</v>
      </c>
      <c s="36" t="s">
        <v>90</v>
      </c>
      <c s="37">
        <v>13</v>
      </c>
      <c s="36">
        <v>0</v>
      </c>
      <c s="36">
        <f>ROUND(G102*H102,6)</f>
      </c>
      <c r="L102" s="38">
        <v>0</v>
      </c>
      <c s="32">
        <f>ROUND(ROUND(L102,2)*ROUND(G102,3),2)</f>
      </c>
      <c s="36" t="s">
        <v>55</v>
      </c>
      <c>
        <f>(M102*21)/100</f>
      </c>
      <c t="s">
        <v>27</v>
      </c>
    </row>
    <row r="103" spans="1:5" ht="12.75">
      <c r="A103" s="35" t="s">
        <v>56</v>
      </c>
      <c r="E103" s="39" t="s">
        <v>5</v>
      </c>
    </row>
    <row r="104" spans="1:5" ht="12.75">
      <c r="A104" s="35" t="s">
        <v>57</v>
      </c>
      <c r="E104" s="40" t="s">
        <v>1134</v>
      </c>
    </row>
    <row r="105" spans="1:5" ht="191.25">
      <c r="A105" t="s">
        <v>59</v>
      </c>
      <c r="E105" s="39" t="s">
        <v>1129</v>
      </c>
    </row>
    <row r="106" spans="1:16" ht="12.75">
      <c r="A106" t="s">
        <v>49</v>
      </c>
      <c s="34" t="s">
        <v>176</v>
      </c>
      <c s="34" t="s">
        <v>1141</v>
      </c>
      <c s="35" t="s">
        <v>5</v>
      </c>
      <c s="6" t="s">
        <v>1142</v>
      </c>
      <c s="36" t="s">
        <v>90</v>
      </c>
      <c s="37">
        <v>13</v>
      </c>
      <c s="36">
        <v>0</v>
      </c>
      <c s="36">
        <f>ROUND(G106*H106,6)</f>
      </c>
      <c r="L106" s="38">
        <v>0</v>
      </c>
      <c s="32">
        <f>ROUND(ROUND(L106,2)*ROUND(G106,3),2)</f>
      </c>
      <c s="36" t="s">
        <v>55</v>
      </c>
      <c>
        <f>(M106*21)/100</f>
      </c>
      <c t="s">
        <v>27</v>
      </c>
    </row>
    <row r="107" spans="1:5" ht="12.75">
      <c r="A107" s="35" t="s">
        <v>56</v>
      </c>
      <c r="E107" s="39" t="s">
        <v>5</v>
      </c>
    </row>
    <row r="108" spans="1:5" ht="12.75">
      <c r="A108" s="35" t="s">
        <v>57</v>
      </c>
      <c r="E108" s="40" t="s">
        <v>1134</v>
      </c>
    </row>
    <row r="109" spans="1:5" ht="140.25">
      <c r="A109" t="s">
        <v>59</v>
      </c>
      <c r="E109" s="39" t="s">
        <v>855</v>
      </c>
    </row>
    <row r="110" spans="1:16" ht="12.75">
      <c r="A110" t="s">
        <v>49</v>
      </c>
      <c s="34" t="s">
        <v>180</v>
      </c>
      <c s="34" t="s">
        <v>1143</v>
      </c>
      <c s="35" t="s">
        <v>5</v>
      </c>
      <c s="6" t="s">
        <v>1144</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91.25">
      <c r="A113" t="s">
        <v>59</v>
      </c>
      <c r="E113" s="39" t="s">
        <v>1129</v>
      </c>
    </row>
    <row r="114" spans="1:16" ht="12.75">
      <c r="A114" t="s">
        <v>49</v>
      </c>
      <c s="34" t="s">
        <v>916</v>
      </c>
      <c s="34" t="s">
        <v>1145</v>
      </c>
      <c s="35" t="s">
        <v>5</v>
      </c>
      <c s="6" t="s">
        <v>1146</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1147</v>
      </c>
      <c s="35" t="s">
        <v>5</v>
      </c>
      <c s="6" t="s">
        <v>1148</v>
      </c>
      <c s="36" t="s">
        <v>1149</v>
      </c>
      <c s="37">
        <v>1.7</v>
      </c>
      <c s="36">
        <v>0</v>
      </c>
      <c s="36">
        <f>ROUND(G118*H118,6)</f>
      </c>
      <c r="L118" s="38">
        <v>0</v>
      </c>
      <c s="32">
        <f>ROUND(ROUND(L118,2)*ROUND(G118,3),2)</f>
      </c>
      <c s="36" t="s">
        <v>55</v>
      </c>
      <c>
        <f>(M118*21)/100</f>
      </c>
      <c t="s">
        <v>27</v>
      </c>
    </row>
    <row r="119" spans="1:5" ht="12.75">
      <c r="A119" s="35" t="s">
        <v>56</v>
      </c>
      <c r="E119" s="39" t="s">
        <v>5</v>
      </c>
    </row>
    <row r="120" spans="1:5" ht="12.75">
      <c r="A120" s="35" t="s">
        <v>57</v>
      </c>
      <c r="E120" s="40" t="s">
        <v>1150</v>
      </c>
    </row>
    <row r="121" spans="1:5" ht="178.5">
      <c r="A121" t="s">
        <v>59</v>
      </c>
      <c r="E121" s="39" t="s">
        <v>1151</v>
      </c>
    </row>
    <row r="122" spans="1:16" ht="12.75">
      <c r="A122" t="s">
        <v>49</v>
      </c>
      <c s="34" t="s">
        <v>183</v>
      </c>
      <c s="34" t="s">
        <v>1152</v>
      </c>
      <c s="35" t="s">
        <v>5</v>
      </c>
      <c s="6" t="s">
        <v>1153</v>
      </c>
      <c s="36" t="s">
        <v>1149</v>
      </c>
      <c s="37">
        <v>1.7</v>
      </c>
      <c s="36">
        <v>0</v>
      </c>
      <c s="36">
        <f>ROUND(G122*H122,6)</f>
      </c>
      <c r="L122" s="38">
        <v>0</v>
      </c>
      <c s="32">
        <f>ROUND(ROUND(L122,2)*ROUND(G122,3),2)</f>
      </c>
      <c s="36" t="s">
        <v>55</v>
      </c>
      <c>
        <f>(M122*21)/100</f>
      </c>
      <c t="s">
        <v>27</v>
      </c>
    </row>
    <row r="123" spans="1:5" ht="12.75">
      <c r="A123" s="35" t="s">
        <v>56</v>
      </c>
      <c r="E123" s="39" t="s">
        <v>5</v>
      </c>
    </row>
    <row r="124" spans="1:5" ht="12.75">
      <c r="A124" s="35" t="s">
        <v>57</v>
      </c>
      <c r="E124" s="40" t="s">
        <v>1150</v>
      </c>
    </row>
    <row r="125" spans="1:5" ht="102">
      <c r="A125" t="s">
        <v>59</v>
      </c>
      <c r="E125" s="39" t="s">
        <v>1154</v>
      </c>
    </row>
    <row r="126" spans="1:16" ht="12.75">
      <c r="A126" t="s">
        <v>49</v>
      </c>
      <c s="34" t="s">
        <v>187</v>
      </c>
      <c s="34" t="s">
        <v>1155</v>
      </c>
      <c s="35" t="s">
        <v>5</v>
      </c>
      <c s="6" t="s">
        <v>1156</v>
      </c>
      <c s="36" t="s">
        <v>1157</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1158</v>
      </c>
    </row>
    <row r="130" spans="1:16" ht="12.75">
      <c r="A130" t="s">
        <v>49</v>
      </c>
      <c s="34" t="s">
        <v>191</v>
      </c>
      <c s="34" t="s">
        <v>1159</v>
      </c>
      <c s="35" t="s">
        <v>5</v>
      </c>
      <c s="6" t="s">
        <v>1160</v>
      </c>
      <c s="36" t="s">
        <v>1157</v>
      </c>
      <c s="37">
        <v>1</v>
      </c>
      <c s="36">
        <v>0</v>
      </c>
      <c s="36">
        <f>ROUND(G130*H130,6)</f>
      </c>
      <c r="L130" s="38">
        <v>0</v>
      </c>
      <c s="32">
        <f>ROUND(ROUND(L130,2)*ROUND(G130,3),2)</f>
      </c>
      <c s="36" t="s">
        <v>55</v>
      </c>
      <c>
        <f>(M130*21)/100</f>
      </c>
      <c t="s">
        <v>27</v>
      </c>
    </row>
    <row r="131" spans="1:5" ht="12.75">
      <c r="A131" s="35" t="s">
        <v>56</v>
      </c>
      <c r="E131" s="39" t="s">
        <v>5</v>
      </c>
    </row>
    <row r="132" spans="1:5" ht="12.75">
      <c r="A132" s="35" t="s">
        <v>57</v>
      </c>
      <c r="E132" s="40" t="s">
        <v>899</v>
      </c>
    </row>
    <row r="133" spans="1:5" ht="140.25">
      <c r="A133" t="s">
        <v>59</v>
      </c>
      <c r="E133" s="39" t="s">
        <v>1161</v>
      </c>
    </row>
    <row r="134" spans="1:16" ht="12.75">
      <c r="A134" t="s">
        <v>49</v>
      </c>
      <c s="34" t="s">
        <v>196</v>
      </c>
      <c s="34" t="s">
        <v>159</v>
      </c>
      <c s="35" t="s">
        <v>5</v>
      </c>
      <c s="6" t="s">
        <v>160</v>
      </c>
      <c s="36" t="s">
        <v>171</v>
      </c>
      <c s="37">
        <v>1.806</v>
      </c>
      <c s="36">
        <v>0</v>
      </c>
      <c s="36">
        <f>ROUND(G134*H134,6)</f>
      </c>
      <c r="L134" s="38">
        <v>0</v>
      </c>
      <c s="32">
        <f>ROUND(ROUND(L134,2)*ROUND(G134,3),2)</f>
      </c>
      <c s="36" t="s">
        <v>55</v>
      </c>
      <c>
        <f>(M134*21)/100</f>
      </c>
      <c t="s">
        <v>27</v>
      </c>
    </row>
    <row r="135" spans="1:5" ht="12.75">
      <c r="A135" s="35" t="s">
        <v>56</v>
      </c>
      <c r="E135" s="39" t="s">
        <v>5</v>
      </c>
    </row>
    <row r="136" spans="1:5" ht="25.5">
      <c r="A136" s="35" t="s">
        <v>57</v>
      </c>
      <c r="E136" s="40" t="s">
        <v>1162</v>
      </c>
    </row>
    <row r="137" spans="1:5" ht="76.5">
      <c r="A137" t="s">
        <v>59</v>
      </c>
      <c r="E137" s="39" t="s">
        <v>471</v>
      </c>
    </row>
    <row r="138" spans="1:16" ht="12.75">
      <c r="A138" t="s">
        <v>49</v>
      </c>
      <c s="34" t="s">
        <v>200</v>
      </c>
      <c s="34" t="s">
        <v>169</v>
      </c>
      <c s="35" t="s">
        <v>5</v>
      </c>
      <c s="6" t="s">
        <v>170</v>
      </c>
      <c s="36" t="s">
        <v>171</v>
      </c>
      <c s="37">
        <v>1.806</v>
      </c>
      <c s="36">
        <v>0</v>
      </c>
      <c s="36">
        <f>ROUND(G138*H138,6)</f>
      </c>
      <c r="L138" s="38">
        <v>0</v>
      </c>
      <c s="32">
        <f>ROUND(ROUND(L138,2)*ROUND(G138,3),2)</f>
      </c>
      <c s="36" t="s">
        <v>55</v>
      </c>
      <c>
        <f>(M138*21)/100</f>
      </c>
      <c t="s">
        <v>27</v>
      </c>
    </row>
    <row r="139" spans="1:5" ht="12.75">
      <c r="A139" s="35" t="s">
        <v>56</v>
      </c>
      <c r="E139" s="39" t="s">
        <v>5</v>
      </c>
    </row>
    <row r="140" spans="1:5" ht="25.5">
      <c r="A140" s="35" t="s">
        <v>57</v>
      </c>
      <c r="E140" s="40" t="s">
        <v>1162</v>
      </c>
    </row>
    <row r="141" spans="1:5" ht="204">
      <c r="A141" t="s">
        <v>59</v>
      </c>
      <c r="E141" s="39" t="s">
        <v>479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3166</v>
      </c>
      <c s="41">
        <f>Rekapitulace!C50</f>
      </c>
      <c s="20" t="s">
        <v>0</v>
      </c>
      <c t="s">
        <v>23</v>
      </c>
      <c t="s">
        <v>27</v>
      </c>
    </row>
    <row r="4" spans="1:16" ht="32" customHeight="1">
      <c r="A4" s="24" t="s">
        <v>20</v>
      </c>
      <c s="25" t="s">
        <v>28</v>
      </c>
      <c s="27" t="s">
        <v>3166</v>
      </c>
      <c r="E4" s="26" t="s">
        <v>3167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3694</v>
      </c>
      <c r="E8" s="30" t="s">
        <v>3693</v>
      </c>
      <c r="J8" s="29">
        <f>0+J9+J14+J23+J48</f>
      </c>
      <c s="29">
        <f>0+K9+K14+K23+K48</f>
      </c>
      <c s="29">
        <f>0+L9+L14+L23+L48</f>
      </c>
      <c s="29">
        <f>0+M9+M14+M23+M48</f>
      </c>
    </row>
    <row r="9" spans="1:13" ht="12.75">
      <c r="A9" t="s">
        <v>46</v>
      </c>
      <c r="C9" s="31" t="s">
        <v>47</v>
      </c>
      <c r="E9" s="33" t="s">
        <v>48</v>
      </c>
      <c r="J9" s="32">
        <f>0</f>
      </c>
      <c s="32">
        <f>0</f>
      </c>
      <c s="32">
        <f>0+L10</f>
      </c>
      <c s="32">
        <f>0+M10</f>
      </c>
    </row>
    <row r="10" spans="1:16" ht="25.5">
      <c r="A10" t="s">
        <v>49</v>
      </c>
      <c s="34" t="s">
        <v>4</v>
      </c>
      <c s="34" t="s">
        <v>2081</v>
      </c>
      <c s="35" t="s">
        <v>2082</v>
      </c>
      <c s="6" t="s">
        <v>2083</v>
      </c>
      <c s="36" t="s">
        <v>793</v>
      </c>
      <c s="37">
        <v>252.185</v>
      </c>
      <c s="36">
        <v>0</v>
      </c>
      <c s="36">
        <f>ROUND(G10*H10,6)</f>
      </c>
      <c r="L10" s="38">
        <v>0</v>
      </c>
      <c s="32">
        <f>ROUND(ROUND(L10,2)*ROUND(G10,3),2)</f>
      </c>
      <c s="36" t="s">
        <v>55</v>
      </c>
      <c>
        <f>(M10*21)/100</f>
      </c>
      <c t="s">
        <v>27</v>
      </c>
    </row>
    <row r="11" spans="1:5" ht="25.5">
      <c r="A11" s="35" t="s">
        <v>56</v>
      </c>
      <c r="E11" s="39" t="s">
        <v>3438</v>
      </c>
    </row>
    <row r="12" spans="1:5" ht="63.75">
      <c r="A12" s="35" t="s">
        <v>57</v>
      </c>
      <c r="E12" s="40" t="s">
        <v>3695</v>
      </c>
    </row>
    <row r="13" spans="1:5" ht="25.5">
      <c r="A13" t="s">
        <v>59</v>
      </c>
      <c r="E13" s="39" t="s">
        <v>1766</v>
      </c>
    </row>
    <row r="14" spans="1:13" ht="12.75">
      <c r="A14" t="s">
        <v>46</v>
      </c>
      <c r="C14" s="31" t="s">
        <v>4</v>
      </c>
      <c r="E14" s="33" t="s">
        <v>837</v>
      </c>
      <c r="J14" s="32">
        <f>0</f>
      </c>
      <c s="32">
        <f>0</f>
      </c>
      <c s="32">
        <f>0+L15+L19</f>
      </c>
      <c s="32">
        <f>0+M15+M19</f>
      </c>
    </row>
    <row r="15" spans="1:16" ht="25.5">
      <c r="A15" t="s">
        <v>49</v>
      </c>
      <c s="34" t="s">
        <v>27</v>
      </c>
      <c s="34" t="s">
        <v>3210</v>
      </c>
      <c s="35" t="s">
        <v>5</v>
      </c>
      <c s="6" t="s">
        <v>3448</v>
      </c>
      <c s="36" t="s">
        <v>64</v>
      </c>
      <c s="37">
        <v>11.277</v>
      </c>
      <c s="36">
        <v>0</v>
      </c>
      <c s="36">
        <f>ROUND(G15*H15,6)</f>
      </c>
      <c r="L15" s="38">
        <v>0</v>
      </c>
      <c s="32">
        <f>ROUND(ROUND(L15,2)*ROUND(G15,3),2)</f>
      </c>
      <c s="36" t="s">
        <v>55</v>
      </c>
      <c>
        <f>(M15*21)/100</f>
      </c>
      <c t="s">
        <v>27</v>
      </c>
    </row>
    <row r="16" spans="1:5" ht="25.5">
      <c r="A16" s="35" t="s">
        <v>56</v>
      </c>
      <c r="E16" s="39" t="s">
        <v>3449</v>
      </c>
    </row>
    <row r="17" spans="1:5" ht="63.75">
      <c r="A17" s="35" t="s">
        <v>57</v>
      </c>
      <c r="E17" s="40" t="s">
        <v>3696</v>
      </c>
    </row>
    <row r="18" spans="1:5" ht="63.75">
      <c r="A18" t="s">
        <v>59</v>
      </c>
      <c r="E18" s="39" t="s">
        <v>3444</v>
      </c>
    </row>
    <row r="19" spans="1:16" ht="12.75">
      <c r="A19" t="s">
        <v>49</v>
      </c>
      <c s="34" t="s">
        <v>26</v>
      </c>
      <c s="34" t="s">
        <v>2812</v>
      </c>
      <c s="35" t="s">
        <v>5</v>
      </c>
      <c s="6" t="s">
        <v>3454</v>
      </c>
      <c s="36" t="s">
        <v>64</v>
      </c>
      <c s="37">
        <v>43.65</v>
      </c>
      <c s="36">
        <v>0</v>
      </c>
      <c s="36">
        <f>ROUND(G19*H19,6)</f>
      </c>
      <c r="L19" s="38">
        <v>0</v>
      </c>
      <c s="32">
        <f>ROUND(ROUND(L19,2)*ROUND(G19,3),2)</f>
      </c>
      <c s="36" t="s">
        <v>55</v>
      </c>
      <c>
        <f>(M19*21)/100</f>
      </c>
      <c t="s">
        <v>27</v>
      </c>
    </row>
    <row r="20" spans="1:5" ht="12.75">
      <c r="A20" s="35" t="s">
        <v>56</v>
      </c>
      <c r="E20" s="39" t="s">
        <v>3442</v>
      </c>
    </row>
    <row r="21" spans="1:5" ht="76.5">
      <c r="A21" s="35" t="s">
        <v>57</v>
      </c>
      <c r="E21" s="40" t="s">
        <v>3697</v>
      </c>
    </row>
    <row r="22" spans="1:5" ht="63.75">
      <c r="A22" t="s">
        <v>59</v>
      </c>
      <c r="E22" s="39" t="s">
        <v>3444</v>
      </c>
    </row>
    <row r="23" spans="1:13" ht="12.75">
      <c r="A23" t="s">
        <v>46</v>
      </c>
      <c r="C23" s="31" t="s">
        <v>77</v>
      </c>
      <c r="E23" s="33" t="s">
        <v>1914</v>
      </c>
      <c r="J23" s="32">
        <f>0</f>
      </c>
      <c s="32">
        <f>0</f>
      </c>
      <c s="32">
        <f>0+L24+L28+L32+L36+L40+L44</f>
      </c>
      <c s="32">
        <f>0+M24+M28+M32+M36+M40+M44</f>
      </c>
    </row>
    <row r="24" spans="1:16" ht="12.75">
      <c r="A24" t="s">
        <v>49</v>
      </c>
      <c s="34" t="s">
        <v>72</v>
      </c>
      <c s="34" t="s">
        <v>2228</v>
      </c>
      <c s="35" t="s">
        <v>5</v>
      </c>
      <c s="6" t="s">
        <v>3492</v>
      </c>
      <c s="36" t="s">
        <v>64</v>
      </c>
      <c s="37">
        <v>31.325</v>
      </c>
      <c s="36">
        <v>0</v>
      </c>
      <c s="36">
        <f>ROUND(G24*H24,6)</f>
      </c>
      <c r="L24" s="38">
        <v>0</v>
      </c>
      <c s="32">
        <f>ROUND(ROUND(L24,2)*ROUND(G24,3),2)</f>
      </c>
      <c s="36" t="s">
        <v>55</v>
      </c>
      <c>
        <f>(M24*21)/100</f>
      </c>
      <c t="s">
        <v>27</v>
      </c>
    </row>
    <row r="25" spans="1:5" ht="12.75">
      <c r="A25" s="35" t="s">
        <v>56</v>
      </c>
      <c r="E25" s="39" t="s">
        <v>5</v>
      </c>
    </row>
    <row r="26" spans="1:5" ht="63.75">
      <c r="A26" s="35" t="s">
        <v>57</v>
      </c>
      <c r="E26" s="40" t="s">
        <v>3698</v>
      </c>
    </row>
    <row r="27" spans="1:5" ht="51">
      <c r="A27" t="s">
        <v>59</v>
      </c>
      <c r="E27" s="39" t="s">
        <v>3491</v>
      </c>
    </row>
    <row r="28" spans="1:16" ht="12.75">
      <c r="A28" t="s">
        <v>49</v>
      </c>
      <c s="34" t="s">
        <v>77</v>
      </c>
      <c s="34" t="s">
        <v>2282</v>
      </c>
      <c s="35" t="s">
        <v>5</v>
      </c>
      <c s="6" t="s">
        <v>3497</v>
      </c>
      <c s="36" t="s">
        <v>85</v>
      </c>
      <c s="37">
        <v>354.46</v>
      </c>
      <c s="36">
        <v>0</v>
      </c>
      <c s="36">
        <f>ROUND(G28*H28,6)</f>
      </c>
      <c r="L28" s="38">
        <v>0</v>
      </c>
      <c s="32">
        <f>ROUND(ROUND(L28,2)*ROUND(G28,3),2)</f>
      </c>
      <c s="36" t="s">
        <v>55</v>
      </c>
      <c>
        <f>(M28*21)/100</f>
      </c>
      <c t="s">
        <v>27</v>
      </c>
    </row>
    <row r="29" spans="1:5" ht="12.75">
      <c r="A29" s="35" t="s">
        <v>56</v>
      </c>
      <c r="E29" s="39" t="s">
        <v>5</v>
      </c>
    </row>
    <row r="30" spans="1:5" ht="76.5">
      <c r="A30" s="35" t="s">
        <v>57</v>
      </c>
      <c r="E30" s="40" t="s">
        <v>3699</v>
      </c>
    </row>
    <row r="31" spans="1:5" ht="51">
      <c r="A31" t="s">
        <v>59</v>
      </c>
      <c r="E31" s="39" t="s">
        <v>3496</v>
      </c>
    </row>
    <row r="32" spans="1:16" ht="12.75">
      <c r="A32" t="s">
        <v>49</v>
      </c>
      <c s="34" t="s">
        <v>82</v>
      </c>
      <c s="34" t="s">
        <v>3191</v>
      </c>
      <c s="35" t="s">
        <v>5</v>
      </c>
      <c s="6" t="s">
        <v>3192</v>
      </c>
      <c s="36" t="s">
        <v>85</v>
      </c>
      <c s="37">
        <v>177.23</v>
      </c>
      <c s="36">
        <v>0</v>
      </c>
      <c s="36">
        <f>ROUND(G32*H32,6)</f>
      </c>
      <c r="L32" s="38">
        <v>0</v>
      </c>
      <c s="32">
        <f>ROUND(ROUND(L32,2)*ROUND(G32,3),2)</f>
      </c>
      <c s="36" t="s">
        <v>55</v>
      </c>
      <c>
        <f>(M32*21)/100</f>
      </c>
      <c t="s">
        <v>27</v>
      </c>
    </row>
    <row r="33" spans="1:5" ht="12.75">
      <c r="A33" s="35" t="s">
        <v>56</v>
      </c>
      <c r="E33" s="39" t="s">
        <v>5</v>
      </c>
    </row>
    <row r="34" spans="1:5" ht="63.75">
      <c r="A34" s="35" t="s">
        <v>57</v>
      </c>
      <c r="E34" s="40" t="s">
        <v>3700</v>
      </c>
    </row>
    <row r="35" spans="1:5" ht="140.25">
      <c r="A35" t="s">
        <v>59</v>
      </c>
      <c r="E35" s="39" t="s">
        <v>3500</v>
      </c>
    </row>
    <row r="36" spans="1:16" ht="12.75">
      <c r="A36" t="s">
        <v>49</v>
      </c>
      <c s="34" t="s">
        <v>87</v>
      </c>
      <c s="34" t="s">
        <v>3196</v>
      </c>
      <c s="35" t="s">
        <v>5</v>
      </c>
      <c s="6" t="s">
        <v>3197</v>
      </c>
      <c s="36" t="s">
        <v>85</v>
      </c>
      <c s="37">
        <v>177.23</v>
      </c>
      <c s="36">
        <v>0</v>
      </c>
      <c s="36">
        <f>ROUND(G36*H36,6)</f>
      </c>
      <c r="L36" s="38">
        <v>0</v>
      </c>
      <c s="32">
        <f>ROUND(ROUND(L36,2)*ROUND(G36,3),2)</f>
      </c>
      <c s="36" t="s">
        <v>55</v>
      </c>
      <c>
        <f>(M36*21)/100</f>
      </c>
      <c t="s">
        <v>27</v>
      </c>
    </row>
    <row r="37" spans="1:5" ht="12.75">
      <c r="A37" s="35" t="s">
        <v>56</v>
      </c>
      <c r="E37" s="39" t="s">
        <v>5</v>
      </c>
    </row>
    <row r="38" spans="1:5" ht="63.75">
      <c r="A38" s="35" t="s">
        <v>57</v>
      </c>
      <c r="E38" s="40" t="s">
        <v>3700</v>
      </c>
    </row>
    <row r="39" spans="1:5" ht="140.25">
      <c r="A39" t="s">
        <v>59</v>
      </c>
      <c r="E39" s="39" t="s">
        <v>3500</v>
      </c>
    </row>
    <row r="40" spans="1:16" ht="12.75">
      <c r="A40" t="s">
        <v>49</v>
      </c>
      <c s="34" t="s">
        <v>108</v>
      </c>
      <c s="34" t="s">
        <v>3701</v>
      </c>
      <c s="35" t="s">
        <v>5</v>
      </c>
      <c s="6" t="s">
        <v>3702</v>
      </c>
      <c s="36" t="s">
        <v>85</v>
      </c>
      <c s="37">
        <v>125.3</v>
      </c>
      <c s="36">
        <v>0</v>
      </c>
      <c s="36">
        <f>ROUND(G40*H40,6)</f>
      </c>
      <c r="L40" s="38">
        <v>0</v>
      </c>
      <c s="32">
        <f>ROUND(ROUND(L40,2)*ROUND(G40,3),2)</f>
      </c>
      <c s="36" t="s">
        <v>55</v>
      </c>
      <c>
        <f>(M40*21)/100</f>
      </c>
      <c t="s">
        <v>27</v>
      </c>
    </row>
    <row r="41" spans="1:5" ht="12.75">
      <c r="A41" s="35" t="s">
        <v>56</v>
      </c>
      <c r="E41" s="39" t="s">
        <v>5</v>
      </c>
    </row>
    <row r="42" spans="1:5" ht="63.75">
      <c r="A42" s="35" t="s">
        <v>57</v>
      </c>
      <c r="E42" s="40" t="s">
        <v>3703</v>
      </c>
    </row>
    <row r="43" spans="1:5" ht="153">
      <c r="A43" t="s">
        <v>59</v>
      </c>
      <c r="E43" s="39" t="s">
        <v>3506</v>
      </c>
    </row>
    <row r="44" spans="1:16" ht="12.75">
      <c r="A44" t="s">
        <v>49</v>
      </c>
      <c s="34" t="s">
        <v>112</v>
      </c>
      <c s="34" t="s">
        <v>3518</v>
      </c>
      <c s="35" t="s">
        <v>5</v>
      </c>
      <c s="6" t="s">
        <v>3519</v>
      </c>
      <c s="36" t="s">
        <v>75</v>
      </c>
      <c s="37">
        <v>84</v>
      </c>
      <c s="36">
        <v>0</v>
      </c>
      <c s="36">
        <f>ROUND(G44*H44,6)</f>
      </c>
      <c r="L44" s="38">
        <v>0</v>
      </c>
      <c s="32">
        <f>ROUND(ROUND(L44,2)*ROUND(G44,3),2)</f>
      </c>
      <c s="36" t="s">
        <v>55</v>
      </c>
      <c>
        <f>(M44*21)/100</f>
      </c>
      <c t="s">
        <v>27</v>
      </c>
    </row>
    <row r="45" spans="1:5" ht="12.75">
      <c r="A45" s="35" t="s">
        <v>56</v>
      </c>
      <c r="E45" s="39" t="s">
        <v>5</v>
      </c>
    </row>
    <row r="46" spans="1:5" ht="63.75">
      <c r="A46" s="35" t="s">
        <v>57</v>
      </c>
      <c r="E46" s="40" t="s">
        <v>3704</v>
      </c>
    </row>
    <row r="47" spans="1:5" ht="38.25">
      <c r="A47" t="s">
        <v>59</v>
      </c>
      <c r="E47" s="39" t="s">
        <v>3521</v>
      </c>
    </row>
    <row r="48" spans="1:13" ht="12.75">
      <c r="A48" t="s">
        <v>46</v>
      </c>
      <c r="C48" s="31" t="s">
        <v>112</v>
      </c>
      <c r="E48" s="33" t="s">
        <v>1999</v>
      </c>
      <c r="J48" s="32">
        <f>0</f>
      </c>
      <c s="32">
        <f>0</f>
      </c>
      <c s="32">
        <f>0+L49+L53+L57+L61+L65+L69+L73</f>
      </c>
      <c s="32">
        <f>0+M49+M53+M57+M61+M65+M69+M73</f>
      </c>
    </row>
    <row r="49" spans="1:16" ht="25.5">
      <c r="A49" t="s">
        <v>49</v>
      </c>
      <c s="34" t="s">
        <v>116</v>
      </c>
      <c s="34" t="s">
        <v>3530</v>
      </c>
      <c s="35" t="s">
        <v>5</v>
      </c>
      <c s="6" t="s">
        <v>3531</v>
      </c>
      <c s="36" t="s">
        <v>90</v>
      </c>
      <c s="37">
        <v>1</v>
      </c>
      <c s="36">
        <v>0</v>
      </c>
      <c s="36">
        <f>ROUND(G49*H49,6)</f>
      </c>
      <c r="L49" s="38">
        <v>0</v>
      </c>
      <c s="32">
        <f>ROUND(ROUND(L49,2)*ROUND(G49,3),2)</f>
      </c>
      <c s="36" t="s">
        <v>55</v>
      </c>
      <c>
        <f>(M49*21)/100</f>
      </c>
      <c t="s">
        <v>27</v>
      </c>
    </row>
    <row r="50" spans="1:5" ht="12.75">
      <c r="A50" s="35" t="s">
        <v>56</v>
      </c>
      <c r="E50" s="39" t="s">
        <v>5</v>
      </c>
    </row>
    <row r="51" spans="1:5" ht="63.75">
      <c r="A51" s="35" t="s">
        <v>57</v>
      </c>
      <c r="E51" s="40" t="s">
        <v>3691</v>
      </c>
    </row>
    <row r="52" spans="1:5" ht="25.5">
      <c r="A52" t="s">
        <v>59</v>
      </c>
      <c r="E52" s="39" t="s">
        <v>3533</v>
      </c>
    </row>
    <row r="53" spans="1:16" ht="25.5">
      <c r="A53" t="s">
        <v>49</v>
      </c>
      <c s="34" t="s">
        <v>120</v>
      </c>
      <c s="34" t="s">
        <v>2046</v>
      </c>
      <c s="35" t="s">
        <v>5</v>
      </c>
      <c s="6" t="s">
        <v>3544</v>
      </c>
      <c s="36" t="s">
        <v>90</v>
      </c>
      <c s="37">
        <v>1</v>
      </c>
      <c s="36">
        <v>0</v>
      </c>
      <c s="36">
        <f>ROUND(G53*H53,6)</f>
      </c>
      <c r="L53" s="38">
        <v>0</v>
      </c>
      <c s="32">
        <f>ROUND(ROUND(L53,2)*ROUND(G53,3),2)</f>
      </c>
      <c s="36" t="s">
        <v>55</v>
      </c>
      <c>
        <f>(M53*21)/100</f>
      </c>
      <c t="s">
        <v>27</v>
      </c>
    </row>
    <row r="54" spans="1:5" ht="12.75">
      <c r="A54" s="35" t="s">
        <v>56</v>
      </c>
      <c r="E54" s="39" t="s">
        <v>5</v>
      </c>
    </row>
    <row r="55" spans="1:5" ht="63.75">
      <c r="A55" s="35" t="s">
        <v>57</v>
      </c>
      <c r="E55" s="40" t="s">
        <v>3691</v>
      </c>
    </row>
    <row r="56" spans="1:5" ht="25.5">
      <c r="A56" t="s">
        <v>59</v>
      </c>
      <c r="E56" s="39" t="s">
        <v>3546</v>
      </c>
    </row>
    <row r="57" spans="1:16" ht="25.5">
      <c r="A57" t="s">
        <v>49</v>
      </c>
      <c s="34" t="s">
        <v>124</v>
      </c>
      <c s="34" t="s">
        <v>3551</v>
      </c>
      <c s="35" t="s">
        <v>5</v>
      </c>
      <c s="6" t="s">
        <v>3552</v>
      </c>
      <c s="36" t="s">
        <v>85</v>
      </c>
      <c s="37">
        <v>6.125</v>
      </c>
      <c s="36">
        <v>0</v>
      </c>
      <c s="36">
        <f>ROUND(G57*H57,6)</f>
      </c>
      <c r="L57" s="38">
        <v>0</v>
      </c>
      <c s="32">
        <f>ROUND(ROUND(L57,2)*ROUND(G57,3),2)</f>
      </c>
      <c s="36" t="s">
        <v>55</v>
      </c>
      <c>
        <f>(M57*21)/100</f>
      </c>
      <c t="s">
        <v>27</v>
      </c>
    </row>
    <row r="58" spans="1:5" ht="12.75">
      <c r="A58" s="35" t="s">
        <v>56</v>
      </c>
      <c r="E58" s="39" t="s">
        <v>5</v>
      </c>
    </row>
    <row r="59" spans="1:5" ht="63.75">
      <c r="A59" s="35" t="s">
        <v>57</v>
      </c>
      <c r="E59" s="40" t="s">
        <v>3705</v>
      </c>
    </row>
    <row r="60" spans="1:5" ht="38.25">
      <c r="A60" t="s">
        <v>59</v>
      </c>
      <c r="E60" s="39" t="s">
        <v>3555</v>
      </c>
    </row>
    <row r="61" spans="1:16" ht="25.5">
      <c r="A61" t="s">
        <v>49</v>
      </c>
      <c s="34" t="s">
        <v>128</v>
      </c>
      <c s="34" t="s">
        <v>3557</v>
      </c>
      <c s="35" t="s">
        <v>5</v>
      </c>
      <c s="6" t="s">
        <v>3558</v>
      </c>
      <c s="36" t="s">
        <v>85</v>
      </c>
      <c s="37">
        <v>6.125</v>
      </c>
      <c s="36">
        <v>0</v>
      </c>
      <c s="36">
        <f>ROUND(G61*H61,6)</f>
      </c>
      <c r="L61" s="38">
        <v>0</v>
      </c>
      <c s="32">
        <f>ROUND(ROUND(L61,2)*ROUND(G61,3),2)</f>
      </c>
      <c s="36" t="s">
        <v>55</v>
      </c>
      <c>
        <f>(M61*21)/100</f>
      </c>
      <c t="s">
        <v>27</v>
      </c>
    </row>
    <row r="62" spans="1:5" ht="12.75">
      <c r="A62" s="35" t="s">
        <v>56</v>
      </c>
      <c r="E62" s="39" t="s">
        <v>5</v>
      </c>
    </row>
    <row r="63" spans="1:5" ht="63.75">
      <c r="A63" s="35" t="s">
        <v>57</v>
      </c>
      <c r="E63" s="40" t="s">
        <v>3706</v>
      </c>
    </row>
    <row r="64" spans="1:5" ht="38.25">
      <c r="A64" t="s">
        <v>59</v>
      </c>
      <c r="E64" s="39" t="s">
        <v>3555</v>
      </c>
    </row>
    <row r="65" spans="1:16" ht="12.75">
      <c r="A65" t="s">
        <v>49</v>
      </c>
      <c s="34" t="s">
        <v>131</v>
      </c>
      <c s="34" t="s">
        <v>3565</v>
      </c>
      <c s="35" t="s">
        <v>5</v>
      </c>
      <c s="6" t="s">
        <v>3566</v>
      </c>
      <c s="36" t="s">
        <v>90</v>
      </c>
      <c s="37">
        <v>1</v>
      </c>
      <c s="36">
        <v>0</v>
      </c>
      <c s="36">
        <f>ROUND(G65*H65,6)</f>
      </c>
      <c r="L65" s="38">
        <v>0</v>
      </c>
      <c s="32">
        <f>ROUND(ROUND(L65,2)*ROUND(G65,3),2)</f>
      </c>
      <c s="36" t="s">
        <v>55</v>
      </c>
      <c>
        <f>(M65*21)/100</f>
      </c>
      <c t="s">
        <v>27</v>
      </c>
    </row>
    <row r="66" spans="1:5" ht="12.75">
      <c r="A66" s="35" t="s">
        <v>56</v>
      </c>
      <c r="E66" s="39" t="s">
        <v>5</v>
      </c>
    </row>
    <row r="67" spans="1:5" ht="63.75">
      <c r="A67" s="35" t="s">
        <v>57</v>
      </c>
      <c r="E67" s="40" t="s">
        <v>3707</v>
      </c>
    </row>
    <row r="68" spans="1:5" ht="38.25">
      <c r="A68" t="s">
        <v>59</v>
      </c>
      <c r="E68" s="39" t="s">
        <v>3568</v>
      </c>
    </row>
    <row r="69" spans="1:16" ht="12.75">
      <c r="A69" t="s">
        <v>49</v>
      </c>
      <c s="34" t="s">
        <v>135</v>
      </c>
      <c s="34" t="s">
        <v>2292</v>
      </c>
      <c s="35" t="s">
        <v>5</v>
      </c>
      <c s="6" t="s">
        <v>3578</v>
      </c>
      <c s="36" t="s">
        <v>75</v>
      </c>
      <c s="37">
        <v>51</v>
      </c>
      <c s="36">
        <v>0</v>
      </c>
      <c s="36">
        <f>ROUND(G69*H69,6)</f>
      </c>
      <c r="L69" s="38">
        <v>0</v>
      </c>
      <c s="32">
        <f>ROUND(ROUND(L69,2)*ROUND(G69,3),2)</f>
      </c>
      <c s="36" t="s">
        <v>55</v>
      </c>
      <c>
        <f>(M69*21)/100</f>
      </c>
      <c t="s">
        <v>27</v>
      </c>
    </row>
    <row r="70" spans="1:5" ht="12.75">
      <c r="A70" s="35" t="s">
        <v>56</v>
      </c>
      <c r="E70" s="39" t="s">
        <v>5</v>
      </c>
    </row>
    <row r="71" spans="1:5" ht="63.75">
      <c r="A71" s="35" t="s">
        <v>57</v>
      </c>
      <c r="E71" s="40" t="s">
        <v>3708</v>
      </c>
    </row>
    <row r="72" spans="1:5" ht="51">
      <c r="A72" t="s">
        <v>59</v>
      </c>
      <c r="E72" s="39" t="s">
        <v>3580</v>
      </c>
    </row>
    <row r="73" spans="1:16" ht="12.75">
      <c r="A73" t="s">
        <v>49</v>
      </c>
      <c s="34" t="s">
        <v>139</v>
      </c>
      <c s="34" t="s">
        <v>3583</v>
      </c>
      <c s="35" t="s">
        <v>5</v>
      </c>
      <c s="6" t="s">
        <v>3584</v>
      </c>
      <c s="36" t="s">
        <v>75</v>
      </c>
      <c s="37">
        <v>31.3</v>
      </c>
      <c s="36">
        <v>0</v>
      </c>
      <c s="36">
        <f>ROUND(G73*H73,6)</f>
      </c>
      <c r="L73" s="38">
        <v>0</v>
      </c>
      <c s="32">
        <f>ROUND(ROUND(L73,2)*ROUND(G73,3),2)</f>
      </c>
      <c s="36" t="s">
        <v>55</v>
      </c>
      <c>
        <f>(M73*21)/100</f>
      </c>
      <c t="s">
        <v>27</v>
      </c>
    </row>
    <row r="74" spans="1:5" ht="12.75">
      <c r="A74" s="35" t="s">
        <v>56</v>
      </c>
      <c r="E74" s="39" t="s">
        <v>5</v>
      </c>
    </row>
    <row r="75" spans="1:5" ht="63.75">
      <c r="A75" s="35" t="s">
        <v>57</v>
      </c>
      <c r="E75" s="40" t="s">
        <v>3709</v>
      </c>
    </row>
    <row r="76" spans="1:5" ht="25.5">
      <c r="A76" t="s">
        <v>59</v>
      </c>
      <c r="E76" s="39" t="s">
        <v>3586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3714</v>
      </c>
      <c r="E8" s="30" t="s">
        <v>3713</v>
      </c>
      <c r="J8" s="29">
        <f>0+J9</f>
      </c>
      <c s="29">
        <f>0+K9</f>
      </c>
      <c s="29">
        <f>0+L9</f>
      </c>
      <c s="29">
        <f>0+M9</f>
      </c>
    </row>
    <row r="9" spans="1:13" ht="12.75">
      <c r="A9" t="s">
        <v>46</v>
      </c>
      <c r="C9" s="31" t="s">
        <v>87</v>
      </c>
      <c r="E9" s="33" t="s">
        <v>848</v>
      </c>
      <c r="J9" s="32">
        <f>0</f>
      </c>
      <c s="32">
        <f>0</f>
      </c>
      <c s="32">
        <f>0+L10+L14+L18+L22+L26+L30+L34+L38+L42+L46+L50+L54+L58+L62+L66+L70+L74+L78+L82+L86+L90+L94+L98</f>
      </c>
      <c s="32">
        <f>0+M10+M14+M18+M22+M26+M30+M34+M38+M42+M46+M50+M54+M58+M62+M66+M70+M74+M78+M82+M86+M90+M94+M98</f>
      </c>
    </row>
    <row r="10" spans="1:16" ht="25.5">
      <c r="A10" t="s">
        <v>49</v>
      </c>
      <c s="34" t="s">
        <v>4</v>
      </c>
      <c s="34" t="s">
        <v>3715</v>
      </c>
      <c s="35" t="s">
        <v>5</v>
      </c>
      <c s="6" t="s">
        <v>3716</v>
      </c>
      <c s="36" t="s">
        <v>75</v>
      </c>
      <c s="37">
        <v>250</v>
      </c>
      <c s="36">
        <v>0</v>
      </c>
      <c s="36">
        <f>ROUND(G10*H10,6)</f>
      </c>
      <c r="L10" s="38">
        <v>0</v>
      </c>
      <c s="32">
        <f>ROUND(ROUND(L10,2)*ROUND(G10,3),2)</f>
      </c>
      <c s="36" t="s">
        <v>1891</v>
      </c>
      <c>
        <f>(M10*21)/100</f>
      </c>
      <c t="s">
        <v>27</v>
      </c>
    </row>
    <row r="11" spans="1:5" ht="12.75">
      <c r="A11" s="35" t="s">
        <v>56</v>
      </c>
      <c r="E11" s="39" t="s">
        <v>5</v>
      </c>
    </row>
    <row r="12" spans="1:5" ht="12.75">
      <c r="A12" s="35" t="s">
        <v>57</v>
      </c>
      <c r="E12" s="40" t="s">
        <v>5</v>
      </c>
    </row>
    <row r="13" spans="1:5" ht="76.5">
      <c r="A13" t="s">
        <v>59</v>
      </c>
      <c r="E13" s="39" t="s">
        <v>3717</v>
      </c>
    </row>
    <row r="14" spans="1:16" ht="12.75">
      <c r="A14" t="s">
        <v>49</v>
      </c>
      <c s="34" t="s">
        <v>27</v>
      </c>
      <c s="34" t="s">
        <v>923</v>
      </c>
      <c s="35" t="s">
        <v>5</v>
      </c>
      <c s="6" t="s">
        <v>3718</v>
      </c>
      <c s="36" t="s">
        <v>75</v>
      </c>
      <c s="37">
        <v>20</v>
      </c>
      <c s="36">
        <v>0</v>
      </c>
      <c s="36">
        <f>ROUND(G14*H14,6)</f>
      </c>
      <c r="L14" s="38">
        <v>0</v>
      </c>
      <c s="32">
        <f>ROUND(ROUND(L14,2)*ROUND(G14,3),2)</f>
      </c>
      <c s="36" t="s">
        <v>1891</v>
      </c>
      <c>
        <f>(M14*21)/100</f>
      </c>
      <c t="s">
        <v>27</v>
      </c>
    </row>
    <row r="15" spans="1:5" ht="12.75">
      <c r="A15" s="35" t="s">
        <v>56</v>
      </c>
      <c r="E15" s="39" t="s">
        <v>5</v>
      </c>
    </row>
    <row r="16" spans="1:5" ht="12.75">
      <c r="A16" s="35" t="s">
        <v>57</v>
      </c>
      <c r="E16" s="40" t="s">
        <v>5</v>
      </c>
    </row>
    <row r="17" spans="1:5" ht="89.25">
      <c r="A17" t="s">
        <v>59</v>
      </c>
      <c r="E17" s="39" t="s">
        <v>3719</v>
      </c>
    </row>
    <row r="18" spans="1:16" ht="25.5">
      <c r="A18" t="s">
        <v>49</v>
      </c>
      <c s="34" t="s">
        <v>26</v>
      </c>
      <c s="34" t="s">
        <v>227</v>
      </c>
      <c s="35" t="s">
        <v>5</v>
      </c>
      <c s="6" t="s">
        <v>3720</v>
      </c>
      <c s="36" t="s">
        <v>90</v>
      </c>
      <c s="37">
        <v>4</v>
      </c>
      <c s="36">
        <v>0</v>
      </c>
      <c s="36">
        <f>ROUND(G18*H18,6)</f>
      </c>
      <c r="L18" s="38">
        <v>0</v>
      </c>
      <c s="32">
        <f>ROUND(ROUND(L18,2)*ROUND(G18,3),2)</f>
      </c>
      <c s="36" t="s">
        <v>1891</v>
      </c>
      <c>
        <f>(M18*21)/100</f>
      </c>
      <c t="s">
        <v>27</v>
      </c>
    </row>
    <row r="19" spans="1:5" ht="12.75">
      <c r="A19" s="35" t="s">
        <v>56</v>
      </c>
      <c r="E19" s="39" t="s">
        <v>5</v>
      </c>
    </row>
    <row r="20" spans="1:5" ht="12.75">
      <c r="A20" s="35" t="s">
        <v>57</v>
      </c>
      <c r="E20" s="40" t="s">
        <v>5</v>
      </c>
    </row>
    <row r="21" spans="1:5" ht="102">
      <c r="A21" t="s">
        <v>59</v>
      </c>
      <c r="E21" s="39" t="s">
        <v>3721</v>
      </c>
    </row>
    <row r="22" spans="1:16" ht="12.75">
      <c r="A22" t="s">
        <v>49</v>
      </c>
      <c s="34" t="s">
        <v>72</v>
      </c>
      <c s="34" t="s">
        <v>3722</v>
      </c>
      <c s="35" t="s">
        <v>5</v>
      </c>
      <c s="6" t="s">
        <v>3723</v>
      </c>
      <c s="36" t="s">
        <v>90</v>
      </c>
      <c s="37">
        <v>2</v>
      </c>
      <c s="36">
        <v>0</v>
      </c>
      <c s="36">
        <f>ROUND(G22*H22,6)</f>
      </c>
      <c r="L22" s="38">
        <v>0</v>
      </c>
      <c s="32">
        <f>ROUND(ROUND(L22,2)*ROUND(G22,3),2)</f>
      </c>
      <c s="36" t="s">
        <v>1891</v>
      </c>
      <c>
        <f>(M22*21)/100</f>
      </c>
      <c t="s">
        <v>27</v>
      </c>
    </row>
    <row r="23" spans="1:5" ht="12.75">
      <c r="A23" s="35" t="s">
        <v>56</v>
      </c>
      <c r="E23" s="39" t="s">
        <v>5</v>
      </c>
    </row>
    <row r="24" spans="1:5" ht="12.75">
      <c r="A24" s="35" t="s">
        <v>57</v>
      </c>
      <c r="E24" s="40" t="s">
        <v>5</v>
      </c>
    </row>
    <row r="25" spans="1:5" ht="178.5">
      <c r="A25" t="s">
        <v>59</v>
      </c>
      <c r="E25" s="39" t="s">
        <v>3724</v>
      </c>
    </row>
    <row r="26" spans="1:16" ht="12.75">
      <c r="A26" t="s">
        <v>49</v>
      </c>
      <c s="34" t="s">
        <v>77</v>
      </c>
      <c s="34" t="s">
        <v>3725</v>
      </c>
      <c s="35" t="s">
        <v>5</v>
      </c>
      <c s="6" t="s">
        <v>3726</v>
      </c>
      <c s="36" t="s">
        <v>90</v>
      </c>
      <c s="37">
        <v>2</v>
      </c>
      <c s="36">
        <v>0</v>
      </c>
      <c s="36">
        <f>ROUND(G26*H26,6)</f>
      </c>
      <c r="L26" s="38">
        <v>0</v>
      </c>
      <c s="32">
        <f>ROUND(ROUND(L26,2)*ROUND(G26,3),2)</f>
      </c>
      <c s="36" t="s">
        <v>1891</v>
      </c>
      <c>
        <f>(M26*21)/100</f>
      </c>
      <c t="s">
        <v>27</v>
      </c>
    </row>
    <row r="27" spans="1:5" ht="12.75">
      <c r="A27" s="35" t="s">
        <v>56</v>
      </c>
      <c r="E27" s="39" t="s">
        <v>5</v>
      </c>
    </row>
    <row r="28" spans="1:5" ht="12.75">
      <c r="A28" s="35" t="s">
        <v>57</v>
      </c>
      <c r="E28" s="40" t="s">
        <v>5</v>
      </c>
    </row>
    <row r="29" spans="1:5" ht="127.5">
      <c r="A29" t="s">
        <v>59</v>
      </c>
      <c r="E29" s="39" t="s">
        <v>3727</v>
      </c>
    </row>
    <row r="30" spans="1:16" ht="12.75">
      <c r="A30" t="s">
        <v>49</v>
      </c>
      <c s="34" t="s">
        <v>82</v>
      </c>
      <c s="34" t="s">
        <v>1120</v>
      </c>
      <c s="35" t="s">
        <v>5</v>
      </c>
      <c s="6" t="s">
        <v>3728</v>
      </c>
      <c s="36" t="s">
        <v>171</v>
      </c>
      <c s="37">
        <v>0.32</v>
      </c>
      <c s="36">
        <v>0</v>
      </c>
      <c s="36">
        <f>ROUND(G30*H30,6)</f>
      </c>
      <c r="L30" s="38">
        <v>0</v>
      </c>
      <c s="32">
        <f>ROUND(ROUND(L30,2)*ROUND(G30,3),2)</f>
      </c>
      <c s="36" t="s">
        <v>1891</v>
      </c>
      <c>
        <f>(M30*21)/100</f>
      </c>
      <c t="s">
        <v>27</v>
      </c>
    </row>
    <row r="31" spans="1:5" ht="12.75">
      <c r="A31" s="35" t="s">
        <v>56</v>
      </c>
      <c r="E31" s="39" t="s">
        <v>5</v>
      </c>
    </row>
    <row r="32" spans="1:5" ht="12.75">
      <c r="A32" s="35" t="s">
        <v>57</v>
      </c>
      <c r="E32" s="40" t="s">
        <v>5</v>
      </c>
    </row>
    <row r="33" spans="1:5" ht="102">
      <c r="A33" t="s">
        <v>59</v>
      </c>
      <c r="E33" s="39" t="s">
        <v>3729</v>
      </c>
    </row>
    <row r="34" spans="1:16" ht="12.75">
      <c r="A34" t="s">
        <v>49</v>
      </c>
      <c s="34" t="s">
        <v>87</v>
      </c>
      <c s="34" t="s">
        <v>1124</v>
      </c>
      <c s="35" t="s">
        <v>5</v>
      </c>
      <c s="6" t="s">
        <v>3730</v>
      </c>
      <c s="36" t="s">
        <v>171</v>
      </c>
      <c s="37">
        <v>0.32</v>
      </c>
      <c s="36">
        <v>0</v>
      </c>
      <c s="36">
        <f>ROUND(G34*H34,6)</f>
      </c>
      <c r="L34" s="38">
        <v>0</v>
      </c>
      <c s="32">
        <f>ROUND(ROUND(L34,2)*ROUND(G34,3),2)</f>
      </c>
      <c s="36" t="s">
        <v>1891</v>
      </c>
      <c>
        <f>(M34*21)/100</f>
      </c>
      <c t="s">
        <v>27</v>
      </c>
    </row>
    <row r="35" spans="1:5" ht="12.75">
      <c r="A35" s="35" t="s">
        <v>56</v>
      </c>
      <c r="E35" s="39" t="s">
        <v>5</v>
      </c>
    </row>
    <row r="36" spans="1:5" ht="12.75">
      <c r="A36" s="35" t="s">
        <v>57</v>
      </c>
      <c r="E36" s="40" t="s">
        <v>5</v>
      </c>
    </row>
    <row r="37" spans="1:5" ht="102">
      <c r="A37" t="s">
        <v>59</v>
      </c>
      <c r="E37" s="39" t="s">
        <v>3731</v>
      </c>
    </row>
    <row r="38" spans="1:16" ht="12.75">
      <c r="A38" t="s">
        <v>49</v>
      </c>
      <c s="34" t="s">
        <v>108</v>
      </c>
      <c s="34" t="s">
        <v>3732</v>
      </c>
      <c s="35" t="s">
        <v>5</v>
      </c>
      <c s="6" t="s">
        <v>3733</v>
      </c>
      <c s="36" t="s">
        <v>75</v>
      </c>
      <c s="37">
        <v>150</v>
      </c>
      <c s="36">
        <v>0</v>
      </c>
      <c s="36">
        <f>ROUND(G38*H38,6)</f>
      </c>
      <c r="L38" s="38">
        <v>0</v>
      </c>
      <c s="32">
        <f>ROUND(ROUND(L38,2)*ROUND(G38,3),2)</f>
      </c>
      <c s="36" t="s">
        <v>1891</v>
      </c>
      <c>
        <f>(M38*21)/100</f>
      </c>
      <c t="s">
        <v>27</v>
      </c>
    </row>
    <row r="39" spans="1:5" ht="12.75">
      <c r="A39" s="35" t="s">
        <v>56</v>
      </c>
      <c r="E39" s="39" t="s">
        <v>5</v>
      </c>
    </row>
    <row r="40" spans="1:5" ht="12.75">
      <c r="A40" s="35" t="s">
        <v>57</v>
      </c>
      <c r="E40" s="40" t="s">
        <v>5</v>
      </c>
    </row>
    <row r="41" spans="1:5" ht="102">
      <c r="A41" t="s">
        <v>59</v>
      </c>
      <c r="E41" s="39" t="s">
        <v>3734</v>
      </c>
    </row>
    <row r="42" spans="1:16" ht="12.75">
      <c r="A42" t="s">
        <v>49</v>
      </c>
      <c s="34" t="s">
        <v>112</v>
      </c>
      <c s="34" t="s">
        <v>3735</v>
      </c>
      <c s="35" t="s">
        <v>5</v>
      </c>
      <c s="6" t="s">
        <v>3736</v>
      </c>
      <c s="36" t="s">
        <v>75</v>
      </c>
      <c s="37">
        <v>150</v>
      </c>
      <c s="36">
        <v>0</v>
      </c>
      <c s="36">
        <f>ROUND(G42*H42,6)</f>
      </c>
      <c r="L42" s="38">
        <v>0</v>
      </c>
      <c s="32">
        <f>ROUND(ROUND(L42,2)*ROUND(G42,3),2)</f>
      </c>
      <c s="36" t="s">
        <v>1891</v>
      </c>
      <c>
        <f>(M42*21)/100</f>
      </c>
      <c t="s">
        <v>27</v>
      </c>
    </row>
    <row r="43" spans="1:5" ht="12.75">
      <c r="A43" s="35" t="s">
        <v>56</v>
      </c>
      <c r="E43" s="39" t="s">
        <v>5</v>
      </c>
    </row>
    <row r="44" spans="1:5" ht="12.75">
      <c r="A44" s="35" t="s">
        <v>57</v>
      </c>
      <c r="E44" s="40" t="s">
        <v>5</v>
      </c>
    </row>
    <row r="45" spans="1:5" ht="102">
      <c r="A45" t="s">
        <v>59</v>
      </c>
      <c r="E45" s="39" t="s">
        <v>3737</v>
      </c>
    </row>
    <row r="46" spans="1:16" ht="12.75">
      <c r="A46" t="s">
        <v>49</v>
      </c>
      <c s="34" t="s">
        <v>116</v>
      </c>
      <c s="34" t="s">
        <v>3738</v>
      </c>
      <c s="35" t="s">
        <v>5</v>
      </c>
      <c s="6" t="s">
        <v>3739</v>
      </c>
      <c s="36" t="s">
        <v>90</v>
      </c>
      <c s="37">
        <v>8</v>
      </c>
      <c s="36">
        <v>0</v>
      </c>
      <c s="36">
        <f>ROUND(G46*H46,6)</f>
      </c>
      <c r="L46" s="38">
        <v>0</v>
      </c>
      <c s="32">
        <f>ROUND(ROUND(L46,2)*ROUND(G46,3),2)</f>
      </c>
      <c s="36" t="s">
        <v>1891</v>
      </c>
      <c>
        <f>(M46*21)/100</f>
      </c>
      <c t="s">
        <v>27</v>
      </c>
    </row>
    <row r="47" spans="1:5" ht="12.75">
      <c r="A47" s="35" t="s">
        <v>56</v>
      </c>
      <c r="E47" s="39" t="s">
        <v>5</v>
      </c>
    </row>
    <row r="48" spans="1:5" ht="12.75">
      <c r="A48" s="35" t="s">
        <v>57</v>
      </c>
      <c r="E48" s="40" t="s">
        <v>5</v>
      </c>
    </row>
    <row r="49" spans="1:5" ht="114.75">
      <c r="A49" t="s">
        <v>59</v>
      </c>
      <c r="E49" s="39" t="s">
        <v>3740</v>
      </c>
    </row>
    <row r="50" spans="1:16" ht="12.75">
      <c r="A50" t="s">
        <v>49</v>
      </c>
      <c s="34" t="s">
        <v>120</v>
      </c>
      <c s="34" t="s">
        <v>3741</v>
      </c>
      <c s="35" t="s">
        <v>5</v>
      </c>
      <c s="6" t="s">
        <v>3742</v>
      </c>
      <c s="36" t="s">
        <v>90</v>
      </c>
      <c s="37">
        <v>8</v>
      </c>
      <c s="36">
        <v>0</v>
      </c>
      <c s="36">
        <f>ROUND(G50*H50,6)</f>
      </c>
      <c r="L50" s="38">
        <v>0</v>
      </c>
      <c s="32">
        <f>ROUND(ROUND(L50,2)*ROUND(G50,3),2)</f>
      </c>
      <c s="36" t="s">
        <v>1891</v>
      </c>
      <c>
        <f>(M50*21)/100</f>
      </c>
      <c t="s">
        <v>27</v>
      </c>
    </row>
    <row r="51" spans="1:5" ht="12.75">
      <c r="A51" s="35" t="s">
        <v>56</v>
      </c>
      <c r="E51" s="39" t="s">
        <v>5</v>
      </c>
    </row>
    <row r="52" spans="1:5" ht="12.75">
      <c r="A52" s="35" t="s">
        <v>57</v>
      </c>
      <c r="E52" s="40" t="s">
        <v>5</v>
      </c>
    </row>
    <row r="53" spans="1:5" ht="140.25">
      <c r="A53" t="s">
        <v>59</v>
      </c>
      <c r="E53" s="39" t="s">
        <v>3743</v>
      </c>
    </row>
    <row r="54" spans="1:16" ht="12.75">
      <c r="A54" t="s">
        <v>49</v>
      </c>
      <c s="34" t="s">
        <v>124</v>
      </c>
      <c s="34" t="s">
        <v>3744</v>
      </c>
      <c s="35" t="s">
        <v>91</v>
      </c>
      <c s="6" t="s">
        <v>3745</v>
      </c>
      <c s="36" t="s">
        <v>90</v>
      </c>
      <c s="37">
        <v>2</v>
      </c>
      <c s="36">
        <v>0</v>
      </c>
      <c s="36">
        <f>ROUND(G54*H54,6)</f>
      </c>
      <c r="L54" s="38">
        <v>0</v>
      </c>
      <c s="32">
        <f>ROUND(ROUND(L54,2)*ROUND(G54,3),2)</f>
      </c>
      <c s="36" t="s">
        <v>1891</v>
      </c>
      <c>
        <f>(M54*21)/100</f>
      </c>
      <c t="s">
        <v>27</v>
      </c>
    </row>
    <row r="55" spans="1:5" ht="12.75">
      <c r="A55" s="35" t="s">
        <v>56</v>
      </c>
      <c r="E55" s="39" t="s">
        <v>5</v>
      </c>
    </row>
    <row r="56" spans="1:5" ht="12.75">
      <c r="A56" s="35" t="s">
        <v>57</v>
      </c>
      <c r="E56" s="40" t="s">
        <v>5</v>
      </c>
    </row>
    <row r="57" spans="1:5" ht="114.75">
      <c r="A57" t="s">
        <v>59</v>
      </c>
      <c r="E57" s="39" t="s">
        <v>3740</v>
      </c>
    </row>
    <row r="58" spans="1:16" ht="12.75">
      <c r="A58" t="s">
        <v>49</v>
      </c>
      <c s="34" t="s">
        <v>128</v>
      </c>
      <c s="34" t="s">
        <v>3746</v>
      </c>
      <c s="35" t="s">
        <v>91</v>
      </c>
      <c s="6" t="s">
        <v>3747</v>
      </c>
      <c s="36" t="s">
        <v>90</v>
      </c>
      <c s="37">
        <v>2</v>
      </c>
      <c s="36">
        <v>0</v>
      </c>
      <c s="36">
        <f>ROUND(G58*H58,6)</f>
      </c>
      <c r="L58" s="38">
        <v>0</v>
      </c>
      <c s="32">
        <f>ROUND(ROUND(L58,2)*ROUND(G58,3),2)</f>
      </c>
      <c s="36" t="s">
        <v>1891</v>
      </c>
      <c>
        <f>(M58*21)/100</f>
      </c>
      <c t="s">
        <v>27</v>
      </c>
    </row>
    <row r="59" spans="1:5" ht="12.75">
      <c r="A59" s="35" t="s">
        <v>56</v>
      </c>
      <c r="E59" s="39" t="s">
        <v>5</v>
      </c>
    </row>
    <row r="60" spans="1:5" ht="12.75">
      <c r="A60" s="35" t="s">
        <v>57</v>
      </c>
      <c r="E60" s="40" t="s">
        <v>5</v>
      </c>
    </row>
    <row r="61" spans="1:5" ht="191.25">
      <c r="A61" t="s">
        <v>59</v>
      </c>
      <c r="E61" s="39" t="s">
        <v>3748</v>
      </c>
    </row>
    <row r="62" spans="1:16" ht="12.75">
      <c r="A62" t="s">
        <v>49</v>
      </c>
      <c s="34" t="s">
        <v>131</v>
      </c>
      <c s="34" t="s">
        <v>3749</v>
      </c>
      <c s="35" t="s">
        <v>91</v>
      </c>
      <c s="6" t="s">
        <v>3750</v>
      </c>
      <c s="36" t="s">
        <v>90</v>
      </c>
      <c s="37">
        <v>2</v>
      </c>
      <c s="36">
        <v>0</v>
      </c>
      <c s="36">
        <f>ROUND(G62*H62,6)</f>
      </c>
      <c r="L62" s="38">
        <v>0</v>
      </c>
      <c s="32">
        <f>ROUND(ROUND(L62,2)*ROUND(G62,3),2)</f>
      </c>
      <c s="36" t="s">
        <v>1891</v>
      </c>
      <c>
        <f>(M62*21)/100</f>
      </c>
      <c t="s">
        <v>27</v>
      </c>
    </row>
    <row r="63" spans="1:5" ht="12.75">
      <c r="A63" s="35" t="s">
        <v>56</v>
      </c>
      <c r="E63" s="39" t="s">
        <v>5</v>
      </c>
    </row>
    <row r="64" spans="1:5" ht="12.75">
      <c r="A64" s="35" t="s">
        <v>57</v>
      </c>
      <c r="E64" s="40" t="s">
        <v>5</v>
      </c>
    </row>
    <row r="65" spans="1:5" ht="140.25">
      <c r="A65" t="s">
        <v>59</v>
      </c>
      <c r="E65" s="39" t="s">
        <v>3743</v>
      </c>
    </row>
    <row r="66" spans="1:16" ht="12.75">
      <c r="A66" t="s">
        <v>49</v>
      </c>
      <c s="34" t="s">
        <v>135</v>
      </c>
      <c s="34" t="s">
        <v>1622</v>
      </c>
      <c s="35" t="s">
        <v>91</v>
      </c>
      <c s="6" t="s">
        <v>3751</v>
      </c>
      <c s="36" t="s">
        <v>90</v>
      </c>
      <c s="37">
        <v>2</v>
      </c>
      <c s="36">
        <v>0</v>
      </c>
      <c s="36">
        <f>ROUND(G66*H66,6)</f>
      </c>
      <c r="L66" s="38">
        <v>0</v>
      </c>
      <c s="32">
        <f>ROUND(ROUND(L66,2)*ROUND(G66,3),2)</f>
      </c>
      <c s="36" t="s">
        <v>1891</v>
      </c>
      <c>
        <f>(M66*21)/100</f>
      </c>
      <c t="s">
        <v>27</v>
      </c>
    </row>
    <row r="67" spans="1:5" ht="12.75">
      <c r="A67" s="35" t="s">
        <v>56</v>
      </c>
      <c r="E67" s="39" t="s">
        <v>5</v>
      </c>
    </row>
    <row r="68" spans="1:5" ht="12.75">
      <c r="A68" s="35" t="s">
        <v>57</v>
      </c>
      <c r="E68" s="40" t="s">
        <v>5</v>
      </c>
    </row>
    <row r="69" spans="1:5" ht="114.75">
      <c r="A69" t="s">
        <v>59</v>
      </c>
      <c r="E69" s="39" t="s">
        <v>3740</v>
      </c>
    </row>
    <row r="70" spans="1:16" ht="12.75">
      <c r="A70" t="s">
        <v>49</v>
      </c>
      <c s="34" t="s">
        <v>139</v>
      </c>
      <c s="34" t="s">
        <v>1624</v>
      </c>
      <c s="35" t="s">
        <v>91</v>
      </c>
      <c s="6" t="s">
        <v>3752</v>
      </c>
      <c s="36" t="s">
        <v>90</v>
      </c>
      <c s="37">
        <v>2</v>
      </c>
      <c s="36">
        <v>0</v>
      </c>
      <c s="36">
        <f>ROUND(G70*H70,6)</f>
      </c>
      <c r="L70" s="38">
        <v>0</v>
      </c>
      <c s="32">
        <f>ROUND(ROUND(L70,2)*ROUND(G70,3),2)</f>
      </c>
      <c s="36" t="s">
        <v>1891</v>
      </c>
      <c>
        <f>(M70*21)/100</f>
      </c>
      <c t="s">
        <v>27</v>
      </c>
    </row>
    <row r="71" spans="1:5" ht="12.75">
      <c r="A71" s="35" t="s">
        <v>56</v>
      </c>
      <c r="E71" s="39" t="s">
        <v>5</v>
      </c>
    </row>
    <row r="72" spans="1:5" ht="12.75">
      <c r="A72" s="35" t="s">
        <v>57</v>
      </c>
      <c r="E72" s="40" t="s">
        <v>5</v>
      </c>
    </row>
    <row r="73" spans="1:5" ht="140.25">
      <c r="A73" t="s">
        <v>59</v>
      </c>
      <c r="E73" s="39" t="s">
        <v>3743</v>
      </c>
    </row>
    <row r="74" spans="1:16" ht="12.75">
      <c r="A74" t="s">
        <v>49</v>
      </c>
      <c s="34" t="s">
        <v>143</v>
      </c>
      <c s="34" t="s">
        <v>3753</v>
      </c>
      <c s="35" t="s">
        <v>91</v>
      </c>
      <c s="6" t="s">
        <v>3754</v>
      </c>
      <c s="36" t="s">
        <v>90</v>
      </c>
      <c s="37">
        <v>2</v>
      </c>
      <c s="36">
        <v>0</v>
      </c>
      <c s="36">
        <f>ROUND(G74*H74,6)</f>
      </c>
      <c r="L74" s="38">
        <v>0</v>
      </c>
      <c s="32">
        <f>ROUND(ROUND(L74,2)*ROUND(G74,3),2)</f>
      </c>
      <c s="36" t="s">
        <v>1891</v>
      </c>
      <c>
        <f>(M74*21)/100</f>
      </c>
      <c t="s">
        <v>27</v>
      </c>
    </row>
    <row r="75" spans="1:5" ht="12.75">
      <c r="A75" s="35" t="s">
        <v>56</v>
      </c>
      <c r="E75" s="39" t="s">
        <v>5</v>
      </c>
    </row>
    <row r="76" spans="1:5" ht="12.75">
      <c r="A76" s="35" t="s">
        <v>57</v>
      </c>
      <c r="E76" s="40" t="s">
        <v>5</v>
      </c>
    </row>
    <row r="77" spans="1:5" ht="114.75">
      <c r="A77" t="s">
        <v>59</v>
      </c>
      <c r="E77" s="39" t="s">
        <v>3740</v>
      </c>
    </row>
    <row r="78" spans="1:16" ht="25.5">
      <c r="A78" t="s">
        <v>49</v>
      </c>
      <c s="34" t="s">
        <v>147</v>
      </c>
      <c s="34" t="s">
        <v>3755</v>
      </c>
      <c s="35" t="s">
        <v>91</v>
      </c>
      <c s="6" t="s">
        <v>3756</v>
      </c>
      <c s="36" t="s">
        <v>90</v>
      </c>
      <c s="37">
        <v>2</v>
      </c>
      <c s="36">
        <v>0</v>
      </c>
      <c s="36">
        <f>ROUND(G78*H78,6)</f>
      </c>
      <c r="L78" s="38">
        <v>0</v>
      </c>
      <c s="32">
        <f>ROUND(ROUND(L78,2)*ROUND(G78,3),2)</f>
      </c>
      <c s="36" t="s">
        <v>1764</v>
      </c>
      <c>
        <f>(M78*21)/100</f>
      </c>
      <c t="s">
        <v>27</v>
      </c>
    </row>
    <row r="79" spans="1:5" ht="12.75">
      <c r="A79" s="35" t="s">
        <v>56</v>
      </c>
      <c r="E79" s="39" t="s">
        <v>5</v>
      </c>
    </row>
    <row r="80" spans="1:5" ht="12.75">
      <c r="A80" s="35" t="s">
        <v>57</v>
      </c>
      <c r="E80" s="40" t="s">
        <v>5</v>
      </c>
    </row>
    <row r="81" spans="1:5" ht="114.75">
      <c r="A81" t="s">
        <v>59</v>
      </c>
      <c r="E81" s="39" t="s">
        <v>3740</v>
      </c>
    </row>
    <row r="82" spans="1:16" ht="25.5">
      <c r="A82" t="s">
        <v>49</v>
      </c>
      <c s="34" t="s">
        <v>151</v>
      </c>
      <c s="34" t="s">
        <v>3757</v>
      </c>
      <c s="35" t="s">
        <v>91</v>
      </c>
      <c s="6" t="s">
        <v>3758</v>
      </c>
      <c s="36" t="s">
        <v>90</v>
      </c>
      <c s="37">
        <v>2</v>
      </c>
      <c s="36">
        <v>0</v>
      </c>
      <c s="36">
        <f>ROUND(G82*H82,6)</f>
      </c>
      <c r="L82" s="38">
        <v>0</v>
      </c>
      <c s="32">
        <f>ROUND(ROUND(L82,2)*ROUND(G82,3),2)</f>
      </c>
      <c s="36" t="s">
        <v>1764</v>
      </c>
      <c>
        <f>(M82*21)/100</f>
      </c>
      <c t="s">
        <v>27</v>
      </c>
    </row>
    <row r="83" spans="1:5" ht="12.75">
      <c r="A83" s="35" t="s">
        <v>56</v>
      </c>
      <c r="E83" s="39" t="s">
        <v>5</v>
      </c>
    </row>
    <row r="84" spans="1:5" ht="12.75">
      <c r="A84" s="35" t="s">
        <v>57</v>
      </c>
      <c r="E84" s="40" t="s">
        <v>5</v>
      </c>
    </row>
    <row r="85" spans="1:5" ht="114.75">
      <c r="A85" t="s">
        <v>59</v>
      </c>
      <c r="E85" s="39" t="s">
        <v>3740</v>
      </c>
    </row>
    <row r="86" spans="1:16" ht="12.75">
      <c r="A86" t="s">
        <v>49</v>
      </c>
      <c s="34" t="s">
        <v>155</v>
      </c>
      <c s="34" t="s">
        <v>3759</v>
      </c>
      <c s="35" t="s">
        <v>91</v>
      </c>
      <c s="6" t="s">
        <v>3760</v>
      </c>
      <c s="36" t="s">
        <v>54</v>
      </c>
      <c s="37">
        <v>2</v>
      </c>
      <c s="36">
        <v>0</v>
      </c>
      <c s="36">
        <f>ROUND(G86*H86,6)</f>
      </c>
      <c r="L86" s="38">
        <v>0</v>
      </c>
      <c s="32">
        <f>ROUND(ROUND(L86,2)*ROUND(G86,3),2)</f>
      </c>
      <c s="36" t="s">
        <v>1891</v>
      </c>
      <c>
        <f>(M86*21)/100</f>
      </c>
      <c t="s">
        <v>27</v>
      </c>
    </row>
    <row r="87" spans="1:5" ht="12.75">
      <c r="A87" s="35" t="s">
        <v>56</v>
      </c>
      <c r="E87" s="39" t="s">
        <v>5</v>
      </c>
    </row>
    <row r="88" spans="1:5" ht="12.75">
      <c r="A88" s="35" t="s">
        <v>57</v>
      </c>
      <c r="E88" s="40" t="s">
        <v>5</v>
      </c>
    </row>
    <row r="89" spans="1:5" ht="178.5">
      <c r="A89" t="s">
        <v>59</v>
      </c>
      <c r="E89" s="39" t="s">
        <v>3761</v>
      </c>
    </row>
    <row r="90" spans="1:16" ht="12.75">
      <c r="A90" t="s">
        <v>49</v>
      </c>
      <c s="34" t="s">
        <v>158</v>
      </c>
      <c s="34" t="s">
        <v>3762</v>
      </c>
      <c s="35" t="s">
        <v>91</v>
      </c>
      <c s="6" t="s">
        <v>3763</v>
      </c>
      <c s="36" t="s">
        <v>90</v>
      </c>
      <c s="37">
        <v>2</v>
      </c>
      <c s="36">
        <v>0</v>
      </c>
      <c s="36">
        <f>ROUND(G90*H90,6)</f>
      </c>
      <c r="L90" s="38">
        <v>0</v>
      </c>
      <c s="32">
        <f>ROUND(ROUND(L90,2)*ROUND(G90,3),2)</f>
      </c>
      <c s="36" t="s">
        <v>1891</v>
      </c>
      <c>
        <f>(M90*21)/100</f>
      </c>
      <c t="s">
        <v>27</v>
      </c>
    </row>
    <row r="91" spans="1:5" ht="12.75">
      <c r="A91" s="35" t="s">
        <v>56</v>
      </c>
      <c r="E91" s="39" t="s">
        <v>5</v>
      </c>
    </row>
    <row r="92" spans="1:5" ht="12.75">
      <c r="A92" s="35" t="s">
        <v>57</v>
      </c>
      <c r="E92" s="40" t="s">
        <v>5</v>
      </c>
    </row>
    <row r="93" spans="1:5" ht="127.5">
      <c r="A93" t="s">
        <v>59</v>
      </c>
      <c r="E93" s="39" t="s">
        <v>3727</v>
      </c>
    </row>
    <row r="94" spans="1:16" ht="12.75">
      <c r="A94" t="s">
        <v>49</v>
      </c>
      <c s="34" t="s">
        <v>164</v>
      </c>
      <c s="34" t="s">
        <v>3764</v>
      </c>
      <c s="35" t="s">
        <v>5</v>
      </c>
      <c s="6" t="s">
        <v>3765</v>
      </c>
      <c s="36" t="s">
        <v>90</v>
      </c>
      <c s="37">
        <v>2</v>
      </c>
      <c s="36">
        <v>0</v>
      </c>
      <c s="36">
        <f>ROUND(G94*H94,6)</f>
      </c>
      <c r="L94" s="38">
        <v>0</v>
      </c>
      <c s="32">
        <f>ROUND(ROUND(L94,2)*ROUND(G94,3),2)</f>
      </c>
      <c s="36" t="s">
        <v>1891</v>
      </c>
      <c>
        <f>(M94*21)/100</f>
      </c>
      <c t="s">
        <v>27</v>
      </c>
    </row>
    <row r="95" spans="1:5" ht="12.75">
      <c r="A95" s="35" t="s">
        <v>56</v>
      </c>
      <c r="E95" s="39" t="s">
        <v>5</v>
      </c>
    </row>
    <row r="96" spans="1:5" ht="12.75">
      <c r="A96" s="35" t="s">
        <v>57</v>
      </c>
      <c r="E96" s="40" t="s">
        <v>5</v>
      </c>
    </row>
    <row r="97" spans="1:5" ht="178.5">
      <c r="A97" t="s">
        <v>59</v>
      </c>
      <c r="E97" s="39" t="s">
        <v>3761</v>
      </c>
    </row>
    <row r="98" spans="1:16" ht="12.75">
      <c r="A98" t="s">
        <v>49</v>
      </c>
      <c s="34" t="s">
        <v>168</v>
      </c>
      <c s="34" t="s">
        <v>3766</v>
      </c>
      <c s="35" t="s">
        <v>5</v>
      </c>
      <c s="6" t="s">
        <v>3767</v>
      </c>
      <c s="36" t="s">
        <v>90</v>
      </c>
      <c s="37">
        <v>2</v>
      </c>
      <c s="36">
        <v>0</v>
      </c>
      <c s="36">
        <f>ROUND(G98*H98,6)</f>
      </c>
      <c r="L98" s="38">
        <v>0</v>
      </c>
      <c s="32">
        <f>ROUND(ROUND(L98,2)*ROUND(G98,3),2)</f>
      </c>
      <c s="36" t="s">
        <v>1891</v>
      </c>
      <c>
        <f>(M98*21)/100</f>
      </c>
      <c t="s">
        <v>27</v>
      </c>
    </row>
    <row r="99" spans="1:5" ht="12.75">
      <c r="A99" s="35" t="s">
        <v>56</v>
      </c>
      <c r="E99" s="39" t="s">
        <v>5</v>
      </c>
    </row>
    <row r="100" spans="1:5" ht="12.75">
      <c r="A100" s="35" t="s">
        <v>57</v>
      </c>
      <c r="E100" s="40" t="s">
        <v>5</v>
      </c>
    </row>
    <row r="101" spans="1:5" ht="127.5">
      <c r="A101" t="s">
        <v>59</v>
      </c>
      <c r="E101" s="39" t="s">
        <v>3727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3770</v>
      </c>
      <c r="E8" s="30" t="s">
        <v>3769</v>
      </c>
      <c r="J8" s="29">
        <f>0+J9+J22+J27+J32+J37+J42+J47+J52+J109</f>
      </c>
      <c s="29">
        <f>0+K9+K22+K27+K32+K37+K42+K47+K52+K109</f>
      </c>
      <c s="29">
        <f>0+L9+L22+L27+L32+L37+L42+L47+L52+L109</f>
      </c>
      <c s="29">
        <f>0+M9+M22+M27+M32+M37+M42+M47+M52+M109</f>
      </c>
    </row>
    <row r="9" spans="1:13" ht="12.75">
      <c r="A9" t="s">
        <v>46</v>
      </c>
      <c r="C9" s="31" t="s">
        <v>3771</v>
      </c>
      <c r="E9" s="33" t="s">
        <v>2835</v>
      </c>
      <c r="J9" s="32">
        <f>0</f>
      </c>
      <c s="32">
        <f>0</f>
      </c>
      <c s="32">
        <f>0+L10+L14+L18</f>
      </c>
      <c s="32">
        <f>0+M10+M14+M18</f>
      </c>
    </row>
    <row r="10" spans="1:16" ht="12.75">
      <c r="A10" t="s">
        <v>49</v>
      </c>
      <c s="34" t="s">
        <v>4</v>
      </c>
      <c s="34" t="s">
        <v>3772</v>
      </c>
      <c s="35" t="s">
        <v>5</v>
      </c>
      <c s="6" t="s">
        <v>3773</v>
      </c>
      <c s="36" t="s">
        <v>85</v>
      </c>
      <c s="37">
        <v>725.77</v>
      </c>
      <c s="36">
        <v>0</v>
      </c>
      <c s="36">
        <f>ROUND(G10*H10,6)</f>
      </c>
      <c r="L10" s="38">
        <v>0</v>
      </c>
      <c s="32">
        <f>ROUND(ROUND(L10,2)*ROUND(G10,3),2)</f>
      </c>
      <c s="36" t="s">
        <v>808</v>
      </c>
      <c>
        <f>(M10*21)/100</f>
      </c>
      <c t="s">
        <v>27</v>
      </c>
    </row>
    <row r="11" spans="1:5" ht="12.75">
      <c r="A11" s="35" t="s">
        <v>56</v>
      </c>
      <c r="E11" s="39" t="s">
        <v>3774</v>
      </c>
    </row>
    <row r="12" spans="1:5" ht="63.75">
      <c r="A12" s="35" t="s">
        <v>57</v>
      </c>
      <c r="E12" s="40" t="s">
        <v>3775</v>
      </c>
    </row>
    <row r="13" spans="1:5" ht="12.75">
      <c r="A13" t="s">
        <v>59</v>
      </c>
      <c r="E13" s="39" t="s">
        <v>5</v>
      </c>
    </row>
    <row r="14" spans="1:16" ht="12.75">
      <c r="A14" t="s">
        <v>49</v>
      </c>
      <c s="34" t="s">
        <v>27</v>
      </c>
      <c s="34" t="s">
        <v>3776</v>
      </c>
      <c s="35" t="s">
        <v>5</v>
      </c>
      <c s="6" t="s">
        <v>3777</v>
      </c>
      <c s="36" t="s">
        <v>75</v>
      </c>
      <c s="37">
        <v>993.2</v>
      </c>
      <c s="36">
        <v>0</v>
      </c>
      <c s="36">
        <f>ROUND(G14*H14,6)</f>
      </c>
      <c r="L14" s="38">
        <v>0</v>
      </c>
      <c s="32">
        <f>ROUND(ROUND(L14,2)*ROUND(G14,3),2)</f>
      </c>
      <c s="36" t="s">
        <v>808</v>
      </c>
      <c>
        <f>(M14*21)/100</f>
      </c>
      <c t="s">
        <v>27</v>
      </c>
    </row>
    <row r="15" spans="1:5" ht="25.5">
      <c r="A15" s="35" t="s">
        <v>56</v>
      </c>
      <c r="E15" s="39" t="s">
        <v>3778</v>
      </c>
    </row>
    <row r="16" spans="1:5" ht="63.75">
      <c r="A16" s="35" t="s">
        <v>57</v>
      </c>
      <c r="E16" s="40" t="s">
        <v>3779</v>
      </c>
    </row>
    <row r="17" spans="1:5" ht="12.75">
      <c r="A17" t="s">
        <v>59</v>
      </c>
      <c r="E17" s="39" t="s">
        <v>5</v>
      </c>
    </row>
    <row r="18" spans="1:16" ht="25.5">
      <c r="A18" t="s">
        <v>49</v>
      </c>
      <c s="34" t="s">
        <v>26</v>
      </c>
      <c s="34" t="s">
        <v>3780</v>
      </c>
      <c s="35" t="s">
        <v>5</v>
      </c>
      <c s="6" t="s">
        <v>3781</v>
      </c>
      <c s="36" t="s">
        <v>85</v>
      </c>
      <c s="37">
        <v>725.77</v>
      </c>
      <c s="36">
        <v>0</v>
      </c>
      <c s="36">
        <f>ROUND(G18*H18,6)</f>
      </c>
      <c r="L18" s="38">
        <v>0</v>
      </c>
      <c s="32">
        <f>ROUND(ROUND(L18,2)*ROUND(G18,3),2)</f>
      </c>
      <c s="36" t="s">
        <v>808</v>
      </c>
      <c>
        <f>(M18*21)/100</f>
      </c>
      <c t="s">
        <v>27</v>
      </c>
    </row>
    <row r="19" spans="1:5" ht="25.5">
      <c r="A19" s="35" t="s">
        <v>56</v>
      </c>
      <c r="E19" s="39" t="s">
        <v>3782</v>
      </c>
    </row>
    <row r="20" spans="1:5" ht="12.75">
      <c r="A20" s="35" t="s">
        <v>57</v>
      </c>
      <c r="E20" s="40" t="s">
        <v>5</v>
      </c>
    </row>
    <row r="21" spans="1:5" ht="12.75">
      <c r="A21" t="s">
        <v>59</v>
      </c>
      <c r="E21" s="39" t="s">
        <v>5</v>
      </c>
    </row>
    <row r="22" spans="1:13" ht="12.75">
      <c r="A22" t="s">
        <v>46</v>
      </c>
      <c r="C22" s="31" t="s">
        <v>3783</v>
      </c>
      <c r="E22" s="33" t="s">
        <v>3784</v>
      </c>
      <c r="J22" s="32">
        <f>0</f>
      </c>
      <c s="32">
        <f>0</f>
      </c>
      <c s="32">
        <f>0+L23</f>
      </c>
      <c s="32">
        <f>0+M23</f>
      </c>
    </row>
    <row r="23" spans="1:16" ht="25.5">
      <c r="A23" t="s">
        <v>49</v>
      </c>
      <c s="34" t="s">
        <v>72</v>
      </c>
      <c s="34" t="s">
        <v>3785</v>
      </c>
      <c s="35" t="s">
        <v>5</v>
      </c>
      <c s="6" t="s">
        <v>3786</v>
      </c>
      <c s="36" t="s">
        <v>85</v>
      </c>
      <c s="37">
        <v>725.77</v>
      </c>
      <c s="36">
        <v>0</v>
      </c>
      <c s="36">
        <f>ROUND(G23*H23,6)</f>
      </c>
      <c r="L23" s="38">
        <v>0</v>
      </c>
      <c s="32">
        <f>ROUND(ROUND(L23,2)*ROUND(G23,3),2)</f>
      </c>
      <c s="36" t="s">
        <v>808</v>
      </c>
      <c>
        <f>(M23*21)/100</f>
      </c>
      <c t="s">
        <v>27</v>
      </c>
    </row>
    <row r="24" spans="1:5" ht="25.5">
      <c r="A24" s="35" t="s">
        <v>56</v>
      </c>
      <c r="E24" s="39" t="s">
        <v>3787</v>
      </c>
    </row>
    <row r="25" spans="1:5" ht="63.75">
      <c r="A25" s="35" t="s">
        <v>57</v>
      </c>
      <c r="E25" s="40" t="s">
        <v>3788</v>
      </c>
    </row>
    <row r="26" spans="1:5" ht="12.75">
      <c r="A26" t="s">
        <v>59</v>
      </c>
      <c r="E26" s="39" t="s">
        <v>5</v>
      </c>
    </row>
    <row r="27" spans="1:13" ht="12.75">
      <c r="A27" t="s">
        <v>46</v>
      </c>
      <c r="C27" s="31" t="s">
        <v>3789</v>
      </c>
      <c r="E27" s="33" t="s">
        <v>3790</v>
      </c>
      <c r="J27" s="32">
        <f>0</f>
      </c>
      <c s="32">
        <f>0</f>
      </c>
      <c s="32">
        <f>0+L28</f>
      </c>
      <c s="32">
        <f>0+M28</f>
      </c>
    </row>
    <row r="28" spans="1:16" ht="12.75">
      <c r="A28" t="s">
        <v>49</v>
      </c>
      <c s="34" t="s">
        <v>77</v>
      </c>
      <c s="34" t="s">
        <v>3791</v>
      </c>
      <c s="35" t="s">
        <v>5</v>
      </c>
      <c s="6" t="s">
        <v>3792</v>
      </c>
      <c s="36" t="s">
        <v>85</v>
      </c>
      <c s="37">
        <v>889.82</v>
      </c>
      <c s="36">
        <v>0</v>
      </c>
      <c s="36">
        <f>ROUND(G28*H28,6)</f>
      </c>
      <c r="L28" s="38">
        <v>0</v>
      </c>
      <c s="32">
        <f>ROUND(ROUND(L28,2)*ROUND(G28,3),2)</f>
      </c>
      <c s="36" t="s">
        <v>808</v>
      </c>
      <c>
        <f>(M28*21)/100</f>
      </c>
      <c t="s">
        <v>27</v>
      </c>
    </row>
    <row r="29" spans="1:5" ht="12.75">
      <c r="A29" s="35" t="s">
        <v>56</v>
      </c>
      <c r="E29" s="39" t="s">
        <v>3793</v>
      </c>
    </row>
    <row r="30" spans="1:5" ht="76.5">
      <c r="A30" s="35" t="s">
        <v>57</v>
      </c>
      <c r="E30" s="40" t="s">
        <v>3794</v>
      </c>
    </row>
    <row r="31" spans="1:5" ht="12.75">
      <c r="A31" t="s">
        <v>59</v>
      </c>
      <c r="E31" s="39" t="s">
        <v>5</v>
      </c>
    </row>
    <row r="32" spans="1:13" ht="12.75">
      <c r="A32" t="s">
        <v>46</v>
      </c>
      <c r="C32" s="31" t="s">
        <v>3795</v>
      </c>
      <c r="E32" s="33" t="s">
        <v>3796</v>
      </c>
      <c r="J32" s="32">
        <f>0</f>
      </c>
      <c s="32">
        <f>0</f>
      </c>
      <c s="32">
        <f>0+L33</f>
      </c>
      <c s="32">
        <f>0+M33</f>
      </c>
    </row>
    <row r="33" spans="1:16" ht="12.75">
      <c r="A33" t="s">
        <v>49</v>
      </c>
      <c s="34" t="s">
        <v>82</v>
      </c>
      <c s="34" t="s">
        <v>3797</v>
      </c>
      <c s="35" t="s">
        <v>5</v>
      </c>
      <c s="6" t="s">
        <v>3798</v>
      </c>
      <c s="36" t="s">
        <v>85</v>
      </c>
      <c s="37">
        <v>84.61</v>
      </c>
      <c s="36">
        <v>0</v>
      </c>
      <c s="36">
        <f>ROUND(G33*H33,6)</f>
      </c>
      <c r="L33" s="38">
        <v>0</v>
      </c>
      <c s="32">
        <f>ROUND(ROUND(L33,2)*ROUND(G33,3),2)</f>
      </c>
      <c s="36" t="s">
        <v>808</v>
      </c>
      <c>
        <f>(M33*21)/100</f>
      </c>
      <c t="s">
        <v>27</v>
      </c>
    </row>
    <row r="34" spans="1:5" ht="12.75">
      <c r="A34" s="35" t="s">
        <v>56</v>
      </c>
      <c r="E34" s="39" t="s">
        <v>3799</v>
      </c>
    </row>
    <row r="35" spans="1:5" ht="63.75">
      <c r="A35" s="35" t="s">
        <v>57</v>
      </c>
      <c r="E35" s="40" t="s">
        <v>3800</v>
      </c>
    </row>
    <row r="36" spans="1:5" ht="12.75">
      <c r="A36" t="s">
        <v>59</v>
      </c>
      <c r="E36" s="39" t="s">
        <v>5</v>
      </c>
    </row>
    <row r="37" spans="1:13" ht="12.75">
      <c r="A37" t="s">
        <v>46</v>
      </c>
      <c r="C37" s="31" t="s">
        <v>3801</v>
      </c>
      <c r="E37" s="33" t="s">
        <v>3802</v>
      </c>
      <c r="J37" s="32">
        <f>0</f>
      </c>
      <c s="32">
        <f>0</f>
      </c>
      <c s="32">
        <f>0+L38</f>
      </c>
      <c s="32">
        <f>0+M38</f>
      </c>
    </row>
    <row r="38" spans="1:16" ht="12.75">
      <c r="A38" t="s">
        <v>49</v>
      </c>
      <c s="34" t="s">
        <v>87</v>
      </c>
      <c s="34" t="s">
        <v>3803</v>
      </c>
      <c s="35" t="s">
        <v>5</v>
      </c>
      <c s="6" t="s">
        <v>3804</v>
      </c>
      <c s="36" t="s">
        <v>85</v>
      </c>
      <c s="37">
        <v>15.12</v>
      </c>
      <c s="36">
        <v>0</v>
      </c>
      <c s="36">
        <f>ROUND(G38*H38,6)</f>
      </c>
      <c r="L38" s="38">
        <v>0</v>
      </c>
      <c s="32">
        <f>ROUND(ROUND(L38,2)*ROUND(G38,3),2)</f>
      </c>
      <c s="36" t="s">
        <v>808</v>
      </c>
      <c>
        <f>(M38*21)/100</f>
      </c>
      <c t="s">
        <v>27</v>
      </c>
    </row>
    <row r="39" spans="1:5" ht="12.75">
      <c r="A39" s="35" t="s">
        <v>56</v>
      </c>
      <c r="E39" s="39" t="s">
        <v>5</v>
      </c>
    </row>
    <row r="40" spans="1:5" ht="63.75">
      <c r="A40" s="35" t="s">
        <v>57</v>
      </c>
      <c r="E40" s="40" t="s">
        <v>3805</v>
      </c>
    </row>
    <row r="41" spans="1:5" ht="12.75">
      <c r="A41" t="s">
        <v>59</v>
      </c>
      <c r="E41" s="39" t="s">
        <v>5</v>
      </c>
    </row>
    <row r="42" spans="1:13" ht="12.75">
      <c r="A42" t="s">
        <v>46</v>
      </c>
      <c r="C42" s="31" t="s">
        <v>3806</v>
      </c>
      <c r="E42" s="33" t="s">
        <v>3807</v>
      </c>
      <c r="J42" s="32">
        <f>0</f>
      </c>
      <c s="32">
        <f>0</f>
      </c>
      <c s="32">
        <f>0+L43</f>
      </c>
      <c s="32">
        <f>0+M43</f>
      </c>
    </row>
    <row r="43" spans="1:16" ht="12.75">
      <c r="A43" t="s">
        <v>49</v>
      </c>
      <c s="34" t="s">
        <v>108</v>
      </c>
      <c s="34" t="s">
        <v>3808</v>
      </c>
      <c s="35" t="s">
        <v>5</v>
      </c>
      <c s="6" t="s">
        <v>3809</v>
      </c>
      <c s="36" t="s">
        <v>85</v>
      </c>
      <c s="37">
        <v>1112.91</v>
      </c>
      <c s="36">
        <v>0</v>
      </c>
      <c s="36">
        <f>ROUND(G43*H43,6)</f>
      </c>
      <c r="L43" s="38">
        <v>0</v>
      </c>
      <c s="32">
        <f>ROUND(ROUND(L43,2)*ROUND(G43,3),2)</f>
      </c>
      <c s="36" t="s">
        <v>808</v>
      </c>
      <c>
        <f>(M43*21)/100</f>
      </c>
      <c t="s">
        <v>27</v>
      </c>
    </row>
    <row r="44" spans="1:5" ht="12.75">
      <c r="A44" s="35" t="s">
        <v>56</v>
      </c>
      <c r="E44" s="39" t="s">
        <v>5</v>
      </c>
    </row>
    <row r="45" spans="1:5" ht="114.75">
      <c r="A45" s="35" t="s">
        <v>57</v>
      </c>
      <c r="E45" s="40" t="s">
        <v>3810</v>
      </c>
    </row>
    <row r="46" spans="1:5" ht="12.75">
      <c r="A46" t="s">
        <v>59</v>
      </c>
      <c r="E46" s="39" t="s">
        <v>5</v>
      </c>
    </row>
    <row r="47" spans="1:13" ht="12.75">
      <c r="A47" t="s">
        <v>46</v>
      </c>
      <c r="C47" s="31" t="s">
        <v>3811</v>
      </c>
      <c r="E47" s="33" t="s">
        <v>3812</v>
      </c>
      <c r="J47" s="32">
        <f>0</f>
      </c>
      <c s="32">
        <f>0</f>
      </c>
      <c s="32">
        <f>0+L48</f>
      </c>
      <c s="32">
        <f>0+M48</f>
      </c>
    </row>
    <row r="48" spans="1:16" ht="12.75">
      <c r="A48" t="s">
        <v>49</v>
      </c>
      <c s="34" t="s">
        <v>112</v>
      </c>
      <c s="34" t="s">
        <v>3813</v>
      </c>
      <c s="35" t="s">
        <v>5</v>
      </c>
      <c s="6" t="s">
        <v>3814</v>
      </c>
      <c s="36" t="s">
        <v>85</v>
      </c>
      <c s="37">
        <v>161.27</v>
      </c>
      <c s="36">
        <v>0</v>
      </c>
      <c s="36">
        <f>ROUND(G48*H48,6)</f>
      </c>
      <c r="L48" s="38">
        <v>0</v>
      </c>
      <c s="32">
        <f>ROUND(ROUND(L48,2)*ROUND(G48,3),2)</f>
      </c>
      <c s="36" t="s">
        <v>808</v>
      </c>
      <c>
        <f>(M48*21)/100</f>
      </c>
      <c t="s">
        <v>27</v>
      </c>
    </row>
    <row r="49" spans="1:5" ht="12.75">
      <c r="A49" s="35" t="s">
        <v>56</v>
      </c>
      <c r="E49" s="39" t="s">
        <v>3815</v>
      </c>
    </row>
    <row r="50" spans="1:5" ht="89.25">
      <c r="A50" s="35" t="s">
        <v>57</v>
      </c>
      <c r="E50" s="40" t="s">
        <v>3816</v>
      </c>
    </row>
    <row r="51" spans="1:5" ht="12.75">
      <c r="A51" t="s">
        <v>59</v>
      </c>
      <c r="E51" s="39" t="s">
        <v>5</v>
      </c>
    </row>
    <row r="52" spans="1:13" ht="12.75">
      <c r="A52" t="s">
        <v>46</v>
      </c>
      <c r="C52" s="31" t="s">
        <v>112</v>
      </c>
      <c r="E52" s="33" t="s">
        <v>3817</v>
      </c>
      <c r="J52" s="32">
        <f>0</f>
      </c>
      <c s="32">
        <f>0</f>
      </c>
      <c s="32">
        <f>0+L53+L57+L61+L65+L69+L73+L77+L81+L85+L89+L93+L97+L101+L105</f>
      </c>
      <c s="32">
        <f>0+M53+M57+M61+M65+M69+M73+M77+M81+M85+M89+M93+M97+M101+M105</f>
      </c>
    </row>
    <row r="53" spans="1:16" ht="12.75">
      <c r="A53" t="s">
        <v>49</v>
      </c>
      <c s="34" t="s">
        <v>116</v>
      </c>
      <c s="34" t="s">
        <v>3818</v>
      </c>
      <c s="35" t="s">
        <v>5</v>
      </c>
      <c s="6" t="s">
        <v>3819</v>
      </c>
      <c s="36" t="s">
        <v>85</v>
      </c>
      <c s="37">
        <v>447.228</v>
      </c>
      <c s="36">
        <v>0</v>
      </c>
      <c s="36">
        <f>ROUND(G53*H53,6)</f>
      </c>
      <c r="L53" s="38">
        <v>0</v>
      </c>
      <c s="32">
        <f>ROUND(ROUND(L53,2)*ROUND(G53,3),2)</f>
      </c>
      <c s="36" t="s">
        <v>808</v>
      </c>
      <c>
        <f>(M53*21)/100</f>
      </c>
      <c t="s">
        <v>27</v>
      </c>
    </row>
    <row r="54" spans="1:5" ht="25.5">
      <c r="A54" s="35" t="s">
        <v>56</v>
      </c>
      <c r="E54" s="39" t="s">
        <v>3820</v>
      </c>
    </row>
    <row r="55" spans="1:5" ht="63.75">
      <c r="A55" s="35" t="s">
        <v>57</v>
      </c>
      <c r="E55" s="40" t="s">
        <v>3821</v>
      </c>
    </row>
    <row r="56" spans="1:5" ht="12.75">
      <c r="A56" t="s">
        <v>59</v>
      </c>
      <c r="E56" s="39" t="s">
        <v>5</v>
      </c>
    </row>
    <row r="57" spans="1:16" ht="12.75">
      <c r="A57" t="s">
        <v>49</v>
      </c>
      <c s="34" t="s">
        <v>120</v>
      </c>
      <c s="34" t="s">
        <v>3822</v>
      </c>
      <c s="35" t="s">
        <v>5</v>
      </c>
      <c s="6" t="s">
        <v>3823</v>
      </c>
      <c s="36" t="s">
        <v>64</v>
      </c>
      <c s="37">
        <v>44.563</v>
      </c>
      <c s="36">
        <v>0</v>
      </c>
      <c s="36">
        <f>ROUND(G57*H57,6)</f>
      </c>
      <c r="L57" s="38">
        <v>0</v>
      </c>
      <c s="32">
        <f>ROUND(ROUND(L57,2)*ROUND(G57,3),2)</f>
      </c>
      <c s="36" t="s">
        <v>808</v>
      </c>
      <c>
        <f>(M57*21)/100</f>
      </c>
      <c t="s">
        <v>27</v>
      </c>
    </row>
    <row r="58" spans="1:5" ht="25.5">
      <c r="A58" s="35" t="s">
        <v>56</v>
      </c>
      <c r="E58" s="39" t="s">
        <v>3824</v>
      </c>
    </row>
    <row r="59" spans="1:5" ht="76.5">
      <c r="A59" s="35" t="s">
        <v>57</v>
      </c>
      <c r="E59" s="40" t="s">
        <v>3825</v>
      </c>
    </row>
    <row r="60" spans="1:5" ht="12.75">
      <c r="A60" t="s">
        <v>59</v>
      </c>
      <c r="E60" s="39" t="s">
        <v>5</v>
      </c>
    </row>
    <row r="61" spans="1:16" ht="25.5">
      <c r="A61" t="s">
        <v>49</v>
      </c>
      <c s="34" t="s">
        <v>124</v>
      </c>
      <c s="34" t="s">
        <v>3826</v>
      </c>
      <c s="35" t="s">
        <v>5</v>
      </c>
      <c s="6" t="s">
        <v>3827</v>
      </c>
      <c s="36" t="s">
        <v>64</v>
      </c>
      <c s="37">
        <v>166.937</v>
      </c>
      <c s="36">
        <v>0</v>
      </c>
      <c s="36">
        <f>ROUND(G61*H61,6)</f>
      </c>
      <c r="L61" s="38">
        <v>0</v>
      </c>
      <c s="32">
        <f>ROUND(ROUND(L61,2)*ROUND(G61,3),2)</f>
      </c>
      <c s="36" t="s">
        <v>808</v>
      </c>
      <c>
        <f>(M61*21)/100</f>
      </c>
      <c t="s">
        <v>27</v>
      </c>
    </row>
    <row r="62" spans="1:5" ht="12.75">
      <c r="A62" s="35" t="s">
        <v>56</v>
      </c>
      <c r="E62" s="39" t="s">
        <v>3828</v>
      </c>
    </row>
    <row r="63" spans="1:5" ht="114.75">
      <c r="A63" s="35" t="s">
        <v>57</v>
      </c>
      <c r="E63" s="40" t="s">
        <v>3829</v>
      </c>
    </row>
    <row r="64" spans="1:5" ht="12.75">
      <c r="A64" t="s">
        <v>59</v>
      </c>
      <c r="E64" s="39" t="s">
        <v>5</v>
      </c>
    </row>
    <row r="65" spans="1:16" ht="12.75">
      <c r="A65" t="s">
        <v>49</v>
      </c>
      <c s="34" t="s">
        <v>128</v>
      </c>
      <c s="34" t="s">
        <v>3830</v>
      </c>
      <c s="35" t="s">
        <v>5</v>
      </c>
      <c s="6" t="s">
        <v>3831</v>
      </c>
      <c s="36" t="s">
        <v>85</v>
      </c>
      <c s="37">
        <v>262.89</v>
      </c>
      <c s="36">
        <v>0</v>
      </c>
      <c s="36">
        <f>ROUND(G65*H65,6)</f>
      </c>
      <c r="L65" s="38">
        <v>0</v>
      </c>
      <c s="32">
        <f>ROUND(ROUND(L65,2)*ROUND(G65,3),2)</f>
      </c>
      <c s="36" t="s">
        <v>808</v>
      </c>
      <c>
        <f>(M65*21)/100</f>
      </c>
      <c t="s">
        <v>27</v>
      </c>
    </row>
    <row r="66" spans="1:5" ht="25.5">
      <c r="A66" s="35" t="s">
        <v>56</v>
      </c>
      <c r="E66" s="39" t="s">
        <v>3832</v>
      </c>
    </row>
    <row r="67" spans="1:5" ht="114.75">
      <c r="A67" s="35" t="s">
        <v>57</v>
      </c>
      <c r="E67" s="40" t="s">
        <v>3833</v>
      </c>
    </row>
    <row r="68" spans="1:5" ht="12.75">
      <c r="A68" t="s">
        <v>59</v>
      </c>
      <c r="E68" s="39" t="s">
        <v>5</v>
      </c>
    </row>
    <row r="69" spans="1:16" ht="12.75">
      <c r="A69" t="s">
        <v>49</v>
      </c>
      <c s="34" t="s">
        <v>131</v>
      </c>
      <c s="34" t="s">
        <v>3834</v>
      </c>
      <c s="35" t="s">
        <v>5</v>
      </c>
      <c s="6" t="s">
        <v>3835</v>
      </c>
      <c s="36" t="s">
        <v>85</v>
      </c>
      <c s="37">
        <v>42.42</v>
      </c>
      <c s="36">
        <v>0</v>
      </c>
      <c s="36">
        <f>ROUND(G69*H69,6)</f>
      </c>
      <c r="L69" s="38">
        <v>0</v>
      </c>
      <c s="32">
        <f>ROUND(ROUND(L69,2)*ROUND(G69,3),2)</f>
      </c>
      <c s="36" t="s">
        <v>808</v>
      </c>
      <c>
        <f>(M69*21)/100</f>
      </c>
      <c t="s">
        <v>27</v>
      </c>
    </row>
    <row r="70" spans="1:5" ht="25.5">
      <c r="A70" s="35" t="s">
        <v>56</v>
      </c>
      <c r="E70" s="39" t="s">
        <v>3836</v>
      </c>
    </row>
    <row r="71" spans="1:5" ht="63.75">
      <c r="A71" s="35" t="s">
        <v>57</v>
      </c>
      <c r="E71" s="40" t="s">
        <v>3837</v>
      </c>
    </row>
    <row r="72" spans="1:5" ht="12.75">
      <c r="A72" t="s">
        <v>59</v>
      </c>
      <c r="E72" s="39" t="s">
        <v>5</v>
      </c>
    </row>
    <row r="73" spans="1:16" ht="12.75">
      <c r="A73" t="s">
        <v>49</v>
      </c>
      <c s="34" t="s">
        <v>135</v>
      </c>
      <c s="34" t="s">
        <v>3838</v>
      </c>
      <c s="35" t="s">
        <v>5</v>
      </c>
      <c s="6" t="s">
        <v>3839</v>
      </c>
      <c s="36" t="s">
        <v>85</v>
      </c>
      <c s="37">
        <v>5.45</v>
      </c>
      <c s="36">
        <v>0</v>
      </c>
      <c s="36">
        <f>ROUND(G73*H73,6)</f>
      </c>
      <c r="L73" s="38">
        <v>0</v>
      </c>
      <c s="32">
        <f>ROUND(ROUND(L73,2)*ROUND(G73,3),2)</f>
      </c>
      <c s="36" t="s">
        <v>808</v>
      </c>
      <c>
        <f>(M73*21)/100</f>
      </c>
      <c t="s">
        <v>27</v>
      </c>
    </row>
    <row r="74" spans="1:5" ht="25.5">
      <c r="A74" s="35" t="s">
        <v>56</v>
      </c>
      <c r="E74" s="39" t="s">
        <v>3840</v>
      </c>
    </row>
    <row r="75" spans="1:5" ht="63.75">
      <c r="A75" s="35" t="s">
        <v>57</v>
      </c>
      <c r="E75" s="40" t="s">
        <v>3841</v>
      </c>
    </row>
    <row r="76" spans="1:5" ht="12.75">
      <c r="A76" t="s">
        <v>59</v>
      </c>
      <c r="E76" s="39" t="s">
        <v>5</v>
      </c>
    </row>
    <row r="77" spans="1:16" ht="12.75">
      <c r="A77" t="s">
        <v>49</v>
      </c>
      <c s="34" t="s">
        <v>139</v>
      </c>
      <c s="34" t="s">
        <v>3842</v>
      </c>
      <c s="35" t="s">
        <v>5</v>
      </c>
      <c s="6" t="s">
        <v>3843</v>
      </c>
      <c s="36" t="s">
        <v>85</v>
      </c>
      <c s="37">
        <v>170.5</v>
      </c>
      <c s="36">
        <v>0</v>
      </c>
      <c s="36">
        <f>ROUND(G77*H77,6)</f>
      </c>
      <c r="L77" s="38">
        <v>0</v>
      </c>
      <c s="32">
        <f>ROUND(ROUND(L77,2)*ROUND(G77,3),2)</f>
      </c>
      <c s="36" t="s">
        <v>808</v>
      </c>
      <c>
        <f>(M77*21)/100</f>
      </c>
      <c t="s">
        <v>27</v>
      </c>
    </row>
    <row r="78" spans="1:5" ht="25.5">
      <c r="A78" s="35" t="s">
        <v>56</v>
      </c>
      <c r="E78" s="39" t="s">
        <v>3844</v>
      </c>
    </row>
    <row r="79" spans="1:5" ht="114.75">
      <c r="A79" s="35" t="s">
        <v>57</v>
      </c>
      <c r="E79" s="40" t="s">
        <v>3845</v>
      </c>
    </row>
    <row r="80" spans="1:5" ht="12.75">
      <c r="A80" t="s">
        <v>59</v>
      </c>
      <c r="E80" s="39" t="s">
        <v>5</v>
      </c>
    </row>
    <row r="81" spans="1:16" ht="12.75">
      <c r="A81" t="s">
        <v>49</v>
      </c>
      <c s="34" t="s">
        <v>143</v>
      </c>
      <c s="34" t="s">
        <v>3846</v>
      </c>
      <c s="35" t="s">
        <v>5</v>
      </c>
      <c s="6" t="s">
        <v>3847</v>
      </c>
      <c s="36" t="s">
        <v>75</v>
      </c>
      <c s="37">
        <v>114.75</v>
      </c>
      <c s="36">
        <v>0</v>
      </c>
      <c s="36">
        <f>ROUND(G81*H81,6)</f>
      </c>
      <c r="L81" s="38">
        <v>0</v>
      </c>
      <c s="32">
        <f>ROUND(ROUND(L81,2)*ROUND(G81,3),2)</f>
      </c>
      <c s="36" t="s">
        <v>808</v>
      </c>
      <c>
        <f>(M81*21)/100</f>
      </c>
      <c t="s">
        <v>27</v>
      </c>
    </row>
    <row r="82" spans="1:5" ht="25.5">
      <c r="A82" s="35" t="s">
        <v>56</v>
      </c>
      <c r="E82" s="39" t="s">
        <v>3848</v>
      </c>
    </row>
    <row r="83" spans="1:5" ht="153">
      <c r="A83" s="35" t="s">
        <v>57</v>
      </c>
      <c r="E83" s="40" t="s">
        <v>3849</v>
      </c>
    </row>
    <row r="84" spans="1:5" ht="12.75">
      <c r="A84" t="s">
        <v>59</v>
      </c>
      <c r="E84" s="39" t="s">
        <v>5</v>
      </c>
    </row>
    <row r="85" spans="1:16" ht="12.75">
      <c r="A85" t="s">
        <v>49</v>
      </c>
      <c s="34" t="s">
        <v>147</v>
      </c>
      <c s="34" t="s">
        <v>3850</v>
      </c>
      <c s="35" t="s">
        <v>5</v>
      </c>
      <c s="6" t="s">
        <v>3851</v>
      </c>
      <c s="36" t="s">
        <v>75</v>
      </c>
      <c s="37">
        <v>54.75</v>
      </c>
      <c s="36">
        <v>0</v>
      </c>
      <c s="36">
        <f>ROUND(G85*H85,6)</f>
      </c>
      <c r="L85" s="38">
        <v>0</v>
      </c>
      <c s="32">
        <f>ROUND(ROUND(L85,2)*ROUND(G85,3),2)</f>
      </c>
      <c s="36" t="s">
        <v>808</v>
      </c>
      <c>
        <f>(M85*21)/100</f>
      </c>
      <c t="s">
        <v>27</v>
      </c>
    </row>
    <row r="86" spans="1:5" ht="25.5">
      <c r="A86" s="35" t="s">
        <v>56</v>
      </c>
      <c r="E86" s="39" t="s">
        <v>3852</v>
      </c>
    </row>
    <row r="87" spans="1:5" ht="114.75">
      <c r="A87" s="35" t="s">
        <v>57</v>
      </c>
      <c r="E87" s="40" t="s">
        <v>3853</v>
      </c>
    </row>
    <row r="88" spans="1:5" ht="12.75">
      <c r="A88" t="s">
        <v>59</v>
      </c>
      <c r="E88" s="39" t="s">
        <v>5</v>
      </c>
    </row>
    <row r="89" spans="1:16" ht="12.75">
      <c r="A89" t="s">
        <v>49</v>
      </c>
      <c s="34" t="s">
        <v>151</v>
      </c>
      <c s="34" t="s">
        <v>3854</v>
      </c>
      <c s="35" t="s">
        <v>5</v>
      </c>
      <c s="6" t="s">
        <v>3855</v>
      </c>
      <c s="36" t="s">
        <v>75</v>
      </c>
      <c s="37">
        <v>19.6</v>
      </c>
      <c s="36">
        <v>0</v>
      </c>
      <c s="36">
        <f>ROUND(G89*H89,6)</f>
      </c>
      <c r="L89" s="38">
        <v>0</v>
      </c>
      <c s="32">
        <f>ROUND(ROUND(L89,2)*ROUND(G89,3),2)</f>
      </c>
      <c s="36" t="s">
        <v>808</v>
      </c>
      <c>
        <f>(M89*21)/100</f>
      </c>
      <c t="s">
        <v>27</v>
      </c>
    </row>
    <row r="90" spans="1:5" ht="25.5">
      <c r="A90" s="35" t="s">
        <v>56</v>
      </c>
      <c r="E90" s="39" t="s">
        <v>3856</v>
      </c>
    </row>
    <row r="91" spans="1:5" ht="63.75">
      <c r="A91" s="35" t="s">
        <v>57</v>
      </c>
      <c r="E91" s="40" t="s">
        <v>3857</v>
      </c>
    </row>
    <row r="92" spans="1:5" ht="12.75">
      <c r="A92" t="s">
        <v>59</v>
      </c>
      <c r="E92" s="39" t="s">
        <v>5</v>
      </c>
    </row>
    <row r="93" spans="1:16" ht="25.5">
      <c r="A93" t="s">
        <v>49</v>
      </c>
      <c s="34" t="s">
        <v>155</v>
      </c>
      <c s="34" t="s">
        <v>3858</v>
      </c>
      <c s="35" t="s">
        <v>5</v>
      </c>
      <c s="6" t="s">
        <v>3859</v>
      </c>
      <c s="36" t="s">
        <v>85</v>
      </c>
      <c s="37">
        <v>189.25</v>
      </c>
      <c s="36">
        <v>0</v>
      </c>
      <c s="36">
        <f>ROUND(G93*H93,6)</f>
      </c>
      <c r="L93" s="38">
        <v>0</v>
      </c>
      <c s="32">
        <f>ROUND(ROUND(L93,2)*ROUND(G93,3),2)</f>
      </c>
      <c s="36" t="s">
        <v>808</v>
      </c>
      <c>
        <f>(M93*21)/100</f>
      </c>
      <c t="s">
        <v>27</v>
      </c>
    </row>
    <row r="94" spans="1:5" ht="25.5">
      <c r="A94" s="35" t="s">
        <v>56</v>
      </c>
      <c r="E94" s="39" t="s">
        <v>3860</v>
      </c>
    </row>
    <row r="95" spans="1:5" ht="63.75">
      <c r="A95" s="35" t="s">
        <v>57</v>
      </c>
      <c r="E95" s="40" t="s">
        <v>3861</v>
      </c>
    </row>
    <row r="96" spans="1:5" ht="12.75">
      <c r="A96" t="s">
        <v>59</v>
      </c>
      <c r="E96" s="39" t="s">
        <v>5</v>
      </c>
    </row>
    <row r="97" spans="1:16" ht="25.5">
      <c r="A97" t="s">
        <v>49</v>
      </c>
      <c s="34" t="s">
        <v>158</v>
      </c>
      <c s="34" t="s">
        <v>3862</v>
      </c>
      <c s="35" t="s">
        <v>5</v>
      </c>
      <c s="6" t="s">
        <v>3863</v>
      </c>
      <c s="36" t="s">
        <v>85</v>
      </c>
      <c s="37">
        <v>725.77</v>
      </c>
      <c s="36">
        <v>0</v>
      </c>
      <c s="36">
        <f>ROUND(G97*H97,6)</f>
      </c>
      <c r="L97" s="38">
        <v>0</v>
      </c>
      <c s="32">
        <f>ROUND(ROUND(L97,2)*ROUND(G97,3),2)</f>
      </c>
      <c s="36" t="s">
        <v>808</v>
      </c>
      <c>
        <f>(M97*21)/100</f>
      </c>
      <c t="s">
        <v>27</v>
      </c>
    </row>
    <row r="98" spans="1:5" ht="25.5">
      <c r="A98" s="35" t="s">
        <v>56</v>
      </c>
      <c r="E98" s="39" t="s">
        <v>3864</v>
      </c>
    </row>
    <row r="99" spans="1:5" ht="63.75">
      <c r="A99" s="35" t="s">
        <v>57</v>
      </c>
      <c r="E99" s="40" t="s">
        <v>3788</v>
      </c>
    </row>
    <row r="100" spans="1:5" ht="12.75">
      <c r="A100" t="s">
        <v>59</v>
      </c>
      <c r="E100" s="39" t="s">
        <v>5</v>
      </c>
    </row>
    <row r="101" spans="1:16" ht="25.5">
      <c r="A101" t="s">
        <v>49</v>
      </c>
      <c s="34" t="s">
        <v>164</v>
      </c>
      <c s="34" t="s">
        <v>3865</v>
      </c>
      <c s="35" t="s">
        <v>5</v>
      </c>
      <c s="6" t="s">
        <v>3866</v>
      </c>
      <c s="36" t="s">
        <v>85</v>
      </c>
      <c s="37">
        <v>4522.185</v>
      </c>
      <c s="36">
        <v>0</v>
      </c>
      <c s="36">
        <f>ROUND(G101*H101,6)</f>
      </c>
      <c r="L101" s="38">
        <v>0</v>
      </c>
      <c s="32">
        <f>ROUND(ROUND(L101,2)*ROUND(G101,3),2)</f>
      </c>
      <c s="36" t="s">
        <v>808</v>
      </c>
      <c>
        <f>(M101*21)/100</f>
      </c>
      <c t="s">
        <v>27</v>
      </c>
    </row>
    <row r="102" spans="1:5" ht="25.5">
      <c r="A102" s="35" t="s">
        <v>56</v>
      </c>
      <c r="E102" s="39" t="s">
        <v>3867</v>
      </c>
    </row>
    <row r="103" spans="1:5" ht="255">
      <c r="A103" s="35" t="s">
        <v>57</v>
      </c>
      <c r="E103" s="40" t="s">
        <v>3868</v>
      </c>
    </row>
    <row r="104" spans="1:5" ht="12.75">
      <c r="A104" t="s">
        <v>59</v>
      </c>
      <c r="E104" s="39" t="s">
        <v>5</v>
      </c>
    </row>
    <row r="105" spans="1:16" ht="25.5">
      <c r="A105" t="s">
        <v>49</v>
      </c>
      <c s="34" t="s">
        <v>168</v>
      </c>
      <c s="34" t="s">
        <v>3869</v>
      </c>
      <c s="35" t="s">
        <v>5</v>
      </c>
      <c s="6" t="s">
        <v>3870</v>
      </c>
      <c s="36" t="s">
        <v>85</v>
      </c>
      <c s="37">
        <v>1241.652</v>
      </c>
      <c s="36">
        <v>0</v>
      </c>
      <c s="36">
        <f>ROUND(G105*H105,6)</f>
      </c>
      <c r="L105" s="38">
        <v>0</v>
      </c>
      <c s="32">
        <f>ROUND(ROUND(L105,2)*ROUND(G105,3),2)</f>
      </c>
      <c s="36" t="s">
        <v>808</v>
      </c>
      <c>
        <f>(M105*21)/100</f>
      </c>
      <c t="s">
        <v>27</v>
      </c>
    </row>
    <row r="106" spans="1:5" ht="25.5">
      <c r="A106" s="35" t="s">
        <v>56</v>
      </c>
      <c r="E106" s="39" t="s">
        <v>3871</v>
      </c>
    </row>
    <row r="107" spans="1:5" ht="191.25">
      <c r="A107" s="35" t="s">
        <v>57</v>
      </c>
      <c r="E107" s="40" t="s">
        <v>3872</v>
      </c>
    </row>
    <row r="108" spans="1:5" ht="12.75">
      <c r="A108" t="s">
        <v>59</v>
      </c>
      <c r="E108" s="39" t="s">
        <v>5</v>
      </c>
    </row>
    <row r="109" spans="1:13" ht="12.75">
      <c r="A109" t="s">
        <v>46</v>
      </c>
      <c r="C109" s="31" t="s">
        <v>3873</v>
      </c>
      <c r="E109" s="33" t="s">
        <v>3874</v>
      </c>
      <c r="J109" s="32">
        <f>0</f>
      </c>
      <c s="32">
        <f>0</f>
      </c>
      <c s="32">
        <f>0+L110+L114+L118+L122+L126</f>
      </c>
      <c s="32">
        <f>0+M110+M114+M118+M122+M126</f>
      </c>
    </row>
    <row r="110" spans="1:16" ht="12.75">
      <c r="A110" t="s">
        <v>49</v>
      </c>
      <c s="34" t="s">
        <v>173</v>
      </c>
      <c s="34" t="s">
        <v>3875</v>
      </c>
      <c s="35" t="s">
        <v>5</v>
      </c>
      <c s="6" t="s">
        <v>3876</v>
      </c>
      <c s="36" t="s">
        <v>793</v>
      </c>
      <c s="37">
        <v>1030.561</v>
      </c>
      <c s="36">
        <v>0</v>
      </c>
      <c s="36">
        <f>ROUND(G110*H110,6)</f>
      </c>
      <c r="L110" s="38">
        <v>0</v>
      </c>
      <c s="32">
        <f>ROUND(ROUND(L110,2)*ROUND(G110,3),2)</f>
      </c>
      <c s="36" t="s">
        <v>808</v>
      </c>
      <c>
        <f>(M110*21)/100</f>
      </c>
      <c t="s">
        <v>27</v>
      </c>
    </row>
    <row r="111" spans="1:5" ht="12.75">
      <c r="A111" s="35" t="s">
        <v>56</v>
      </c>
      <c r="E111" s="39" t="s">
        <v>3877</v>
      </c>
    </row>
    <row r="112" spans="1:5" ht="12.75">
      <c r="A112" s="35" t="s">
        <v>57</v>
      </c>
      <c r="E112" s="40" t="s">
        <v>5</v>
      </c>
    </row>
    <row r="113" spans="1:5" ht="25.5">
      <c r="A113" t="s">
        <v>59</v>
      </c>
      <c r="E113" s="39" t="s">
        <v>3878</v>
      </c>
    </row>
    <row r="114" spans="1:16" ht="12.75">
      <c r="A114" t="s">
        <v>49</v>
      </c>
      <c s="34" t="s">
        <v>176</v>
      </c>
      <c s="34" t="s">
        <v>3879</v>
      </c>
      <c s="35" t="s">
        <v>5</v>
      </c>
      <c s="6" t="s">
        <v>3880</v>
      </c>
      <c s="36" t="s">
        <v>793</v>
      </c>
      <c s="37">
        <v>1030.561</v>
      </c>
      <c s="36">
        <v>0</v>
      </c>
      <c s="36">
        <f>ROUND(G114*H114,6)</f>
      </c>
      <c r="L114" s="38">
        <v>0</v>
      </c>
      <c s="32">
        <f>ROUND(ROUND(L114,2)*ROUND(G114,3),2)</f>
      </c>
      <c s="36" t="s">
        <v>808</v>
      </c>
      <c>
        <f>(M114*21)/100</f>
      </c>
      <c t="s">
        <v>27</v>
      </c>
    </row>
    <row r="115" spans="1:5" ht="12.75">
      <c r="A115" s="35" t="s">
        <v>56</v>
      </c>
      <c r="E115" s="39" t="s">
        <v>3881</v>
      </c>
    </row>
    <row r="116" spans="1:5" ht="12.75">
      <c r="A116" s="35" t="s">
        <v>57</v>
      </c>
      <c r="E116" s="40" t="s">
        <v>5</v>
      </c>
    </row>
    <row r="117" spans="1:5" ht="12.75">
      <c r="A117" t="s">
        <v>59</v>
      </c>
      <c r="E117" s="39" t="s">
        <v>5</v>
      </c>
    </row>
    <row r="118" spans="1:16" ht="25.5">
      <c r="A118" t="s">
        <v>49</v>
      </c>
      <c s="34" t="s">
        <v>180</v>
      </c>
      <c s="34" t="s">
        <v>3882</v>
      </c>
      <c s="35" t="s">
        <v>5</v>
      </c>
      <c s="6" t="s">
        <v>3883</v>
      </c>
      <c s="36" t="s">
        <v>793</v>
      </c>
      <c s="37">
        <v>1030.561</v>
      </c>
      <c s="36">
        <v>0</v>
      </c>
      <c s="36">
        <f>ROUND(G118*H118,6)</f>
      </c>
      <c r="L118" s="38">
        <v>0</v>
      </c>
      <c s="32">
        <f>ROUND(ROUND(L118,2)*ROUND(G118,3),2)</f>
      </c>
      <c s="36" t="s">
        <v>808</v>
      </c>
      <c>
        <f>(M118*21)/100</f>
      </c>
      <c t="s">
        <v>27</v>
      </c>
    </row>
    <row r="119" spans="1:5" ht="25.5">
      <c r="A119" s="35" t="s">
        <v>56</v>
      </c>
      <c r="E119" s="39" t="s">
        <v>3884</v>
      </c>
    </row>
    <row r="120" spans="1:5" ht="12.75">
      <c r="A120" s="35" t="s">
        <v>57</v>
      </c>
      <c r="E120" s="40" t="s">
        <v>5</v>
      </c>
    </row>
    <row r="121" spans="1:5" ht="165.75">
      <c r="A121" t="s">
        <v>59</v>
      </c>
      <c r="E121" s="39" t="s">
        <v>3885</v>
      </c>
    </row>
    <row r="122" spans="1:16" ht="25.5">
      <c r="A122" t="s">
        <v>49</v>
      </c>
      <c s="34" t="s">
        <v>916</v>
      </c>
      <c s="34" t="s">
        <v>3886</v>
      </c>
      <c s="35" t="s">
        <v>5</v>
      </c>
      <c s="6" t="s">
        <v>3887</v>
      </c>
      <c s="36" t="s">
        <v>793</v>
      </c>
      <c s="37">
        <v>1030.561</v>
      </c>
      <c s="36">
        <v>0</v>
      </c>
      <c s="36">
        <f>ROUND(G122*H122,6)</f>
      </c>
      <c r="L122" s="38">
        <v>0</v>
      </c>
      <c s="32">
        <f>ROUND(ROUND(L122,2)*ROUND(G122,3),2)</f>
      </c>
      <c s="36" t="s">
        <v>808</v>
      </c>
      <c>
        <f>(M122*21)/100</f>
      </c>
      <c t="s">
        <v>27</v>
      </c>
    </row>
    <row r="123" spans="1:5" ht="38.25">
      <c r="A123" s="35" t="s">
        <v>56</v>
      </c>
      <c r="E123" s="39" t="s">
        <v>3888</v>
      </c>
    </row>
    <row r="124" spans="1:5" ht="12.75">
      <c r="A124" s="35" t="s">
        <v>57</v>
      </c>
      <c r="E124" s="40" t="s">
        <v>5</v>
      </c>
    </row>
    <row r="125" spans="1:5" ht="165.75">
      <c r="A125" t="s">
        <v>59</v>
      </c>
      <c r="E125" s="39" t="s">
        <v>3889</v>
      </c>
    </row>
    <row r="126" spans="1:16" ht="25.5">
      <c r="A126" t="s">
        <v>49</v>
      </c>
      <c s="34" t="s">
        <v>919</v>
      </c>
      <c s="34" t="s">
        <v>3890</v>
      </c>
      <c s="35" t="s">
        <v>3891</v>
      </c>
      <c s="6" t="s">
        <v>3892</v>
      </c>
      <c s="36" t="s">
        <v>793</v>
      </c>
      <c s="37">
        <v>1030.561</v>
      </c>
      <c s="36">
        <v>0</v>
      </c>
      <c s="36">
        <f>ROUND(G126*H126,6)</f>
      </c>
      <c r="L126" s="38">
        <v>0</v>
      </c>
      <c s="32">
        <f>ROUND(ROUND(L126,2)*ROUND(G126,3),2)</f>
      </c>
      <c s="36" t="s">
        <v>808</v>
      </c>
      <c>
        <f>(M126*21)/100</f>
      </c>
      <c t="s">
        <v>27</v>
      </c>
    </row>
    <row r="127" spans="1:5" ht="12.75">
      <c r="A127" s="35" t="s">
        <v>56</v>
      </c>
      <c r="E127" s="39" t="s">
        <v>3172</v>
      </c>
    </row>
    <row r="128" spans="1:5" ht="12.75">
      <c r="A128" s="35" t="s">
        <v>57</v>
      </c>
      <c r="E128" s="40" t="s">
        <v>5</v>
      </c>
    </row>
    <row r="129" spans="1:5" ht="12.75">
      <c r="A129" t="s">
        <v>59</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3895</v>
      </c>
      <c r="E8" s="30" t="s">
        <v>3894</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837</v>
      </c>
      <c r="J9" s="32">
        <f>0</f>
      </c>
      <c s="32">
        <f>0</f>
      </c>
      <c s="32">
        <f>0+L10+L14+L18+L22+L26+L30+L34+L38+L42+L46+L50</f>
      </c>
      <c s="32">
        <f>0+M10+M14+M18+M22+M26+M30+M34+M38+M42+M46+M50</f>
      </c>
    </row>
    <row r="10" spans="1:16" ht="25.5">
      <c r="A10" t="s">
        <v>49</v>
      </c>
      <c s="34" t="s">
        <v>4</v>
      </c>
      <c s="34" t="s">
        <v>3896</v>
      </c>
      <c s="35" t="s">
        <v>5</v>
      </c>
      <c s="6" t="s">
        <v>3897</v>
      </c>
      <c s="36" t="s">
        <v>64</v>
      </c>
      <c s="37">
        <v>226.888</v>
      </c>
      <c s="36">
        <v>0</v>
      </c>
      <c s="36">
        <f>ROUND(G10*H10,6)</f>
      </c>
      <c r="L10" s="38">
        <v>0</v>
      </c>
      <c s="32">
        <f>ROUND(ROUND(L10,2)*ROUND(G10,3),2)</f>
      </c>
      <c s="36" t="s">
        <v>808</v>
      </c>
      <c>
        <f>(M10*21)/100</f>
      </c>
      <c t="s">
        <v>27</v>
      </c>
    </row>
    <row r="11" spans="1:5" ht="25.5">
      <c r="A11" s="35" t="s">
        <v>56</v>
      </c>
      <c r="E11" s="39" t="s">
        <v>3898</v>
      </c>
    </row>
    <row r="12" spans="1:5" ht="89.25">
      <c r="A12" s="35" t="s">
        <v>57</v>
      </c>
      <c r="E12" s="40" t="s">
        <v>3899</v>
      </c>
    </row>
    <row r="13" spans="1:5" ht="12.75">
      <c r="A13" t="s">
        <v>59</v>
      </c>
      <c r="E13" s="39" t="s">
        <v>5</v>
      </c>
    </row>
    <row r="14" spans="1:16" ht="25.5">
      <c r="A14" t="s">
        <v>49</v>
      </c>
      <c s="34" t="s">
        <v>27</v>
      </c>
      <c s="34" t="s">
        <v>3900</v>
      </c>
      <c s="35" t="s">
        <v>5</v>
      </c>
      <c s="6" t="s">
        <v>3901</v>
      </c>
      <c s="36" t="s">
        <v>64</v>
      </c>
      <c s="37">
        <v>306.03</v>
      </c>
      <c s="36">
        <v>0</v>
      </c>
      <c s="36">
        <f>ROUND(G14*H14,6)</f>
      </c>
      <c r="L14" s="38">
        <v>0</v>
      </c>
      <c s="32">
        <f>ROUND(ROUND(L14,2)*ROUND(G14,3),2)</f>
      </c>
      <c s="36" t="s">
        <v>808</v>
      </c>
      <c>
        <f>(M14*21)/100</f>
      </c>
      <c t="s">
        <v>27</v>
      </c>
    </row>
    <row r="15" spans="1:5" ht="25.5">
      <c r="A15" s="35" t="s">
        <v>56</v>
      </c>
      <c r="E15" s="39" t="s">
        <v>3902</v>
      </c>
    </row>
    <row r="16" spans="1:5" ht="51">
      <c r="A16" s="35" t="s">
        <v>57</v>
      </c>
      <c r="E16" s="40" t="s">
        <v>3903</v>
      </c>
    </row>
    <row r="17" spans="1:5" ht="12.75">
      <c r="A17" t="s">
        <v>59</v>
      </c>
      <c r="E17" s="39" t="s">
        <v>5</v>
      </c>
    </row>
    <row r="18" spans="1:16" ht="12.75">
      <c r="A18" t="s">
        <v>49</v>
      </c>
      <c s="34" t="s">
        <v>26</v>
      </c>
      <c s="34" t="s">
        <v>3904</v>
      </c>
      <c s="35" t="s">
        <v>5</v>
      </c>
      <c s="6" t="s">
        <v>3905</v>
      </c>
      <c s="36" t="s">
        <v>64</v>
      </c>
      <c s="37">
        <v>11.476</v>
      </c>
      <c s="36">
        <v>0</v>
      </c>
      <c s="36">
        <f>ROUND(G18*H18,6)</f>
      </c>
      <c r="L18" s="38">
        <v>0</v>
      </c>
      <c s="32">
        <f>ROUND(ROUND(L18,2)*ROUND(G18,3),2)</f>
      </c>
      <c s="36" t="s">
        <v>808</v>
      </c>
      <c>
        <f>(M18*21)/100</f>
      </c>
      <c t="s">
        <v>27</v>
      </c>
    </row>
    <row r="19" spans="1:5" ht="12.75">
      <c r="A19" s="35" t="s">
        <v>56</v>
      </c>
      <c r="E19" s="39" t="s">
        <v>3906</v>
      </c>
    </row>
    <row r="20" spans="1:5" ht="51">
      <c r="A20" s="35" t="s">
        <v>57</v>
      </c>
      <c r="E20" s="40" t="s">
        <v>3907</v>
      </c>
    </row>
    <row r="21" spans="1:5" ht="12.75">
      <c r="A21" t="s">
        <v>59</v>
      </c>
      <c r="E21" s="39" t="s">
        <v>5</v>
      </c>
    </row>
    <row r="22" spans="1:16" ht="25.5">
      <c r="A22" t="s">
        <v>49</v>
      </c>
      <c s="34" t="s">
        <v>72</v>
      </c>
      <c s="34" t="s">
        <v>3908</v>
      </c>
      <c s="35" t="s">
        <v>5</v>
      </c>
      <c s="6" t="s">
        <v>3909</v>
      </c>
      <c s="36" t="s">
        <v>64</v>
      </c>
      <c s="37">
        <v>646.404</v>
      </c>
      <c s="36">
        <v>0</v>
      </c>
      <c s="36">
        <f>ROUND(G22*H22,6)</f>
      </c>
      <c r="L22" s="38">
        <v>0</v>
      </c>
      <c s="32">
        <f>ROUND(ROUND(L22,2)*ROUND(G22,3),2)</f>
      </c>
      <c s="36" t="s">
        <v>808</v>
      </c>
      <c>
        <f>(M22*21)/100</f>
      </c>
      <c t="s">
        <v>27</v>
      </c>
    </row>
    <row r="23" spans="1:5" ht="38.25">
      <c r="A23" s="35" t="s">
        <v>56</v>
      </c>
      <c r="E23" s="39" t="s">
        <v>3910</v>
      </c>
    </row>
    <row r="24" spans="1:5" ht="89.25">
      <c r="A24" s="35" t="s">
        <v>57</v>
      </c>
      <c r="E24" s="40" t="s">
        <v>3911</v>
      </c>
    </row>
    <row r="25" spans="1:5" ht="12.75">
      <c r="A25" t="s">
        <v>59</v>
      </c>
      <c r="E25" s="39" t="s">
        <v>5</v>
      </c>
    </row>
    <row r="26" spans="1:16" ht="25.5">
      <c r="A26" t="s">
        <v>49</v>
      </c>
      <c s="34" t="s">
        <v>77</v>
      </c>
      <c s="34" t="s">
        <v>3912</v>
      </c>
      <c s="35" t="s">
        <v>5</v>
      </c>
      <c s="6" t="s">
        <v>3913</v>
      </c>
      <c s="36" t="s">
        <v>64</v>
      </c>
      <c s="37">
        <v>442.384</v>
      </c>
      <c s="36">
        <v>0</v>
      </c>
      <c s="36">
        <f>ROUND(G26*H26,6)</f>
      </c>
      <c r="L26" s="38">
        <v>0</v>
      </c>
      <c s="32">
        <f>ROUND(ROUND(L26,2)*ROUND(G26,3),2)</f>
      </c>
      <c s="36" t="s">
        <v>808</v>
      </c>
      <c>
        <f>(M26*21)/100</f>
      </c>
      <c t="s">
        <v>27</v>
      </c>
    </row>
    <row r="27" spans="1:5" ht="38.25">
      <c r="A27" s="35" t="s">
        <v>56</v>
      </c>
      <c r="E27" s="39" t="s">
        <v>3914</v>
      </c>
    </row>
    <row r="28" spans="1:5" ht="89.25">
      <c r="A28" s="35" t="s">
        <v>57</v>
      </c>
      <c r="E28" s="40" t="s">
        <v>3915</v>
      </c>
    </row>
    <row r="29" spans="1:5" ht="63.75">
      <c r="A29" t="s">
        <v>59</v>
      </c>
      <c r="E29" s="39" t="s">
        <v>3916</v>
      </c>
    </row>
    <row r="30" spans="1:16" ht="25.5">
      <c r="A30" t="s">
        <v>49</v>
      </c>
      <c s="34" t="s">
        <v>82</v>
      </c>
      <c s="34" t="s">
        <v>3917</v>
      </c>
      <c s="35" t="s">
        <v>5</v>
      </c>
      <c s="6" t="s">
        <v>3918</v>
      </c>
      <c s="36" t="s">
        <v>64</v>
      </c>
      <c s="37">
        <v>3981.456</v>
      </c>
      <c s="36">
        <v>0</v>
      </c>
      <c s="36">
        <f>ROUND(G30*H30,6)</f>
      </c>
      <c r="L30" s="38">
        <v>0</v>
      </c>
      <c s="32">
        <f>ROUND(ROUND(L30,2)*ROUND(G30,3),2)</f>
      </c>
      <c s="36" t="s">
        <v>808</v>
      </c>
      <c>
        <f>(M30*21)/100</f>
      </c>
      <c t="s">
        <v>27</v>
      </c>
    </row>
    <row r="31" spans="1:5" ht="51">
      <c r="A31" s="35" t="s">
        <v>56</v>
      </c>
      <c r="E31" s="39" t="s">
        <v>3919</v>
      </c>
    </row>
    <row r="32" spans="1:5" ht="12.75">
      <c r="A32" s="35" t="s">
        <v>57</v>
      </c>
      <c r="E32" s="40" t="s">
        <v>5</v>
      </c>
    </row>
    <row r="33" spans="1:5" ht="63.75">
      <c r="A33" t="s">
        <v>59</v>
      </c>
      <c r="E33" s="39" t="s">
        <v>3916</v>
      </c>
    </row>
    <row r="34" spans="1:16" ht="12.75">
      <c r="A34" t="s">
        <v>49</v>
      </c>
      <c s="34" t="s">
        <v>87</v>
      </c>
      <c s="34" t="s">
        <v>3920</v>
      </c>
      <c s="35" t="s">
        <v>5</v>
      </c>
      <c s="6" t="s">
        <v>3921</v>
      </c>
      <c s="36" t="s">
        <v>64</v>
      </c>
      <c s="37">
        <v>544.394</v>
      </c>
      <c s="36">
        <v>0</v>
      </c>
      <c s="36">
        <f>ROUND(G34*H34,6)</f>
      </c>
      <c r="L34" s="38">
        <v>0</v>
      </c>
      <c s="32">
        <f>ROUND(ROUND(L34,2)*ROUND(G34,3),2)</f>
      </c>
      <c s="36" t="s">
        <v>808</v>
      </c>
      <c>
        <f>(M34*21)/100</f>
      </c>
      <c t="s">
        <v>27</v>
      </c>
    </row>
    <row r="35" spans="1:5" ht="25.5">
      <c r="A35" s="35" t="s">
        <v>56</v>
      </c>
      <c r="E35" s="39" t="s">
        <v>3922</v>
      </c>
    </row>
    <row r="36" spans="1:5" ht="76.5">
      <c r="A36" s="35" t="s">
        <v>57</v>
      </c>
      <c r="E36" s="40" t="s">
        <v>3923</v>
      </c>
    </row>
    <row r="37" spans="1:5" ht="12.75">
      <c r="A37" t="s">
        <v>59</v>
      </c>
      <c r="E37" s="39" t="s">
        <v>5</v>
      </c>
    </row>
    <row r="38" spans="1:16" ht="12.75">
      <c r="A38" t="s">
        <v>49</v>
      </c>
      <c s="34" t="s">
        <v>108</v>
      </c>
      <c s="34" t="s">
        <v>3924</v>
      </c>
      <c s="35" t="s">
        <v>5</v>
      </c>
      <c s="6" t="s">
        <v>3925</v>
      </c>
      <c s="36" t="s">
        <v>64</v>
      </c>
      <c s="37">
        <v>544.394</v>
      </c>
      <c s="36">
        <v>0</v>
      </c>
      <c s="36">
        <f>ROUND(G38*H38,6)</f>
      </c>
      <c r="L38" s="38">
        <v>0</v>
      </c>
      <c s="32">
        <f>ROUND(ROUND(L38,2)*ROUND(G38,3),2)</f>
      </c>
      <c s="36" t="s">
        <v>808</v>
      </c>
      <c>
        <f>(M38*21)/100</f>
      </c>
      <c t="s">
        <v>27</v>
      </c>
    </row>
    <row r="39" spans="1:5" ht="25.5">
      <c r="A39" s="35" t="s">
        <v>56</v>
      </c>
      <c r="E39" s="39" t="s">
        <v>3926</v>
      </c>
    </row>
    <row r="40" spans="1:5" ht="76.5">
      <c r="A40" s="35" t="s">
        <v>57</v>
      </c>
      <c r="E40" s="40" t="s">
        <v>3927</v>
      </c>
    </row>
    <row r="41" spans="1:5" ht="153">
      <c r="A41" t="s">
        <v>59</v>
      </c>
      <c r="E41" s="39" t="s">
        <v>3928</v>
      </c>
    </row>
    <row r="42" spans="1:16" ht="12.75">
      <c r="A42" t="s">
        <v>49</v>
      </c>
      <c s="34" t="s">
        <v>112</v>
      </c>
      <c s="34" t="s">
        <v>3929</v>
      </c>
      <c s="35" t="s">
        <v>5</v>
      </c>
      <c s="6" t="s">
        <v>3930</v>
      </c>
      <c s="36" t="s">
        <v>64</v>
      </c>
      <c s="37">
        <v>306.03</v>
      </c>
      <c s="36">
        <v>0</v>
      </c>
      <c s="36">
        <f>ROUND(G42*H42,6)</f>
      </c>
      <c r="L42" s="38">
        <v>0</v>
      </c>
      <c s="32">
        <f>ROUND(ROUND(L42,2)*ROUND(G42,3),2)</f>
      </c>
      <c s="36" t="s">
        <v>808</v>
      </c>
      <c>
        <f>(M42*21)/100</f>
      </c>
      <c t="s">
        <v>27</v>
      </c>
    </row>
    <row r="43" spans="1:5" ht="25.5">
      <c r="A43" s="35" t="s">
        <v>56</v>
      </c>
      <c r="E43" s="39" t="s">
        <v>3931</v>
      </c>
    </row>
    <row r="44" spans="1:5" ht="102">
      <c r="A44" s="35" t="s">
        <v>57</v>
      </c>
      <c r="E44" s="40" t="s">
        <v>3932</v>
      </c>
    </row>
    <row r="45" spans="1:5" ht="242.25">
      <c r="A45" t="s">
        <v>59</v>
      </c>
      <c r="E45" s="39" t="s">
        <v>3933</v>
      </c>
    </row>
    <row r="46" spans="1:16" ht="12.75">
      <c r="A46" t="s">
        <v>49</v>
      </c>
      <c s="34" t="s">
        <v>116</v>
      </c>
      <c s="34" t="s">
        <v>3934</v>
      </c>
      <c s="35" t="s">
        <v>5</v>
      </c>
      <c s="6" t="s">
        <v>3935</v>
      </c>
      <c s="36" t="s">
        <v>793</v>
      </c>
      <c s="37">
        <v>408.04</v>
      </c>
      <c s="36">
        <v>0</v>
      </c>
      <c s="36">
        <f>ROUND(G46*H46,6)</f>
      </c>
      <c r="L46" s="38">
        <v>0</v>
      </c>
      <c s="32">
        <f>ROUND(ROUND(L46,2)*ROUND(G46,3),2)</f>
      </c>
      <c s="36" t="s">
        <v>808</v>
      </c>
      <c>
        <f>(M46*21)/100</f>
      </c>
      <c t="s">
        <v>27</v>
      </c>
    </row>
    <row r="47" spans="1:5" ht="12.75">
      <c r="A47" s="35" t="s">
        <v>56</v>
      </c>
      <c r="E47" s="39" t="s">
        <v>5</v>
      </c>
    </row>
    <row r="48" spans="1:5" ht="76.5">
      <c r="A48" s="35" t="s">
        <v>57</v>
      </c>
      <c r="E48" s="40" t="s">
        <v>3936</v>
      </c>
    </row>
    <row r="49" spans="1:5" ht="12.75">
      <c r="A49" t="s">
        <v>59</v>
      </c>
      <c r="E49" s="39" t="s">
        <v>5</v>
      </c>
    </row>
    <row r="50" spans="1:16" ht="25.5">
      <c r="A50" t="s">
        <v>49</v>
      </c>
      <c s="34" t="s">
        <v>120</v>
      </c>
      <c s="34" t="s">
        <v>2081</v>
      </c>
      <c s="35" t="s">
        <v>806</v>
      </c>
      <c s="6" t="s">
        <v>3937</v>
      </c>
      <c s="36" t="s">
        <v>793</v>
      </c>
      <c s="37">
        <v>796.291</v>
      </c>
      <c s="36">
        <v>0</v>
      </c>
      <c s="36">
        <f>ROUND(G50*H50,6)</f>
      </c>
      <c r="L50" s="38">
        <v>0</v>
      </c>
      <c s="32">
        <f>ROUND(ROUND(L50,2)*ROUND(G50,3),2)</f>
      </c>
      <c s="36" t="s">
        <v>808</v>
      </c>
      <c>
        <f>(M50*21)/100</f>
      </c>
      <c t="s">
        <v>27</v>
      </c>
    </row>
    <row r="51" spans="1:5" ht="12.75">
      <c r="A51" s="35" t="s">
        <v>56</v>
      </c>
      <c r="E51" s="39" t="s">
        <v>3938</v>
      </c>
    </row>
    <row r="52" spans="1:5" ht="12.75">
      <c r="A52" s="35" t="s">
        <v>57</v>
      </c>
      <c r="E52" s="40" t="s">
        <v>5</v>
      </c>
    </row>
    <row r="53" spans="1:5" ht="12.75">
      <c r="A53" t="s">
        <v>59</v>
      </c>
      <c r="E53" s="39" t="s">
        <v>5</v>
      </c>
    </row>
    <row r="54" spans="1:13" ht="12.75">
      <c r="A54" t="s">
        <v>46</v>
      </c>
      <c r="C54" s="31" t="s">
        <v>27</v>
      </c>
      <c r="E54" s="33" t="s">
        <v>3939</v>
      </c>
      <c r="J54" s="32">
        <f>0</f>
      </c>
      <c s="32">
        <f>0</f>
      </c>
      <c s="32">
        <f>0+L55+L59+L63+L67+L71+L75+L79+L83+L87</f>
      </c>
      <c s="32">
        <f>0+M55+M59+M63+M67+M71+M75+M79+M83+M87</f>
      </c>
    </row>
    <row r="55" spans="1:16" ht="25.5">
      <c r="A55" t="s">
        <v>49</v>
      </c>
      <c s="34" t="s">
        <v>124</v>
      </c>
      <c s="34" t="s">
        <v>3940</v>
      </c>
      <c s="35" t="s">
        <v>5</v>
      </c>
      <c s="6" t="s">
        <v>3941</v>
      </c>
      <c s="36" t="s">
        <v>64</v>
      </c>
      <c s="37">
        <v>28.388</v>
      </c>
      <c s="36">
        <v>0</v>
      </c>
      <c s="36">
        <f>ROUND(G55*H55,6)</f>
      </c>
      <c r="L55" s="38">
        <v>0</v>
      </c>
      <c s="32">
        <f>ROUND(ROUND(L55,2)*ROUND(G55,3),2)</f>
      </c>
      <c s="36" t="s">
        <v>808</v>
      </c>
      <c>
        <f>(M55*21)/100</f>
      </c>
      <c t="s">
        <v>27</v>
      </c>
    </row>
    <row r="56" spans="1:5" ht="25.5">
      <c r="A56" s="35" t="s">
        <v>56</v>
      </c>
      <c r="E56" s="39" t="s">
        <v>3942</v>
      </c>
    </row>
    <row r="57" spans="1:5" ht="63.75">
      <c r="A57" s="35" t="s">
        <v>57</v>
      </c>
      <c r="E57" s="40" t="s">
        <v>3943</v>
      </c>
    </row>
    <row r="58" spans="1:5" ht="12.75">
      <c r="A58" t="s">
        <v>59</v>
      </c>
      <c r="E58" s="39" t="s">
        <v>5</v>
      </c>
    </row>
    <row r="59" spans="1:16" ht="12.75">
      <c r="A59" t="s">
        <v>49</v>
      </c>
      <c s="34" t="s">
        <v>128</v>
      </c>
      <c s="34" t="s">
        <v>3944</v>
      </c>
      <c s="35" t="s">
        <v>5</v>
      </c>
      <c s="6" t="s">
        <v>3945</v>
      </c>
      <c s="36" t="s">
        <v>64</v>
      </c>
      <c s="37">
        <v>78.385</v>
      </c>
      <c s="36">
        <v>0</v>
      </c>
      <c s="36">
        <f>ROUND(G59*H59,6)</f>
      </c>
      <c r="L59" s="38">
        <v>0</v>
      </c>
      <c s="32">
        <f>ROUND(ROUND(L59,2)*ROUND(G59,3),2)</f>
      </c>
      <c s="36" t="s">
        <v>808</v>
      </c>
      <c>
        <f>(M59*21)/100</f>
      </c>
      <c t="s">
        <v>27</v>
      </c>
    </row>
    <row r="60" spans="1:5" ht="25.5">
      <c r="A60" s="35" t="s">
        <v>56</v>
      </c>
      <c r="E60" s="39" t="s">
        <v>3946</v>
      </c>
    </row>
    <row r="61" spans="1:5" ht="165.75">
      <c r="A61" s="35" t="s">
        <v>57</v>
      </c>
      <c r="E61" s="40" t="s">
        <v>3947</v>
      </c>
    </row>
    <row r="62" spans="1:5" ht="12.75">
      <c r="A62" t="s">
        <v>59</v>
      </c>
      <c r="E62" s="39" t="s">
        <v>5</v>
      </c>
    </row>
    <row r="63" spans="1:16" ht="12.75">
      <c r="A63" t="s">
        <v>49</v>
      </c>
      <c s="34" t="s">
        <v>131</v>
      </c>
      <c s="34" t="s">
        <v>3948</v>
      </c>
      <c s="35" t="s">
        <v>5</v>
      </c>
      <c s="6" t="s">
        <v>3949</v>
      </c>
      <c s="36" t="s">
        <v>64</v>
      </c>
      <c s="37">
        <v>53.881</v>
      </c>
      <c s="36">
        <v>0</v>
      </c>
      <c s="36">
        <f>ROUND(G63*H63,6)</f>
      </c>
      <c r="L63" s="38">
        <v>0</v>
      </c>
      <c s="32">
        <f>ROUND(ROUND(L63,2)*ROUND(G63,3),2)</f>
      </c>
      <c s="36" t="s">
        <v>808</v>
      </c>
      <c>
        <f>(M63*21)/100</f>
      </c>
      <c t="s">
        <v>27</v>
      </c>
    </row>
    <row r="64" spans="1:5" ht="25.5">
      <c r="A64" s="35" t="s">
        <v>56</v>
      </c>
      <c r="E64" s="39" t="s">
        <v>3950</v>
      </c>
    </row>
    <row r="65" spans="1:5" ht="191.25">
      <c r="A65" s="35" t="s">
        <v>57</v>
      </c>
      <c r="E65" s="40" t="s">
        <v>3951</v>
      </c>
    </row>
    <row r="66" spans="1:5" ht="12.75">
      <c r="A66" t="s">
        <v>59</v>
      </c>
      <c r="E66" s="39" t="s">
        <v>5</v>
      </c>
    </row>
    <row r="67" spans="1:16" ht="12.75">
      <c r="A67" t="s">
        <v>49</v>
      </c>
      <c s="34" t="s">
        <v>135</v>
      </c>
      <c s="34" t="s">
        <v>3952</v>
      </c>
      <c s="35" t="s">
        <v>5</v>
      </c>
      <c s="6" t="s">
        <v>3953</v>
      </c>
      <c s="36" t="s">
        <v>54</v>
      </c>
      <c s="37">
        <v>1</v>
      </c>
      <c s="36">
        <v>0</v>
      </c>
      <c s="36">
        <f>ROUND(G67*H67,6)</f>
      </c>
      <c r="L67" s="38">
        <v>0</v>
      </c>
      <c s="32">
        <f>ROUND(ROUND(L67,2)*ROUND(G67,3),2)</f>
      </c>
      <c s="36" t="s">
        <v>808</v>
      </c>
      <c>
        <f>(M67*21)/100</f>
      </c>
      <c t="s">
        <v>27</v>
      </c>
    </row>
    <row r="68" spans="1:5" ht="12.75">
      <c r="A68" s="35" t="s">
        <v>56</v>
      </c>
      <c r="E68" s="39" t="s">
        <v>5</v>
      </c>
    </row>
    <row r="69" spans="1:5" ht="12.75">
      <c r="A69" s="35" t="s">
        <v>57</v>
      </c>
      <c r="E69" s="40" t="s">
        <v>5</v>
      </c>
    </row>
    <row r="70" spans="1:5" ht="12.75">
      <c r="A70" t="s">
        <v>59</v>
      </c>
      <c r="E70" s="39" t="s">
        <v>5</v>
      </c>
    </row>
    <row r="71" spans="1:16" ht="12.75">
      <c r="A71" t="s">
        <v>49</v>
      </c>
      <c s="34" t="s">
        <v>139</v>
      </c>
      <c s="34" t="s">
        <v>3954</v>
      </c>
      <c s="35" t="s">
        <v>5</v>
      </c>
      <c s="6" t="s">
        <v>3955</v>
      </c>
      <c s="36" t="s">
        <v>793</v>
      </c>
      <c s="37">
        <v>2.447</v>
      </c>
      <c s="36">
        <v>0</v>
      </c>
      <c s="36">
        <f>ROUND(G71*H71,6)</f>
      </c>
      <c r="L71" s="38">
        <v>0</v>
      </c>
      <c s="32">
        <f>ROUND(ROUND(L71,2)*ROUND(G71,3),2)</f>
      </c>
      <c s="36" t="s">
        <v>808</v>
      </c>
      <c>
        <f>(M71*21)/100</f>
      </c>
      <c t="s">
        <v>27</v>
      </c>
    </row>
    <row r="72" spans="1:5" ht="12.75">
      <c r="A72" s="35" t="s">
        <v>56</v>
      </c>
      <c r="E72" s="39" t="s">
        <v>3956</v>
      </c>
    </row>
    <row r="73" spans="1:5" ht="191.25">
      <c r="A73" s="35" t="s">
        <v>57</v>
      </c>
      <c r="E73" s="40" t="s">
        <v>3957</v>
      </c>
    </row>
    <row r="74" spans="1:5" ht="12.75">
      <c r="A74" t="s">
        <v>59</v>
      </c>
      <c r="E74" s="39" t="s">
        <v>5</v>
      </c>
    </row>
    <row r="75" spans="1:16" ht="12.75">
      <c r="A75" t="s">
        <v>49</v>
      </c>
      <c s="34" t="s">
        <v>143</v>
      </c>
      <c s="34" t="s">
        <v>3958</v>
      </c>
      <c s="35" t="s">
        <v>5</v>
      </c>
      <c s="6" t="s">
        <v>3959</v>
      </c>
      <c s="36" t="s">
        <v>64</v>
      </c>
      <c s="37">
        <v>10</v>
      </c>
      <c s="36">
        <v>0</v>
      </c>
      <c s="36">
        <f>ROUND(G75*H75,6)</f>
      </c>
      <c r="L75" s="38">
        <v>0</v>
      </c>
      <c s="32">
        <f>ROUND(ROUND(L75,2)*ROUND(G75,3),2)</f>
      </c>
      <c s="36" t="s">
        <v>808</v>
      </c>
      <c>
        <f>(M75*21)/100</f>
      </c>
      <c t="s">
        <v>27</v>
      </c>
    </row>
    <row r="76" spans="1:5" ht="25.5">
      <c r="A76" s="35" t="s">
        <v>56</v>
      </c>
      <c r="E76" s="39" t="s">
        <v>3960</v>
      </c>
    </row>
    <row r="77" spans="1:5" ht="63.75">
      <c r="A77" s="35" t="s">
        <v>57</v>
      </c>
      <c r="E77" s="40" t="s">
        <v>3961</v>
      </c>
    </row>
    <row r="78" spans="1:5" ht="12.75">
      <c r="A78" t="s">
        <v>59</v>
      </c>
      <c r="E78" s="39" t="s">
        <v>5</v>
      </c>
    </row>
    <row r="79" spans="1:16" ht="25.5">
      <c r="A79" t="s">
        <v>49</v>
      </c>
      <c s="34" t="s">
        <v>147</v>
      </c>
      <c s="34" t="s">
        <v>3962</v>
      </c>
      <c s="35" t="s">
        <v>5</v>
      </c>
      <c s="6" t="s">
        <v>3963</v>
      </c>
      <c s="36" t="s">
        <v>85</v>
      </c>
      <c s="37">
        <v>54.055</v>
      </c>
      <c s="36">
        <v>0</v>
      </c>
      <c s="36">
        <f>ROUND(G79*H79,6)</f>
      </c>
      <c r="L79" s="38">
        <v>0</v>
      </c>
      <c s="32">
        <f>ROUND(ROUND(L79,2)*ROUND(G79,3),2)</f>
      </c>
      <c s="36" t="s">
        <v>808</v>
      </c>
      <c>
        <f>(M79*21)/100</f>
      </c>
      <c t="s">
        <v>27</v>
      </c>
    </row>
    <row r="80" spans="1:5" ht="25.5">
      <c r="A80" s="35" t="s">
        <v>56</v>
      </c>
      <c r="E80" s="39" t="s">
        <v>3964</v>
      </c>
    </row>
    <row r="81" spans="1:5" ht="76.5">
      <c r="A81" s="35" t="s">
        <v>57</v>
      </c>
      <c r="E81" s="40" t="s">
        <v>3965</v>
      </c>
    </row>
    <row r="82" spans="1:5" ht="12.75">
      <c r="A82" t="s">
        <v>59</v>
      </c>
      <c r="E82" s="39" t="s">
        <v>5</v>
      </c>
    </row>
    <row r="83" spans="1:16" ht="12.75">
      <c r="A83" t="s">
        <v>49</v>
      </c>
      <c s="34" t="s">
        <v>151</v>
      </c>
      <c s="34" t="s">
        <v>3966</v>
      </c>
      <c s="35" t="s">
        <v>5</v>
      </c>
      <c s="6" t="s">
        <v>3967</v>
      </c>
      <c s="36" t="s">
        <v>793</v>
      </c>
      <c s="37">
        <v>1.622</v>
      </c>
      <c s="36">
        <v>0</v>
      </c>
      <c s="36">
        <f>ROUND(G83*H83,6)</f>
      </c>
      <c r="L83" s="38">
        <v>0</v>
      </c>
      <c s="32">
        <f>ROUND(ROUND(L83,2)*ROUND(G83,3),2)</f>
      </c>
      <c s="36" t="s">
        <v>808</v>
      </c>
      <c>
        <f>(M83*21)/100</f>
      </c>
      <c t="s">
        <v>27</v>
      </c>
    </row>
    <row r="84" spans="1:5" ht="38.25">
      <c r="A84" s="35" t="s">
        <v>56</v>
      </c>
      <c r="E84" s="39" t="s">
        <v>3968</v>
      </c>
    </row>
    <row r="85" spans="1:5" ht="51">
      <c r="A85" s="35" t="s">
        <v>57</v>
      </c>
      <c r="E85" s="40" t="s">
        <v>3969</v>
      </c>
    </row>
    <row r="86" spans="1:5" ht="12.75">
      <c r="A86" t="s">
        <v>59</v>
      </c>
      <c r="E86" s="39" t="s">
        <v>5</v>
      </c>
    </row>
    <row r="87" spans="1:16" ht="12.75">
      <c r="A87" t="s">
        <v>49</v>
      </c>
      <c s="34" t="s">
        <v>155</v>
      </c>
      <c s="34" t="s">
        <v>3970</v>
      </c>
      <c s="35" t="s">
        <v>5</v>
      </c>
      <c s="6" t="s">
        <v>3971</v>
      </c>
      <c s="36" t="s">
        <v>90</v>
      </c>
      <c s="37">
        <v>189.25</v>
      </c>
      <c s="36">
        <v>0</v>
      </c>
      <c s="36">
        <f>ROUND(G87*H87,6)</f>
      </c>
      <c r="L87" s="38">
        <v>0</v>
      </c>
      <c s="32">
        <f>ROUND(ROUND(L87,2)*ROUND(G87,3),2)</f>
      </c>
      <c s="36" t="s">
        <v>808</v>
      </c>
      <c>
        <f>(M87*21)/100</f>
      </c>
      <c t="s">
        <v>27</v>
      </c>
    </row>
    <row r="88" spans="1:5" ht="38.25">
      <c r="A88" s="35" t="s">
        <v>56</v>
      </c>
      <c r="E88" s="39" t="s">
        <v>3972</v>
      </c>
    </row>
    <row r="89" spans="1:5" ht="63.75">
      <c r="A89" s="35" t="s">
        <v>57</v>
      </c>
      <c r="E89" s="40" t="s">
        <v>3973</v>
      </c>
    </row>
    <row r="90" spans="1:5" ht="12.75">
      <c r="A90" t="s">
        <v>59</v>
      </c>
      <c r="E90" s="39" t="s">
        <v>5</v>
      </c>
    </row>
    <row r="91" spans="1:13" ht="12.75">
      <c r="A91" t="s">
        <v>46</v>
      </c>
      <c r="C91" s="31" t="s">
        <v>26</v>
      </c>
      <c r="E91" s="33" t="s">
        <v>3974</v>
      </c>
      <c r="J91" s="32">
        <f>0</f>
      </c>
      <c s="32">
        <f>0</f>
      </c>
      <c s="32">
        <f>0+L92+L96+L100+L104+L108+L112+L116+L120+L124+L128+L132+L136+L140+L144+L148+L152+L156+L160+L164</f>
      </c>
      <c s="32">
        <f>0+M92+M96+M100+M104+M108+M112+M116+M120+M124+M128+M132+M136+M140+M144+M148+M152+M156+M160+M164</f>
      </c>
    </row>
    <row r="92" spans="1:16" ht="12.75">
      <c r="A92" t="s">
        <v>49</v>
      </c>
      <c s="34" t="s">
        <v>158</v>
      </c>
      <c s="34" t="s">
        <v>3975</v>
      </c>
      <c s="35" t="s">
        <v>5</v>
      </c>
      <c s="6" t="s">
        <v>3976</v>
      </c>
      <c s="36" t="s">
        <v>793</v>
      </c>
      <c s="37">
        <v>0.003</v>
      </c>
      <c s="36">
        <v>0</v>
      </c>
      <c s="36">
        <f>ROUND(G92*H92,6)</f>
      </c>
      <c r="L92" s="38">
        <v>0</v>
      </c>
      <c s="32">
        <f>ROUND(ROUND(L92,2)*ROUND(G92,3),2)</f>
      </c>
      <c s="36" t="s">
        <v>808</v>
      </c>
      <c>
        <f>(M92*21)/100</f>
      </c>
      <c t="s">
        <v>27</v>
      </c>
    </row>
    <row r="93" spans="1:5" ht="12.75">
      <c r="A93" s="35" t="s">
        <v>56</v>
      </c>
      <c r="E93" s="39" t="s">
        <v>5</v>
      </c>
    </row>
    <row r="94" spans="1:5" ht="12.75">
      <c r="A94" s="35" t="s">
        <v>57</v>
      </c>
      <c r="E94" s="40" t="s">
        <v>5</v>
      </c>
    </row>
    <row r="95" spans="1:5" ht="12.75">
      <c r="A95" t="s">
        <v>59</v>
      </c>
      <c r="E95" s="39" t="s">
        <v>5</v>
      </c>
    </row>
    <row r="96" spans="1:16" ht="12.75">
      <c r="A96" t="s">
        <v>49</v>
      </c>
      <c s="34" t="s">
        <v>164</v>
      </c>
      <c s="34" t="s">
        <v>3977</v>
      </c>
      <c s="35" t="s">
        <v>5</v>
      </c>
      <c s="6" t="s">
        <v>3978</v>
      </c>
      <c s="36" t="s">
        <v>85</v>
      </c>
      <c s="37">
        <v>9.595</v>
      </c>
      <c s="36">
        <v>0</v>
      </c>
      <c s="36">
        <f>ROUND(G96*H96,6)</f>
      </c>
      <c r="L96" s="38">
        <v>0</v>
      </c>
      <c s="32">
        <f>ROUND(ROUND(L96,2)*ROUND(G96,3),2)</f>
      </c>
      <c s="36" t="s">
        <v>808</v>
      </c>
      <c>
        <f>(M96*21)/100</f>
      </c>
      <c t="s">
        <v>27</v>
      </c>
    </row>
    <row r="97" spans="1:5" ht="25.5">
      <c r="A97" s="35" t="s">
        <v>56</v>
      </c>
      <c r="E97" s="39" t="s">
        <v>3979</v>
      </c>
    </row>
    <row r="98" spans="1:5" ht="89.25">
      <c r="A98" s="35" t="s">
        <v>57</v>
      </c>
      <c r="E98" s="40" t="s">
        <v>3980</v>
      </c>
    </row>
    <row r="99" spans="1:5" ht="12.75">
      <c r="A99" t="s">
        <v>59</v>
      </c>
      <c r="E99" s="39" t="s">
        <v>5</v>
      </c>
    </row>
    <row r="100" spans="1:16" ht="12.75">
      <c r="A100" t="s">
        <v>49</v>
      </c>
      <c s="34" t="s">
        <v>168</v>
      </c>
      <c s="34" t="s">
        <v>3981</v>
      </c>
      <c s="35" t="s">
        <v>5</v>
      </c>
      <c s="6" t="s">
        <v>3982</v>
      </c>
      <c s="36" t="s">
        <v>85</v>
      </c>
      <c s="37">
        <v>1.046</v>
      </c>
      <c s="36">
        <v>0</v>
      </c>
      <c s="36">
        <f>ROUND(G100*H100,6)</f>
      </c>
      <c r="L100" s="38">
        <v>0</v>
      </c>
      <c s="32">
        <f>ROUND(ROUND(L100,2)*ROUND(G100,3),2)</f>
      </c>
      <c s="36" t="s">
        <v>808</v>
      </c>
      <c>
        <f>(M100*21)/100</f>
      </c>
      <c t="s">
        <v>27</v>
      </c>
    </row>
    <row r="101" spans="1:5" ht="25.5">
      <c r="A101" s="35" t="s">
        <v>56</v>
      </c>
      <c r="E101" s="39" t="s">
        <v>3983</v>
      </c>
    </row>
    <row r="102" spans="1:5" ht="76.5">
      <c r="A102" s="35" t="s">
        <v>57</v>
      </c>
      <c r="E102" s="40" t="s">
        <v>3984</v>
      </c>
    </row>
    <row r="103" spans="1:5" ht="12.75">
      <c r="A103" t="s">
        <v>59</v>
      </c>
      <c r="E103" s="39" t="s">
        <v>5</v>
      </c>
    </row>
    <row r="104" spans="1:16" ht="12.75">
      <c r="A104" t="s">
        <v>49</v>
      </c>
      <c s="34" t="s">
        <v>173</v>
      </c>
      <c s="34" t="s">
        <v>3985</v>
      </c>
      <c s="35" t="s">
        <v>5</v>
      </c>
      <c s="6" t="s">
        <v>3986</v>
      </c>
      <c s="36" t="s">
        <v>85</v>
      </c>
      <c s="37">
        <v>2.025</v>
      </c>
      <c s="36">
        <v>0</v>
      </c>
      <c s="36">
        <f>ROUND(G104*H104,6)</f>
      </c>
      <c r="L104" s="38">
        <v>0</v>
      </c>
      <c s="32">
        <f>ROUND(ROUND(L104,2)*ROUND(G104,3),2)</f>
      </c>
      <c s="36" t="s">
        <v>808</v>
      </c>
      <c>
        <f>(M104*21)/100</f>
      </c>
      <c t="s">
        <v>27</v>
      </c>
    </row>
    <row r="105" spans="1:5" ht="25.5">
      <c r="A105" s="35" t="s">
        <v>56</v>
      </c>
      <c r="E105" s="39" t="s">
        <v>3987</v>
      </c>
    </row>
    <row r="106" spans="1:5" ht="76.5">
      <c r="A106" s="35" t="s">
        <v>57</v>
      </c>
      <c r="E106" s="40" t="s">
        <v>3988</v>
      </c>
    </row>
    <row r="107" spans="1:5" ht="12.75">
      <c r="A107" t="s">
        <v>59</v>
      </c>
      <c r="E107" s="39" t="s">
        <v>5</v>
      </c>
    </row>
    <row r="108" spans="1:16" ht="12.75">
      <c r="A108" t="s">
        <v>49</v>
      </c>
      <c s="34" t="s">
        <v>176</v>
      </c>
      <c s="34" t="s">
        <v>3989</v>
      </c>
      <c s="35" t="s">
        <v>5</v>
      </c>
      <c s="6" t="s">
        <v>3990</v>
      </c>
      <c s="36" t="s">
        <v>85</v>
      </c>
      <c s="37">
        <v>7.512</v>
      </c>
      <c s="36">
        <v>0</v>
      </c>
      <c s="36">
        <f>ROUND(G108*H108,6)</f>
      </c>
      <c r="L108" s="38">
        <v>0</v>
      </c>
      <c s="32">
        <f>ROUND(ROUND(L108,2)*ROUND(G108,3),2)</f>
      </c>
      <c s="36" t="s">
        <v>808</v>
      </c>
      <c>
        <f>(M108*21)/100</f>
      </c>
      <c t="s">
        <v>27</v>
      </c>
    </row>
    <row r="109" spans="1:5" ht="25.5">
      <c r="A109" s="35" t="s">
        <v>56</v>
      </c>
      <c r="E109" s="39" t="s">
        <v>3991</v>
      </c>
    </row>
    <row r="110" spans="1:5" ht="114.75">
      <c r="A110" s="35" t="s">
        <v>57</v>
      </c>
      <c r="E110" s="40" t="s">
        <v>3992</v>
      </c>
    </row>
    <row r="111" spans="1:5" ht="12.75">
      <c r="A111" t="s">
        <v>59</v>
      </c>
      <c r="E111" s="39" t="s">
        <v>5</v>
      </c>
    </row>
    <row r="112" spans="1:16" ht="25.5">
      <c r="A112" t="s">
        <v>49</v>
      </c>
      <c s="34" t="s">
        <v>180</v>
      </c>
      <c s="34" t="s">
        <v>3993</v>
      </c>
      <c s="35" t="s">
        <v>5</v>
      </c>
      <c s="6" t="s">
        <v>3994</v>
      </c>
      <c s="36" t="s">
        <v>85</v>
      </c>
      <c s="37">
        <v>76.263</v>
      </c>
      <c s="36">
        <v>0</v>
      </c>
      <c s="36">
        <f>ROUND(G112*H112,6)</f>
      </c>
      <c r="L112" s="38">
        <v>0</v>
      </c>
      <c s="32">
        <f>ROUND(ROUND(L112,2)*ROUND(G112,3),2)</f>
      </c>
      <c s="36" t="s">
        <v>808</v>
      </c>
      <c>
        <f>(M112*21)/100</f>
      </c>
      <c t="s">
        <v>27</v>
      </c>
    </row>
    <row r="113" spans="1:5" ht="25.5">
      <c r="A113" s="35" t="s">
        <v>56</v>
      </c>
      <c r="E113" s="39" t="s">
        <v>3995</v>
      </c>
    </row>
    <row r="114" spans="1:5" ht="191.25">
      <c r="A114" s="35" t="s">
        <v>57</v>
      </c>
      <c r="E114" s="40" t="s">
        <v>3996</v>
      </c>
    </row>
    <row r="115" spans="1:5" ht="12.75">
      <c r="A115" t="s">
        <v>59</v>
      </c>
      <c r="E115" s="39" t="s">
        <v>5</v>
      </c>
    </row>
    <row r="116" spans="1:16" ht="12.75">
      <c r="A116" t="s">
        <v>49</v>
      </c>
      <c s="34" t="s">
        <v>916</v>
      </c>
      <c s="34" t="s">
        <v>3997</v>
      </c>
      <c s="35" t="s">
        <v>5</v>
      </c>
      <c s="6" t="s">
        <v>3998</v>
      </c>
      <c s="36" t="s">
        <v>90</v>
      </c>
      <c s="37">
        <v>74</v>
      </c>
      <c s="36">
        <v>0</v>
      </c>
      <c s="36">
        <f>ROUND(G116*H116,6)</f>
      </c>
      <c r="L116" s="38">
        <v>0</v>
      </c>
      <c s="32">
        <f>ROUND(ROUND(L116,2)*ROUND(G116,3),2)</f>
      </c>
      <c s="36" t="s">
        <v>808</v>
      </c>
      <c>
        <f>(M116*21)/100</f>
      </c>
      <c t="s">
        <v>27</v>
      </c>
    </row>
    <row r="117" spans="1:5" ht="25.5">
      <c r="A117" s="35" t="s">
        <v>56</v>
      </c>
      <c r="E117" s="39" t="s">
        <v>3999</v>
      </c>
    </row>
    <row r="118" spans="1:5" ht="114.75">
      <c r="A118" s="35" t="s">
        <v>57</v>
      </c>
      <c r="E118" s="40" t="s">
        <v>4000</v>
      </c>
    </row>
    <row r="119" spans="1:5" ht="12.75">
      <c r="A119" t="s">
        <v>59</v>
      </c>
      <c r="E119" s="39" t="s">
        <v>5</v>
      </c>
    </row>
    <row r="120" spans="1:16" ht="12.75">
      <c r="A120" t="s">
        <v>49</v>
      </c>
      <c s="34" t="s">
        <v>919</v>
      </c>
      <c s="34" t="s">
        <v>4001</v>
      </c>
      <c s="35" t="s">
        <v>5</v>
      </c>
      <c s="6" t="s">
        <v>4002</v>
      </c>
      <c s="36" t="s">
        <v>90</v>
      </c>
      <c s="37">
        <v>38</v>
      </c>
      <c s="36">
        <v>0</v>
      </c>
      <c s="36">
        <f>ROUND(G120*H120,6)</f>
      </c>
      <c r="L120" s="38">
        <v>0</v>
      </c>
      <c s="32">
        <f>ROUND(ROUND(L120,2)*ROUND(G120,3),2)</f>
      </c>
      <c s="36" t="s">
        <v>808</v>
      </c>
      <c>
        <f>(M120*21)/100</f>
      </c>
      <c t="s">
        <v>27</v>
      </c>
    </row>
    <row r="121" spans="1:5" ht="25.5">
      <c r="A121" s="35" t="s">
        <v>56</v>
      </c>
      <c r="E121" s="39" t="s">
        <v>4003</v>
      </c>
    </row>
    <row r="122" spans="1:5" ht="89.25">
      <c r="A122" s="35" t="s">
        <v>57</v>
      </c>
      <c r="E122" s="40" t="s">
        <v>4004</v>
      </c>
    </row>
    <row r="123" spans="1:5" ht="12.75">
      <c r="A123" t="s">
        <v>59</v>
      </c>
      <c r="E123" s="39" t="s">
        <v>5</v>
      </c>
    </row>
    <row r="124" spans="1:16" ht="25.5">
      <c r="A124" t="s">
        <v>49</v>
      </c>
      <c s="34" t="s">
        <v>183</v>
      </c>
      <c s="34" t="s">
        <v>4005</v>
      </c>
      <c s="35" t="s">
        <v>5</v>
      </c>
      <c s="6" t="s">
        <v>4006</v>
      </c>
      <c s="36" t="s">
        <v>793</v>
      </c>
      <c s="37">
        <v>0.003</v>
      </c>
      <c s="36">
        <v>0</v>
      </c>
      <c s="36">
        <f>ROUND(G124*H124,6)</f>
      </c>
      <c r="L124" s="38">
        <v>0</v>
      </c>
      <c s="32">
        <f>ROUND(ROUND(L124,2)*ROUND(G124,3),2)</f>
      </c>
      <c s="36" t="s">
        <v>808</v>
      </c>
      <c>
        <f>(M124*21)/100</f>
      </c>
      <c t="s">
        <v>27</v>
      </c>
    </row>
    <row r="125" spans="1:5" ht="25.5">
      <c r="A125" s="35" t="s">
        <v>56</v>
      </c>
      <c r="E125" s="39" t="s">
        <v>4007</v>
      </c>
    </row>
    <row r="126" spans="1:5" ht="63.75">
      <c r="A126" s="35" t="s">
        <v>57</v>
      </c>
      <c r="E126" s="40" t="s">
        <v>4008</v>
      </c>
    </row>
    <row r="127" spans="1:5" ht="12.75">
      <c r="A127" t="s">
        <v>59</v>
      </c>
      <c r="E127" s="39" t="s">
        <v>5</v>
      </c>
    </row>
    <row r="128" spans="1:16" ht="25.5">
      <c r="A128" t="s">
        <v>49</v>
      </c>
      <c s="34" t="s">
        <v>187</v>
      </c>
      <c s="34" t="s">
        <v>4009</v>
      </c>
      <c s="35" t="s">
        <v>5</v>
      </c>
      <c s="6" t="s">
        <v>4010</v>
      </c>
      <c s="36" t="s">
        <v>75</v>
      </c>
      <c s="37">
        <v>172.44</v>
      </c>
      <c s="36">
        <v>0</v>
      </c>
      <c s="36">
        <f>ROUND(G128*H128,6)</f>
      </c>
      <c r="L128" s="38">
        <v>0</v>
      </c>
      <c s="32">
        <f>ROUND(ROUND(L128,2)*ROUND(G128,3),2)</f>
      </c>
      <c s="36" t="s">
        <v>808</v>
      </c>
      <c>
        <f>(M128*21)/100</f>
      </c>
      <c t="s">
        <v>27</v>
      </c>
    </row>
    <row r="129" spans="1:5" ht="25.5">
      <c r="A129" s="35" t="s">
        <v>56</v>
      </c>
      <c r="E129" s="39" t="s">
        <v>4011</v>
      </c>
    </row>
    <row r="130" spans="1:5" ht="63.75">
      <c r="A130" s="35" t="s">
        <v>57</v>
      </c>
      <c r="E130" s="40" t="s">
        <v>4012</v>
      </c>
    </row>
    <row r="131" spans="1:5" ht="12.75">
      <c r="A131" t="s">
        <v>59</v>
      </c>
      <c r="E131" s="39" t="s">
        <v>5</v>
      </c>
    </row>
    <row r="132" spans="1:16" ht="25.5">
      <c r="A132" t="s">
        <v>49</v>
      </c>
      <c s="34" t="s">
        <v>191</v>
      </c>
      <c s="34" t="s">
        <v>4013</v>
      </c>
      <c s="35" t="s">
        <v>5</v>
      </c>
      <c s="6" t="s">
        <v>4014</v>
      </c>
      <c s="36" t="s">
        <v>75</v>
      </c>
      <c s="37">
        <v>103.82</v>
      </c>
      <c s="36">
        <v>0</v>
      </c>
      <c s="36">
        <f>ROUND(G132*H132,6)</f>
      </c>
      <c r="L132" s="38">
        <v>0</v>
      </c>
      <c s="32">
        <f>ROUND(ROUND(L132,2)*ROUND(G132,3),2)</f>
      </c>
      <c s="36" t="s">
        <v>808</v>
      </c>
      <c>
        <f>(M132*21)/100</f>
      </c>
      <c t="s">
        <v>27</v>
      </c>
    </row>
    <row r="133" spans="1:5" ht="25.5">
      <c r="A133" s="35" t="s">
        <v>56</v>
      </c>
      <c r="E133" s="39" t="s">
        <v>4015</v>
      </c>
    </row>
    <row r="134" spans="1:5" ht="63.75">
      <c r="A134" s="35" t="s">
        <v>57</v>
      </c>
      <c r="E134" s="40" t="s">
        <v>4016</v>
      </c>
    </row>
    <row r="135" spans="1:5" ht="12.75">
      <c r="A135" t="s">
        <v>59</v>
      </c>
      <c r="E135" s="39" t="s">
        <v>5</v>
      </c>
    </row>
    <row r="136" spans="1:16" ht="25.5">
      <c r="A136" t="s">
        <v>49</v>
      </c>
      <c s="34" t="s">
        <v>196</v>
      </c>
      <c s="34" t="s">
        <v>4017</v>
      </c>
      <c s="35" t="s">
        <v>5</v>
      </c>
      <c s="6" t="s">
        <v>4018</v>
      </c>
      <c s="36" t="s">
        <v>75</v>
      </c>
      <c s="37">
        <v>412.24</v>
      </c>
      <c s="36">
        <v>0</v>
      </c>
      <c s="36">
        <f>ROUND(G136*H136,6)</f>
      </c>
      <c r="L136" s="38">
        <v>0</v>
      </c>
      <c s="32">
        <f>ROUND(ROUND(L136,2)*ROUND(G136,3),2)</f>
      </c>
      <c s="36" t="s">
        <v>808</v>
      </c>
      <c>
        <f>(M136*21)/100</f>
      </c>
      <c t="s">
        <v>27</v>
      </c>
    </row>
    <row r="137" spans="1:5" ht="25.5">
      <c r="A137" s="35" t="s">
        <v>56</v>
      </c>
      <c r="E137" s="39" t="s">
        <v>4019</v>
      </c>
    </row>
    <row r="138" spans="1:5" ht="63.75">
      <c r="A138" s="35" t="s">
        <v>57</v>
      </c>
      <c r="E138" s="40" t="s">
        <v>4020</v>
      </c>
    </row>
    <row r="139" spans="1:5" ht="12.75">
      <c r="A139" t="s">
        <v>59</v>
      </c>
      <c r="E139" s="39" t="s">
        <v>5</v>
      </c>
    </row>
    <row r="140" spans="1:16" ht="12.75">
      <c r="A140" t="s">
        <v>49</v>
      </c>
      <c s="34" t="s">
        <v>200</v>
      </c>
      <c s="34" t="s">
        <v>4021</v>
      </c>
      <c s="35" t="s">
        <v>5</v>
      </c>
      <c s="6" t="s">
        <v>4022</v>
      </c>
      <c s="36" t="s">
        <v>85</v>
      </c>
      <c s="37">
        <v>12.187</v>
      </c>
      <c s="36">
        <v>0</v>
      </c>
      <c s="36">
        <f>ROUND(G140*H140,6)</f>
      </c>
      <c r="L140" s="38">
        <v>0</v>
      </c>
      <c s="32">
        <f>ROUND(ROUND(L140,2)*ROUND(G140,3),2)</f>
      </c>
      <c s="36" t="s">
        <v>808</v>
      </c>
      <c>
        <f>(M140*21)/100</f>
      </c>
      <c t="s">
        <v>27</v>
      </c>
    </row>
    <row r="141" spans="1:5" ht="25.5">
      <c r="A141" s="35" t="s">
        <v>56</v>
      </c>
      <c r="E141" s="39" t="s">
        <v>4023</v>
      </c>
    </row>
    <row r="142" spans="1:5" ht="76.5">
      <c r="A142" s="35" t="s">
        <v>57</v>
      </c>
      <c r="E142" s="40" t="s">
        <v>4024</v>
      </c>
    </row>
    <row r="143" spans="1:5" ht="12.75">
      <c r="A143" t="s">
        <v>59</v>
      </c>
      <c r="E143" s="39" t="s">
        <v>5</v>
      </c>
    </row>
    <row r="144" spans="1:16" ht="12.75">
      <c r="A144" t="s">
        <v>49</v>
      </c>
      <c s="34" t="s">
        <v>204</v>
      </c>
      <c s="34" t="s">
        <v>4025</v>
      </c>
      <c s="35" t="s">
        <v>5</v>
      </c>
      <c s="6" t="s">
        <v>4026</v>
      </c>
      <c s="36" t="s">
        <v>85</v>
      </c>
      <c s="37">
        <v>312.382</v>
      </c>
      <c s="36">
        <v>0</v>
      </c>
      <c s="36">
        <f>ROUND(G144*H144,6)</f>
      </c>
      <c r="L144" s="38">
        <v>0</v>
      </c>
      <c s="32">
        <f>ROUND(ROUND(L144,2)*ROUND(G144,3),2)</f>
      </c>
      <c s="36" t="s">
        <v>808</v>
      </c>
      <c>
        <f>(M144*21)/100</f>
      </c>
      <c t="s">
        <v>27</v>
      </c>
    </row>
    <row r="145" spans="1:5" ht="25.5">
      <c r="A145" s="35" t="s">
        <v>56</v>
      </c>
      <c r="E145" s="39" t="s">
        <v>4027</v>
      </c>
    </row>
    <row r="146" spans="1:5" ht="191.25">
      <c r="A146" s="35" t="s">
        <v>57</v>
      </c>
      <c r="E146" s="40" t="s">
        <v>4028</v>
      </c>
    </row>
    <row r="147" spans="1:5" ht="12.75">
      <c r="A147" t="s">
        <v>59</v>
      </c>
      <c r="E147" s="39" t="s">
        <v>5</v>
      </c>
    </row>
    <row r="148" spans="1:16" ht="25.5">
      <c r="A148" t="s">
        <v>49</v>
      </c>
      <c s="34" t="s">
        <v>208</v>
      </c>
      <c s="34" t="s">
        <v>4029</v>
      </c>
      <c s="35" t="s">
        <v>5</v>
      </c>
      <c s="6" t="s">
        <v>4030</v>
      </c>
      <c s="36" t="s">
        <v>85</v>
      </c>
      <c s="37">
        <v>55.1</v>
      </c>
      <c s="36">
        <v>0</v>
      </c>
      <c s="36">
        <f>ROUND(G148*H148,6)</f>
      </c>
      <c r="L148" s="38">
        <v>0</v>
      </c>
      <c s="32">
        <f>ROUND(ROUND(L148,2)*ROUND(G148,3),2)</f>
      </c>
      <c s="36" t="s">
        <v>808</v>
      </c>
      <c>
        <f>(M148*21)/100</f>
      </c>
      <c t="s">
        <v>27</v>
      </c>
    </row>
    <row r="149" spans="1:5" ht="25.5">
      <c r="A149" s="35" t="s">
        <v>56</v>
      </c>
      <c r="E149" s="39" t="s">
        <v>4031</v>
      </c>
    </row>
    <row r="150" spans="1:5" ht="102">
      <c r="A150" s="35" t="s">
        <v>57</v>
      </c>
      <c r="E150" s="40" t="s">
        <v>4032</v>
      </c>
    </row>
    <row r="151" spans="1:5" ht="12.75">
      <c r="A151" t="s">
        <v>59</v>
      </c>
      <c r="E151" s="39" t="s">
        <v>5</v>
      </c>
    </row>
    <row r="152" spans="1:16" ht="12.75">
      <c r="A152" t="s">
        <v>49</v>
      </c>
      <c s="34" t="s">
        <v>212</v>
      </c>
      <c s="34" t="s">
        <v>4033</v>
      </c>
      <c s="35" t="s">
        <v>5</v>
      </c>
      <c s="6" t="s">
        <v>4034</v>
      </c>
      <c s="36" t="s">
        <v>85</v>
      </c>
      <c s="37">
        <v>17.66</v>
      </c>
      <c s="36">
        <v>0</v>
      </c>
      <c s="36">
        <f>ROUND(G152*H152,6)</f>
      </c>
      <c r="L152" s="38">
        <v>0</v>
      </c>
      <c s="32">
        <f>ROUND(ROUND(L152,2)*ROUND(G152,3),2)</f>
      </c>
      <c s="36" t="s">
        <v>808</v>
      </c>
      <c>
        <f>(M152*21)/100</f>
      </c>
      <c t="s">
        <v>27</v>
      </c>
    </row>
    <row r="153" spans="1:5" ht="25.5">
      <c r="A153" s="35" t="s">
        <v>56</v>
      </c>
      <c r="E153" s="39" t="s">
        <v>4035</v>
      </c>
    </row>
    <row r="154" spans="1:5" ht="12.75">
      <c r="A154" s="35" t="s">
        <v>57</v>
      </c>
      <c r="E154" s="40" t="s">
        <v>5</v>
      </c>
    </row>
    <row r="155" spans="1:5" ht="12.75">
      <c r="A155" t="s">
        <v>59</v>
      </c>
      <c r="E155" s="39" t="s">
        <v>5</v>
      </c>
    </row>
    <row r="156" spans="1:16" ht="12.75">
      <c r="A156" t="s">
        <v>49</v>
      </c>
      <c s="34" t="s">
        <v>217</v>
      </c>
      <c s="34" t="s">
        <v>4036</v>
      </c>
      <c s="35" t="s">
        <v>5</v>
      </c>
      <c s="6" t="s">
        <v>4037</v>
      </c>
      <c s="36" t="s">
        <v>85</v>
      </c>
      <c s="37">
        <v>3.17</v>
      </c>
      <c s="36">
        <v>0</v>
      </c>
      <c s="36">
        <f>ROUND(G156*H156,6)</f>
      </c>
      <c r="L156" s="38">
        <v>0</v>
      </c>
      <c s="32">
        <f>ROUND(ROUND(L156,2)*ROUND(G156,3),2)</f>
      </c>
      <c s="36" t="s">
        <v>808</v>
      </c>
      <c>
        <f>(M156*21)/100</f>
      </c>
      <c t="s">
        <v>27</v>
      </c>
    </row>
    <row r="157" spans="1:5" ht="25.5">
      <c r="A157" s="35" t="s">
        <v>56</v>
      </c>
      <c r="E157" s="39" t="s">
        <v>4038</v>
      </c>
    </row>
    <row r="158" spans="1:5" ht="12.75">
      <c r="A158" s="35" t="s">
        <v>57</v>
      </c>
      <c r="E158" s="40" t="s">
        <v>5</v>
      </c>
    </row>
    <row r="159" spans="1:5" ht="12.75">
      <c r="A159" t="s">
        <v>59</v>
      </c>
      <c r="E159" s="39" t="s">
        <v>5</v>
      </c>
    </row>
    <row r="160" spans="1:16" ht="12.75">
      <c r="A160" t="s">
        <v>49</v>
      </c>
      <c s="34" t="s">
        <v>221</v>
      </c>
      <c s="34" t="s">
        <v>4039</v>
      </c>
      <c s="35" t="s">
        <v>5</v>
      </c>
      <c s="6" t="s">
        <v>4040</v>
      </c>
      <c s="36" t="s">
        <v>85</v>
      </c>
      <c s="37">
        <v>28.315</v>
      </c>
      <c s="36">
        <v>0</v>
      </c>
      <c s="36">
        <f>ROUND(G160*H160,6)</f>
      </c>
      <c r="L160" s="38">
        <v>0</v>
      </c>
      <c s="32">
        <f>ROUND(ROUND(L160,2)*ROUND(G160,3),2)</f>
      </c>
      <c s="36" t="s">
        <v>808</v>
      </c>
      <c>
        <f>(M160*21)/100</f>
      </c>
      <c t="s">
        <v>27</v>
      </c>
    </row>
    <row r="161" spans="1:5" ht="51">
      <c r="A161" s="35" t="s">
        <v>56</v>
      </c>
      <c r="E161" s="39" t="s">
        <v>4041</v>
      </c>
    </row>
    <row r="162" spans="1:5" ht="63.75">
      <c r="A162" s="35" t="s">
        <v>57</v>
      </c>
      <c r="E162" s="40" t="s">
        <v>4042</v>
      </c>
    </row>
    <row r="163" spans="1:5" ht="12.75">
      <c r="A163" t="s">
        <v>59</v>
      </c>
      <c r="E163" s="39" t="s">
        <v>5</v>
      </c>
    </row>
    <row r="164" spans="1:16" ht="12.75">
      <c r="A164" t="s">
        <v>49</v>
      </c>
      <c s="34" t="s">
        <v>226</v>
      </c>
      <c s="34" t="s">
        <v>4043</v>
      </c>
      <c s="35" t="s">
        <v>5</v>
      </c>
      <c s="6" t="s">
        <v>4044</v>
      </c>
      <c s="36" t="s">
        <v>85</v>
      </c>
      <c s="37">
        <v>83.32</v>
      </c>
      <c s="36">
        <v>0</v>
      </c>
      <c s="36">
        <f>ROUND(G164*H164,6)</f>
      </c>
      <c r="L164" s="38">
        <v>0</v>
      </c>
      <c s="32">
        <f>ROUND(ROUND(L164,2)*ROUND(G164,3),2)</f>
      </c>
      <c s="36" t="s">
        <v>808</v>
      </c>
      <c>
        <f>(M164*21)/100</f>
      </c>
      <c t="s">
        <v>27</v>
      </c>
    </row>
    <row r="165" spans="1:5" ht="25.5">
      <c r="A165" s="35" t="s">
        <v>56</v>
      </c>
      <c r="E165" s="39" t="s">
        <v>4045</v>
      </c>
    </row>
    <row r="166" spans="1:5" ht="12.75">
      <c r="A166" s="35" t="s">
        <v>57</v>
      </c>
      <c r="E166" s="40" t="s">
        <v>5</v>
      </c>
    </row>
    <row r="167" spans="1:5" ht="12.75">
      <c r="A167" t="s">
        <v>59</v>
      </c>
      <c r="E167" s="39" t="s">
        <v>5</v>
      </c>
    </row>
    <row r="168" spans="1:13" ht="12.75">
      <c r="A168" t="s">
        <v>46</v>
      </c>
      <c r="C168" s="31" t="s">
        <v>72</v>
      </c>
      <c r="E168" s="33" t="s">
        <v>2141</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49</v>
      </c>
      <c s="34" t="s">
        <v>231</v>
      </c>
      <c s="34" t="s">
        <v>4046</v>
      </c>
      <c s="35" t="s">
        <v>27</v>
      </c>
      <c s="6" t="s">
        <v>4047</v>
      </c>
      <c s="36" t="s">
        <v>793</v>
      </c>
      <c s="37">
        <v>1.124</v>
      </c>
      <c s="36">
        <v>0</v>
      </c>
      <c s="36">
        <f>ROUND(G169*H169,6)</f>
      </c>
      <c r="L169" s="38">
        <v>0</v>
      </c>
      <c s="32">
        <f>ROUND(ROUND(L169,2)*ROUND(G169,3),2)</f>
      </c>
      <c s="36" t="s">
        <v>808</v>
      </c>
      <c>
        <f>(M169*21)/100</f>
      </c>
      <c t="s">
        <v>27</v>
      </c>
    </row>
    <row r="170" spans="1:5" ht="12.75">
      <c r="A170" s="35" t="s">
        <v>56</v>
      </c>
      <c r="E170" s="39" t="s">
        <v>5</v>
      </c>
    </row>
    <row r="171" spans="1:5" ht="127.5">
      <c r="A171" s="35" t="s">
        <v>57</v>
      </c>
      <c r="E171" s="40" t="s">
        <v>4048</v>
      </c>
    </row>
    <row r="172" spans="1:5" ht="12.75">
      <c r="A172" t="s">
        <v>59</v>
      </c>
      <c r="E172" s="39" t="s">
        <v>5</v>
      </c>
    </row>
    <row r="173" spans="1:16" ht="12.75">
      <c r="A173" t="s">
        <v>49</v>
      </c>
      <c s="34" t="s">
        <v>235</v>
      </c>
      <c s="34" t="s">
        <v>4049</v>
      </c>
      <c s="35" t="s">
        <v>5</v>
      </c>
      <c s="6" t="s">
        <v>4050</v>
      </c>
      <c s="36" t="s">
        <v>793</v>
      </c>
      <c s="37">
        <v>1.155</v>
      </c>
      <c s="36">
        <v>0</v>
      </c>
      <c s="36">
        <f>ROUND(G173*H173,6)</f>
      </c>
      <c r="L173" s="38">
        <v>0</v>
      </c>
      <c s="32">
        <f>ROUND(ROUND(L173,2)*ROUND(G173,3),2)</f>
      </c>
      <c s="36" t="s">
        <v>808</v>
      </c>
      <c>
        <f>(M173*21)/100</f>
      </c>
      <c t="s">
        <v>27</v>
      </c>
    </row>
    <row r="174" spans="1:5" ht="12.75">
      <c r="A174" s="35" t="s">
        <v>56</v>
      </c>
      <c r="E174" s="39" t="s">
        <v>5</v>
      </c>
    </row>
    <row r="175" spans="1:5" ht="140.25">
      <c r="A175" s="35" t="s">
        <v>57</v>
      </c>
      <c r="E175" s="40" t="s">
        <v>4051</v>
      </c>
    </row>
    <row r="176" spans="1:5" ht="12.75">
      <c r="A176" t="s">
        <v>59</v>
      </c>
      <c r="E176" s="39" t="s">
        <v>5</v>
      </c>
    </row>
    <row r="177" spans="1:16" ht="12.75">
      <c r="A177" t="s">
        <v>49</v>
      </c>
      <c s="34" t="s">
        <v>239</v>
      </c>
      <c s="34" t="s">
        <v>4052</v>
      </c>
      <c s="35" t="s">
        <v>5</v>
      </c>
      <c s="6" t="s">
        <v>4053</v>
      </c>
      <c s="36" t="s">
        <v>793</v>
      </c>
      <c s="37">
        <v>0.642</v>
      </c>
      <c s="36">
        <v>0</v>
      </c>
      <c s="36">
        <f>ROUND(G177*H177,6)</f>
      </c>
      <c r="L177" s="38">
        <v>0</v>
      </c>
      <c s="32">
        <f>ROUND(ROUND(L177,2)*ROUND(G177,3),2)</f>
      </c>
      <c s="36" t="s">
        <v>808</v>
      </c>
      <c>
        <f>(M177*21)/100</f>
      </c>
      <c t="s">
        <v>27</v>
      </c>
    </row>
    <row r="178" spans="1:5" ht="12.75">
      <c r="A178" s="35" t="s">
        <v>56</v>
      </c>
      <c r="E178" s="39" t="s">
        <v>5</v>
      </c>
    </row>
    <row r="179" spans="1:5" ht="102">
      <c r="A179" s="35" t="s">
        <v>57</v>
      </c>
      <c r="E179" s="40" t="s">
        <v>4054</v>
      </c>
    </row>
    <row r="180" spans="1:5" ht="12.75">
      <c r="A180" t="s">
        <v>59</v>
      </c>
      <c r="E180" s="39" t="s">
        <v>5</v>
      </c>
    </row>
    <row r="181" spans="1:16" ht="12.75">
      <c r="A181" t="s">
        <v>49</v>
      </c>
      <c s="34" t="s">
        <v>243</v>
      </c>
      <c s="34" t="s">
        <v>4055</v>
      </c>
      <c s="35" t="s">
        <v>5</v>
      </c>
      <c s="6" t="s">
        <v>4056</v>
      </c>
      <c s="36" t="s">
        <v>793</v>
      </c>
      <c s="37">
        <v>2.142</v>
      </c>
      <c s="36">
        <v>0</v>
      </c>
      <c s="36">
        <f>ROUND(G181*H181,6)</f>
      </c>
      <c r="L181" s="38">
        <v>0</v>
      </c>
      <c s="32">
        <f>ROUND(ROUND(L181,2)*ROUND(G181,3),2)</f>
      </c>
      <c s="36" t="s">
        <v>808</v>
      </c>
      <c>
        <f>(M181*21)/100</f>
      </c>
      <c t="s">
        <v>27</v>
      </c>
    </row>
    <row r="182" spans="1:5" ht="12.75">
      <c r="A182" s="35" t="s">
        <v>56</v>
      </c>
      <c r="E182" s="39" t="s">
        <v>5</v>
      </c>
    </row>
    <row r="183" spans="1:5" ht="127.5">
      <c r="A183" s="35" t="s">
        <v>57</v>
      </c>
      <c r="E183" s="40" t="s">
        <v>4057</v>
      </c>
    </row>
    <row r="184" spans="1:5" ht="12.75">
      <c r="A184" t="s">
        <v>59</v>
      </c>
      <c r="E184" s="39" t="s">
        <v>5</v>
      </c>
    </row>
    <row r="185" spans="1:16" ht="12.75">
      <c r="A185" t="s">
        <v>49</v>
      </c>
      <c s="34" t="s">
        <v>247</v>
      </c>
      <c s="34" t="s">
        <v>4058</v>
      </c>
      <c s="35" t="s">
        <v>5</v>
      </c>
      <c s="6" t="s">
        <v>4059</v>
      </c>
      <c s="36" t="s">
        <v>793</v>
      </c>
      <c s="37">
        <v>1.139</v>
      </c>
      <c s="36">
        <v>0</v>
      </c>
      <c s="36">
        <f>ROUND(G185*H185,6)</f>
      </c>
      <c r="L185" s="38">
        <v>0</v>
      </c>
      <c s="32">
        <f>ROUND(ROUND(L185,2)*ROUND(G185,3),2)</f>
      </c>
      <c s="36" t="s">
        <v>808</v>
      </c>
      <c>
        <f>(M185*21)/100</f>
      </c>
      <c t="s">
        <v>27</v>
      </c>
    </row>
    <row r="186" spans="1:5" ht="12.75">
      <c r="A186" s="35" t="s">
        <v>56</v>
      </c>
      <c r="E186" s="39" t="s">
        <v>5</v>
      </c>
    </row>
    <row r="187" spans="1:5" ht="76.5">
      <c r="A187" s="35" t="s">
        <v>57</v>
      </c>
      <c r="E187" s="40" t="s">
        <v>4060</v>
      </c>
    </row>
    <row r="188" spans="1:5" ht="12.75">
      <c r="A188" t="s">
        <v>59</v>
      </c>
      <c r="E188" s="39" t="s">
        <v>5</v>
      </c>
    </row>
    <row r="189" spans="1:16" ht="12.75">
      <c r="A189" t="s">
        <v>49</v>
      </c>
      <c s="34" t="s">
        <v>251</v>
      </c>
      <c s="34" t="s">
        <v>4061</v>
      </c>
      <c s="35" t="s">
        <v>5</v>
      </c>
      <c s="6" t="s">
        <v>4062</v>
      </c>
      <c s="36" t="s">
        <v>793</v>
      </c>
      <c s="37">
        <v>3.838</v>
      </c>
      <c s="36">
        <v>0</v>
      </c>
      <c s="36">
        <f>ROUND(G189*H189,6)</f>
      </c>
      <c r="L189" s="38">
        <v>0</v>
      </c>
      <c s="32">
        <f>ROUND(ROUND(L189,2)*ROUND(G189,3),2)</f>
      </c>
      <c s="36" t="s">
        <v>808</v>
      </c>
      <c>
        <f>(M189*21)/100</f>
      </c>
      <c t="s">
        <v>27</v>
      </c>
    </row>
    <row r="190" spans="1:5" ht="12.75">
      <c r="A190" s="35" t="s">
        <v>56</v>
      </c>
      <c r="E190" s="39" t="s">
        <v>5</v>
      </c>
    </row>
    <row r="191" spans="1:5" ht="153">
      <c r="A191" s="35" t="s">
        <v>57</v>
      </c>
      <c r="E191" s="40" t="s">
        <v>4063</v>
      </c>
    </row>
    <row r="192" spans="1:5" ht="12.75">
      <c r="A192" t="s">
        <v>59</v>
      </c>
      <c r="E192" s="39" t="s">
        <v>5</v>
      </c>
    </row>
    <row r="193" spans="1:16" ht="12.75">
      <c r="A193" t="s">
        <v>49</v>
      </c>
      <c s="34" t="s">
        <v>255</v>
      </c>
      <c s="34" t="s">
        <v>4064</v>
      </c>
      <c s="35" t="s">
        <v>5</v>
      </c>
      <c s="6" t="s">
        <v>4065</v>
      </c>
      <c s="36" t="s">
        <v>793</v>
      </c>
      <c s="37">
        <v>9.932</v>
      </c>
      <c s="36">
        <v>0</v>
      </c>
      <c s="36">
        <f>ROUND(G193*H193,6)</f>
      </c>
      <c r="L193" s="38">
        <v>0</v>
      </c>
      <c s="32">
        <f>ROUND(ROUND(L193,2)*ROUND(G193,3),2)</f>
      </c>
      <c s="36" t="s">
        <v>808</v>
      </c>
      <c>
        <f>(M193*21)/100</f>
      </c>
      <c t="s">
        <v>27</v>
      </c>
    </row>
    <row r="194" spans="1:5" ht="12.75">
      <c r="A194" s="35" t="s">
        <v>56</v>
      </c>
      <c r="E194" s="39" t="s">
        <v>5</v>
      </c>
    </row>
    <row r="195" spans="1:5" ht="153">
      <c r="A195" s="35" t="s">
        <v>57</v>
      </c>
      <c r="E195" s="40" t="s">
        <v>4066</v>
      </c>
    </row>
    <row r="196" spans="1:5" ht="12.75">
      <c r="A196" t="s">
        <v>59</v>
      </c>
      <c r="E196" s="39" t="s">
        <v>5</v>
      </c>
    </row>
    <row r="197" spans="1:16" ht="12.75">
      <c r="A197" t="s">
        <v>49</v>
      </c>
      <c s="34" t="s">
        <v>259</v>
      </c>
      <c s="34" t="s">
        <v>4067</v>
      </c>
      <c s="35" t="s">
        <v>5</v>
      </c>
      <c s="6" t="s">
        <v>4068</v>
      </c>
      <c s="36" t="s">
        <v>793</v>
      </c>
      <c s="37">
        <v>1.657</v>
      </c>
      <c s="36">
        <v>0</v>
      </c>
      <c s="36">
        <f>ROUND(G197*H197,6)</f>
      </c>
      <c r="L197" s="38">
        <v>0</v>
      </c>
      <c s="32">
        <f>ROUND(ROUND(L197,2)*ROUND(G197,3),2)</f>
      </c>
      <c s="36" t="s">
        <v>808</v>
      </c>
      <c>
        <f>(M197*21)/100</f>
      </c>
      <c t="s">
        <v>27</v>
      </c>
    </row>
    <row r="198" spans="1:5" ht="12.75">
      <c r="A198" s="35" t="s">
        <v>56</v>
      </c>
      <c r="E198" s="39" t="s">
        <v>5</v>
      </c>
    </row>
    <row r="199" spans="1:5" ht="76.5">
      <c r="A199" s="35" t="s">
        <v>57</v>
      </c>
      <c r="E199" s="40" t="s">
        <v>4069</v>
      </c>
    </row>
    <row r="200" spans="1:5" ht="12.75">
      <c r="A200" t="s">
        <v>59</v>
      </c>
      <c r="E200" s="39" t="s">
        <v>5</v>
      </c>
    </row>
    <row r="201" spans="1:16" ht="12.75">
      <c r="A201" t="s">
        <v>49</v>
      </c>
      <c s="34" t="s">
        <v>263</v>
      </c>
      <c s="34" t="s">
        <v>4070</v>
      </c>
      <c s="35" t="s">
        <v>5</v>
      </c>
      <c s="6" t="s">
        <v>4071</v>
      </c>
      <c s="36" t="s">
        <v>793</v>
      </c>
      <c s="37">
        <v>0.596</v>
      </c>
      <c s="36">
        <v>0</v>
      </c>
      <c s="36">
        <f>ROUND(G201*H201,6)</f>
      </c>
      <c r="L201" s="38">
        <v>0</v>
      </c>
      <c s="32">
        <f>ROUND(ROUND(L201,2)*ROUND(G201,3),2)</f>
      </c>
      <c s="36" t="s">
        <v>808</v>
      </c>
      <c>
        <f>(M201*21)/100</f>
      </c>
      <c t="s">
        <v>27</v>
      </c>
    </row>
    <row r="202" spans="1:5" ht="12.75">
      <c r="A202" s="35" t="s">
        <v>56</v>
      </c>
      <c r="E202" s="39" t="s">
        <v>5</v>
      </c>
    </row>
    <row r="203" spans="1:5" ht="127.5">
      <c r="A203" s="35" t="s">
        <v>57</v>
      </c>
      <c r="E203" s="40" t="s">
        <v>4072</v>
      </c>
    </row>
    <row r="204" spans="1:5" ht="12.75">
      <c r="A204" t="s">
        <v>59</v>
      </c>
      <c r="E204" s="39" t="s">
        <v>5</v>
      </c>
    </row>
    <row r="205" spans="1:16" ht="12.75">
      <c r="A205" t="s">
        <v>49</v>
      </c>
      <c s="34" t="s">
        <v>267</v>
      </c>
      <c s="34" t="s">
        <v>4073</v>
      </c>
      <c s="35" t="s">
        <v>5</v>
      </c>
      <c s="6" t="s">
        <v>4074</v>
      </c>
      <c s="36" t="s">
        <v>793</v>
      </c>
      <c s="37">
        <v>0.293</v>
      </c>
      <c s="36">
        <v>0</v>
      </c>
      <c s="36">
        <f>ROUND(G205*H205,6)</f>
      </c>
      <c r="L205" s="38">
        <v>0</v>
      </c>
      <c s="32">
        <f>ROUND(ROUND(L205,2)*ROUND(G205,3),2)</f>
      </c>
      <c s="36" t="s">
        <v>808</v>
      </c>
      <c>
        <f>(M205*21)/100</f>
      </c>
      <c t="s">
        <v>27</v>
      </c>
    </row>
    <row r="206" spans="1:5" ht="12.75">
      <c r="A206" s="35" t="s">
        <v>56</v>
      </c>
      <c r="E206" s="39" t="s">
        <v>5</v>
      </c>
    </row>
    <row r="207" spans="1:5" ht="127.5">
      <c r="A207" s="35" t="s">
        <v>57</v>
      </c>
      <c r="E207" s="40" t="s">
        <v>4075</v>
      </c>
    </row>
    <row r="208" spans="1:5" ht="12.75">
      <c r="A208" t="s">
        <v>59</v>
      </c>
      <c r="E208" s="39" t="s">
        <v>5</v>
      </c>
    </row>
    <row r="209" spans="1:16" ht="12.75">
      <c r="A209" t="s">
        <v>49</v>
      </c>
      <c s="34" t="s">
        <v>271</v>
      </c>
      <c s="34" t="s">
        <v>4076</v>
      </c>
      <c s="35" t="s">
        <v>5</v>
      </c>
      <c s="6" t="s">
        <v>4077</v>
      </c>
      <c s="36" t="s">
        <v>793</v>
      </c>
      <c s="37">
        <v>0.436</v>
      </c>
      <c s="36">
        <v>0</v>
      </c>
      <c s="36">
        <f>ROUND(G209*H209,6)</f>
      </c>
      <c r="L209" s="38">
        <v>0</v>
      </c>
      <c s="32">
        <f>ROUND(ROUND(L209,2)*ROUND(G209,3),2)</f>
      </c>
      <c s="36" t="s">
        <v>808</v>
      </c>
      <c>
        <f>(M209*21)/100</f>
      </c>
      <c t="s">
        <v>27</v>
      </c>
    </row>
    <row r="210" spans="1:5" ht="12.75">
      <c r="A210" s="35" t="s">
        <v>56</v>
      </c>
      <c r="E210" s="39" t="s">
        <v>5</v>
      </c>
    </row>
    <row r="211" spans="1:5" ht="153">
      <c r="A211" s="35" t="s">
        <v>57</v>
      </c>
      <c r="E211" s="40" t="s">
        <v>4078</v>
      </c>
    </row>
    <row r="212" spans="1:5" ht="12.75">
      <c r="A212" t="s">
        <v>59</v>
      </c>
      <c r="E212" s="39" t="s">
        <v>5</v>
      </c>
    </row>
    <row r="213" spans="1:16" ht="12.75">
      <c r="A213" t="s">
        <v>49</v>
      </c>
      <c s="34" t="s">
        <v>276</v>
      </c>
      <c s="34" t="s">
        <v>4079</v>
      </c>
      <c s="35" t="s">
        <v>5</v>
      </c>
      <c s="6" t="s">
        <v>4080</v>
      </c>
      <c s="36" t="s">
        <v>793</v>
      </c>
      <c s="37">
        <v>0.679</v>
      </c>
      <c s="36">
        <v>0</v>
      </c>
      <c s="36">
        <f>ROUND(G213*H213,6)</f>
      </c>
      <c r="L213" s="38">
        <v>0</v>
      </c>
      <c s="32">
        <f>ROUND(ROUND(L213,2)*ROUND(G213,3),2)</f>
      </c>
      <c s="36" t="s">
        <v>808</v>
      </c>
      <c>
        <f>(M213*21)/100</f>
      </c>
      <c t="s">
        <v>27</v>
      </c>
    </row>
    <row r="214" spans="1:5" ht="12.75">
      <c r="A214" s="35" t="s">
        <v>56</v>
      </c>
      <c r="E214" s="39" t="s">
        <v>5</v>
      </c>
    </row>
    <row r="215" spans="1:5" ht="127.5">
      <c r="A215" s="35" t="s">
        <v>57</v>
      </c>
      <c r="E215" s="40" t="s">
        <v>4081</v>
      </c>
    </row>
    <row r="216" spans="1:5" ht="12.75">
      <c r="A216" t="s">
        <v>59</v>
      </c>
      <c r="E216" s="39" t="s">
        <v>5</v>
      </c>
    </row>
    <row r="217" spans="1:16" ht="12.75">
      <c r="A217" t="s">
        <v>49</v>
      </c>
      <c s="34" t="s">
        <v>280</v>
      </c>
      <c s="34" t="s">
        <v>4082</v>
      </c>
      <c s="35" t="s">
        <v>5</v>
      </c>
      <c s="6" t="s">
        <v>4083</v>
      </c>
      <c s="36" t="s">
        <v>793</v>
      </c>
      <c s="37">
        <v>1.327</v>
      </c>
      <c s="36">
        <v>0</v>
      </c>
      <c s="36">
        <f>ROUND(G217*H217,6)</f>
      </c>
      <c r="L217" s="38">
        <v>0</v>
      </c>
      <c s="32">
        <f>ROUND(ROUND(L217,2)*ROUND(G217,3),2)</f>
      </c>
      <c s="36" t="s">
        <v>808</v>
      </c>
      <c>
        <f>(M217*21)/100</f>
      </c>
      <c t="s">
        <v>27</v>
      </c>
    </row>
    <row r="218" spans="1:5" ht="12.75">
      <c r="A218" s="35" t="s">
        <v>56</v>
      </c>
      <c r="E218" s="39" t="s">
        <v>5</v>
      </c>
    </row>
    <row r="219" spans="1:5" ht="102">
      <c r="A219" s="35" t="s">
        <v>57</v>
      </c>
      <c r="E219" s="40" t="s">
        <v>4084</v>
      </c>
    </row>
    <row r="220" spans="1:5" ht="12.75">
      <c r="A220" t="s">
        <v>59</v>
      </c>
      <c r="E220" s="39" t="s">
        <v>5</v>
      </c>
    </row>
    <row r="221" spans="1:16" ht="12.75">
      <c r="A221" t="s">
        <v>49</v>
      </c>
      <c s="34" t="s">
        <v>284</v>
      </c>
      <c s="34" t="s">
        <v>4085</v>
      </c>
      <c s="35" t="s">
        <v>5</v>
      </c>
      <c s="6" t="s">
        <v>4086</v>
      </c>
      <c s="36" t="s">
        <v>793</v>
      </c>
      <c s="37">
        <v>2.118</v>
      </c>
      <c s="36">
        <v>0</v>
      </c>
      <c s="36">
        <f>ROUND(G221*H221,6)</f>
      </c>
      <c r="L221" s="38">
        <v>0</v>
      </c>
      <c s="32">
        <f>ROUND(ROUND(L221,2)*ROUND(G221,3),2)</f>
      </c>
      <c s="36" t="s">
        <v>808</v>
      </c>
      <c>
        <f>(M221*21)/100</f>
      </c>
      <c t="s">
        <v>27</v>
      </c>
    </row>
    <row r="222" spans="1:5" ht="12.75">
      <c r="A222" s="35" t="s">
        <v>56</v>
      </c>
      <c r="E222" s="39" t="s">
        <v>5</v>
      </c>
    </row>
    <row r="223" spans="1:5" ht="178.5">
      <c r="A223" s="35" t="s">
        <v>57</v>
      </c>
      <c r="E223" s="40" t="s">
        <v>4087</v>
      </c>
    </row>
    <row r="224" spans="1:5" ht="12.75">
      <c r="A224" t="s">
        <v>59</v>
      </c>
      <c r="E224" s="39" t="s">
        <v>5</v>
      </c>
    </row>
    <row r="225" spans="1:16" ht="12.75">
      <c r="A225" t="s">
        <v>49</v>
      </c>
      <c s="34" t="s">
        <v>288</v>
      </c>
      <c s="34" t="s">
        <v>4088</v>
      </c>
      <c s="35" t="s">
        <v>5</v>
      </c>
      <c s="6" t="s">
        <v>4089</v>
      </c>
      <c s="36" t="s">
        <v>793</v>
      </c>
      <c s="37">
        <v>6.94</v>
      </c>
      <c s="36">
        <v>0</v>
      </c>
      <c s="36">
        <f>ROUND(G225*H225,6)</f>
      </c>
      <c r="L225" s="38">
        <v>0</v>
      </c>
      <c s="32">
        <f>ROUND(ROUND(L225,2)*ROUND(G225,3),2)</f>
      </c>
      <c s="36" t="s">
        <v>808</v>
      </c>
      <c>
        <f>(M225*21)/100</f>
      </c>
      <c t="s">
        <v>27</v>
      </c>
    </row>
    <row r="226" spans="1:5" ht="12.75">
      <c r="A226" s="35" t="s">
        <v>56</v>
      </c>
      <c r="E226" s="39" t="s">
        <v>5</v>
      </c>
    </row>
    <row r="227" spans="1:5" ht="204">
      <c r="A227" s="35" t="s">
        <v>57</v>
      </c>
      <c r="E227" s="40" t="s">
        <v>4090</v>
      </c>
    </row>
    <row r="228" spans="1:5" ht="12.75">
      <c r="A228" t="s">
        <v>59</v>
      </c>
      <c r="E228" s="39" t="s">
        <v>5</v>
      </c>
    </row>
    <row r="229" spans="1:16" ht="12.75">
      <c r="A229" t="s">
        <v>49</v>
      </c>
      <c s="34" t="s">
        <v>292</v>
      </c>
      <c s="34" t="s">
        <v>4091</v>
      </c>
      <c s="35" t="s">
        <v>5</v>
      </c>
      <c s="6" t="s">
        <v>4092</v>
      </c>
      <c s="36" t="s">
        <v>90</v>
      </c>
      <c s="37">
        <v>4</v>
      </c>
      <c s="36">
        <v>0</v>
      </c>
      <c s="36">
        <f>ROUND(G229*H229,6)</f>
      </c>
      <c r="L229" s="38">
        <v>0</v>
      </c>
      <c s="32">
        <f>ROUND(ROUND(L229,2)*ROUND(G229,3),2)</f>
      </c>
      <c s="36" t="s">
        <v>808</v>
      </c>
      <c>
        <f>(M229*21)/100</f>
      </c>
      <c t="s">
        <v>27</v>
      </c>
    </row>
    <row r="230" spans="1:5" ht="38.25">
      <c r="A230" s="35" t="s">
        <v>56</v>
      </c>
      <c r="E230" s="39" t="s">
        <v>4093</v>
      </c>
    </row>
    <row r="231" spans="1:5" ht="63.75">
      <c r="A231" s="35" t="s">
        <v>57</v>
      </c>
      <c r="E231" s="40" t="s">
        <v>4094</v>
      </c>
    </row>
    <row r="232" spans="1:5" ht="12.75">
      <c r="A232" t="s">
        <v>59</v>
      </c>
      <c r="E232" s="39" t="s">
        <v>5</v>
      </c>
    </row>
    <row r="233" spans="1:16" ht="12.75">
      <c r="A233" t="s">
        <v>49</v>
      </c>
      <c s="34" t="s">
        <v>296</v>
      </c>
      <c s="34" t="s">
        <v>4095</v>
      </c>
      <c s="35" t="s">
        <v>5</v>
      </c>
      <c s="6" t="s">
        <v>4096</v>
      </c>
      <c s="36" t="s">
        <v>64</v>
      </c>
      <c s="37">
        <v>44.112</v>
      </c>
      <c s="36">
        <v>0</v>
      </c>
      <c s="36">
        <f>ROUND(G233*H233,6)</f>
      </c>
      <c r="L233" s="38">
        <v>0</v>
      </c>
      <c s="32">
        <f>ROUND(ROUND(L233,2)*ROUND(G233,3),2)</f>
      </c>
      <c s="36" t="s">
        <v>808</v>
      </c>
      <c>
        <f>(M233*21)/100</f>
      </c>
      <c t="s">
        <v>27</v>
      </c>
    </row>
    <row r="234" spans="1:5" ht="38.25">
      <c r="A234" s="35" t="s">
        <v>56</v>
      </c>
      <c r="E234" s="39" t="s">
        <v>4097</v>
      </c>
    </row>
    <row r="235" spans="1:5" ht="216.75">
      <c r="A235" s="35" t="s">
        <v>57</v>
      </c>
      <c r="E235" s="40" t="s">
        <v>4098</v>
      </c>
    </row>
    <row r="236" spans="1:5" ht="12.75">
      <c r="A236" t="s">
        <v>59</v>
      </c>
      <c r="E236" s="39" t="s">
        <v>5</v>
      </c>
    </row>
    <row r="237" spans="1:16" ht="25.5">
      <c r="A237" t="s">
        <v>49</v>
      </c>
      <c s="34" t="s">
        <v>300</v>
      </c>
      <c s="34" t="s">
        <v>4099</v>
      </c>
      <c s="35" t="s">
        <v>5</v>
      </c>
      <c s="6" t="s">
        <v>4100</v>
      </c>
      <c s="36" t="s">
        <v>85</v>
      </c>
      <c s="37">
        <v>735.2</v>
      </c>
      <c s="36">
        <v>0</v>
      </c>
      <c s="36">
        <f>ROUND(G237*H237,6)</f>
      </c>
      <c r="L237" s="38">
        <v>0</v>
      </c>
      <c s="32">
        <f>ROUND(ROUND(L237,2)*ROUND(G237,3),2)</f>
      </c>
      <c s="36" t="s">
        <v>808</v>
      </c>
      <c>
        <f>(M237*21)/100</f>
      </c>
      <c t="s">
        <v>27</v>
      </c>
    </row>
    <row r="238" spans="1:5" ht="63.75">
      <c r="A238" s="35" t="s">
        <v>56</v>
      </c>
      <c r="E238" s="39" t="s">
        <v>4101</v>
      </c>
    </row>
    <row r="239" spans="1:5" ht="216.75">
      <c r="A239" s="35" t="s">
        <v>57</v>
      </c>
      <c r="E239" s="40" t="s">
        <v>4102</v>
      </c>
    </row>
    <row r="240" spans="1:5" ht="12.75">
      <c r="A240" t="s">
        <v>59</v>
      </c>
      <c r="E240" s="39" t="s">
        <v>5</v>
      </c>
    </row>
    <row r="241" spans="1:16" ht="12.75">
      <c r="A241" t="s">
        <v>49</v>
      </c>
      <c s="34" t="s">
        <v>304</v>
      </c>
      <c s="34" t="s">
        <v>4103</v>
      </c>
      <c s="35" t="s">
        <v>5</v>
      </c>
      <c s="6" t="s">
        <v>4104</v>
      </c>
      <c s="36" t="s">
        <v>85</v>
      </c>
      <c s="37">
        <v>735.2</v>
      </c>
      <c s="36">
        <v>0</v>
      </c>
      <c s="36">
        <f>ROUND(G241*H241,6)</f>
      </c>
      <c r="L241" s="38">
        <v>0</v>
      </c>
      <c s="32">
        <f>ROUND(ROUND(L241,2)*ROUND(G241,3),2)</f>
      </c>
      <c s="36" t="s">
        <v>808</v>
      </c>
      <c>
        <f>(M241*21)/100</f>
      </c>
      <c t="s">
        <v>27</v>
      </c>
    </row>
    <row r="242" spans="1:5" ht="25.5">
      <c r="A242" s="35" t="s">
        <v>56</v>
      </c>
      <c r="E242" s="39" t="s">
        <v>4105</v>
      </c>
    </row>
    <row r="243" spans="1:5" ht="216.75">
      <c r="A243" s="35" t="s">
        <v>57</v>
      </c>
      <c r="E243" s="40" t="s">
        <v>4106</v>
      </c>
    </row>
    <row r="244" spans="1:5" ht="12.75">
      <c r="A244" t="s">
        <v>59</v>
      </c>
      <c r="E244" s="39" t="s">
        <v>4107</v>
      </c>
    </row>
    <row r="245" spans="1:16" ht="12.75">
      <c r="A245" t="s">
        <v>49</v>
      </c>
      <c s="34" t="s">
        <v>308</v>
      </c>
      <c s="34" t="s">
        <v>4108</v>
      </c>
      <c s="35" t="s">
        <v>5</v>
      </c>
      <c s="6" t="s">
        <v>4109</v>
      </c>
      <c s="36" t="s">
        <v>85</v>
      </c>
      <c s="37">
        <v>735.2</v>
      </c>
      <c s="36">
        <v>0</v>
      </c>
      <c s="36">
        <f>ROUND(G245*H245,6)</f>
      </c>
      <c r="L245" s="38">
        <v>0</v>
      </c>
      <c s="32">
        <f>ROUND(ROUND(L245,2)*ROUND(G245,3),2)</f>
      </c>
      <c s="36" t="s">
        <v>808</v>
      </c>
      <c>
        <f>(M245*21)/100</f>
      </c>
      <c t="s">
        <v>27</v>
      </c>
    </row>
    <row r="246" spans="1:5" ht="25.5">
      <c r="A246" s="35" t="s">
        <v>56</v>
      </c>
      <c r="E246" s="39" t="s">
        <v>4110</v>
      </c>
    </row>
    <row r="247" spans="1:5" ht="12.75">
      <c r="A247" s="35" t="s">
        <v>57</v>
      </c>
      <c r="E247" s="40" t="s">
        <v>5</v>
      </c>
    </row>
    <row r="248" spans="1:5" ht="12.75">
      <c r="A248" t="s">
        <v>59</v>
      </c>
      <c r="E248" s="39" t="s">
        <v>4107</v>
      </c>
    </row>
    <row r="249" spans="1:16" ht="12.75">
      <c r="A249" t="s">
        <v>49</v>
      </c>
      <c s="34" t="s">
        <v>312</v>
      </c>
      <c s="34" t="s">
        <v>4111</v>
      </c>
      <c s="35" t="s">
        <v>5</v>
      </c>
      <c s="6" t="s">
        <v>4112</v>
      </c>
      <c s="36" t="s">
        <v>793</v>
      </c>
      <c s="37">
        <v>1.901</v>
      </c>
      <c s="36">
        <v>0</v>
      </c>
      <c s="36">
        <f>ROUND(G249*H249,6)</f>
      </c>
      <c r="L249" s="38">
        <v>0</v>
      </c>
      <c s="32">
        <f>ROUND(ROUND(L249,2)*ROUND(G249,3),2)</f>
      </c>
      <c s="36" t="s">
        <v>808</v>
      </c>
      <c>
        <f>(M249*21)/100</f>
      </c>
      <c t="s">
        <v>27</v>
      </c>
    </row>
    <row r="250" spans="1:5" ht="51">
      <c r="A250" s="35" t="s">
        <v>56</v>
      </c>
      <c r="E250" s="39" t="s">
        <v>4113</v>
      </c>
    </row>
    <row r="251" spans="1:5" ht="51">
      <c r="A251" s="35" t="s">
        <v>57</v>
      </c>
      <c r="E251" s="40" t="s">
        <v>4114</v>
      </c>
    </row>
    <row r="252" spans="1:5" ht="12.75">
      <c r="A252" t="s">
        <v>59</v>
      </c>
      <c r="E252" s="39" t="s">
        <v>5</v>
      </c>
    </row>
    <row r="253" spans="1:16" ht="12.75">
      <c r="A253" t="s">
        <v>49</v>
      </c>
      <c s="34" t="s">
        <v>316</v>
      </c>
      <c s="34" t="s">
        <v>4115</v>
      </c>
      <c s="35" t="s">
        <v>5</v>
      </c>
      <c s="6" t="s">
        <v>4116</v>
      </c>
      <c s="36" t="s">
        <v>793</v>
      </c>
      <c s="37">
        <v>8.485</v>
      </c>
      <c s="36">
        <v>0</v>
      </c>
      <c s="36">
        <f>ROUND(G253*H253,6)</f>
      </c>
      <c r="L253" s="38">
        <v>0</v>
      </c>
      <c s="32">
        <f>ROUND(ROUND(L253,2)*ROUND(G253,3),2)</f>
      </c>
      <c s="36" t="s">
        <v>808</v>
      </c>
      <c>
        <f>(M253*21)/100</f>
      </c>
      <c t="s">
        <v>27</v>
      </c>
    </row>
    <row r="254" spans="1:5" ht="51">
      <c r="A254" s="35" t="s">
        <v>56</v>
      </c>
      <c r="E254" s="39" t="s">
        <v>4117</v>
      </c>
    </row>
    <row r="255" spans="1:5" ht="51">
      <c r="A255" s="35" t="s">
        <v>57</v>
      </c>
      <c r="E255" s="40" t="s">
        <v>4118</v>
      </c>
    </row>
    <row r="256" spans="1:5" ht="12.75">
      <c r="A256" t="s">
        <v>59</v>
      </c>
      <c r="E256" s="39" t="s">
        <v>5</v>
      </c>
    </row>
    <row r="257" spans="1:16" ht="25.5">
      <c r="A257" t="s">
        <v>49</v>
      </c>
      <c s="34" t="s">
        <v>320</v>
      </c>
      <c s="34" t="s">
        <v>4119</v>
      </c>
      <c s="35" t="s">
        <v>5</v>
      </c>
      <c s="6" t="s">
        <v>4120</v>
      </c>
      <c s="36" t="s">
        <v>793</v>
      </c>
      <c s="37">
        <v>1.434</v>
      </c>
      <c s="36">
        <v>0</v>
      </c>
      <c s="36">
        <f>ROUND(G257*H257,6)</f>
      </c>
      <c r="L257" s="38">
        <v>0</v>
      </c>
      <c s="32">
        <f>ROUND(ROUND(L257,2)*ROUND(G257,3),2)</f>
      </c>
      <c s="36" t="s">
        <v>808</v>
      </c>
      <c>
        <f>(M257*21)/100</f>
      </c>
      <c t="s">
        <v>27</v>
      </c>
    </row>
    <row r="258" spans="1:5" ht="25.5">
      <c r="A258" s="35" t="s">
        <v>56</v>
      </c>
      <c r="E258" s="39" t="s">
        <v>4121</v>
      </c>
    </row>
    <row r="259" spans="1:5" ht="12.75">
      <c r="A259" s="35" t="s">
        <v>57</v>
      </c>
      <c r="E259" s="40" t="s">
        <v>5</v>
      </c>
    </row>
    <row r="260" spans="1:5" ht="12.75">
      <c r="A260" t="s">
        <v>59</v>
      </c>
      <c r="E260" s="39" t="s">
        <v>5</v>
      </c>
    </row>
    <row r="261" spans="1:16" ht="25.5">
      <c r="A261" t="s">
        <v>49</v>
      </c>
      <c s="34" t="s">
        <v>325</v>
      </c>
      <c s="34" t="s">
        <v>4122</v>
      </c>
      <c s="35" t="s">
        <v>5</v>
      </c>
      <c s="6" t="s">
        <v>4123</v>
      </c>
      <c s="36" t="s">
        <v>793</v>
      </c>
      <c s="37">
        <v>6.703</v>
      </c>
      <c s="36">
        <v>0</v>
      </c>
      <c s="36">
        <f>ROUND(G261*H261,6)</f>
      </c>
      <c r="L261" s="38">
        <v>0</v>
      </c>
      <c s="32">
        <f>ROUND(ROUND(L261,2)*ROUND(G261,3),2)</f>
      </c>
      <c s="36" t="s">
        <v>808</v>
      </c>
      <c>
        <f>(M261*21)/100</f>
      </c>
      <c t="s">
        <v>27</v>
      </c>
    </row>
    <row r="262" spans="1:5" ht="25.5">
      <c r="A262" s="35" t="s">
        <v>56</v>
      </c>
      <c r="E262" s="39" t="s">
        <v>4124</v>
      </c>
    </row>
    <row r="263" spans="1:5" ht="12.75">
      <c r="A263" s="35" t="s">
        <v>57</v>
      </c>
      <c r="E263" s="40" t="s">
        <v>5</v>
      </c>
    </row>
    <row r="264" spans="1:5" ht="12.75">
      <c r="A264" t="s">
        <v>59</v>
      </c>
      <c r="E264" s="39" t="s">
        <v>5</v>
      </c>
    </row>
    <row r="265" spans="1:16" ht="25.5">
      <c r="A265" t="s">
        <v>49</v>
      </c>
      <c s="34" t="s">
        <v>329</v>
      </c>
      <c s="34" t="s">
        <v>4125</v>
      </c>
      <c s="35" t="s">
        <v>5</v>
      </c>
      <c s="6" t="s">
        <v>4126</v>
      </c>
      <c s="36" t="s">
        <v>793</v>
      </c>
      <c s="37">
        <v>20.404</v>
      </c>
      <c s="36">
        <v>0</v>
      </c>
      <c s="36">
        <f>ROUND(G265*H265,6)</f>
      </c>
      <c r="L265" s="38">
        <v>0</v>
      </c>
      <c s="32">
        <f>ROUND(ROUND(L265,2)*ROUND(G265,3),2)</f>
      </c>
      <c s="36" t="s">
        <v>808</v>
      </c>
      <c>
        <f>(M265*21)/100</f>
      </c>
      <c t="s">
        <v>27</v>
      </c>
    </row>
    <row r="266" spans="1:5" ht="25.5">
      <c r="A266" s="35" t="s">
        <v>56</v>
      </c>
      <c r="E266" s="39" t="s">
        <v>4127</v>
      </c>
    </row>
    <row r="267" spans="1:5" ht="12.75">
      <c r="A267" s="35" t="s">
        <v>57</v>
      </c>
      <c r="E267" s="40" t="s">
        <v>5</v>
      </c>
    </row>
    <row r="268" spans="1:5" ht="12.75">
      <c r="A268" t="s">
        <v>59</v>
      </c>
      <c r="E268" s="39" t="s">
        <v>5</v>
      </c>
    </row>
    <row r="269" spans="1:16" ht="12.75">
      <c r="A269" t="s">
        <v>49</v>
      </c>
      <c s="34" t="s">
        <v>333</v>
      </c>
      <c s="34" t="s">
        <v>4128</v>
      </c>
      <c s="35" t="s">
        <v>5</v>
      </c>
      <c s="6" t="s">
        <v>4129</v>
      </c>
      <c s="36" t="s">
        <v>90</v>
      </c>
      <c s="37">
        <v>4</v>
      </c>
      <c s="36">
        <v>0</v>
      </c>
      <c s="36">
        <f>ROUND(G269*H269,6)</f>
      </c>
      <c r="L269" s="38">
        <v>0</v>
      </c>
      <c s="32">
        <f>ROUND(ROUND(L269,2)*ROUND(G269,3),2)</f>
      </c>
      <c s="36" t="s">
        <v>808</v>
      </c>
      <c>
        <f>(M269*21)/100</f>
      </c>
      <c t="s">
        <v>27</v>
      </c>
    </row>
    <row r="270" spans="1:5" ht="12.75">
      <c r="A270" s="35" t="s">
        <v>56</v>
      </c>
      <c r="E270" s="39" t="s">
        <v>5</v>
      </c>
    </row>
    <row r="271" spans="1:5" ht="12.75">
      <c r="A271" s="35" t="s">
        <v>57</v>
      </c>
      <c r="E271" s="40" t="s">
        <v>5</v>
      </c>
    </row>
    <row r="272" spans="1:5" ht="12.75">
      <c r="A272" t="s">
        <v>59</v>
      </c>
      <c r="E272" s="39" t="s">
        <v>5</v>
      </c>
    </row>
    <row r="273" spans="1:13" ht="12.75">
      <c r="A273" t="s">
        <v>46</v>
      </c>
      <c r="C273" s="31" t="s">
        <v>82</v>
      </c>
      <c r="E273" s="33" t="s">
        <v>4130</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49</v>
      </c>
      <c s="34" t="s">
        <v>337</v>
      </c>
      <c s="34" t="s">
        <v>4131</v>
      </c>
      <c s="35" t="s">
        <v>5</v>
      </c>
      <c s="6" t="s">
        <v>4132</v>
      </c>
      <c s="36" t="s">
        <v>85</v>
      </c>
      <c s="37">
        <v>112.77</v>
      </c>
      <c s="36">
        <v>0</v>
      </c>
      <c s="36">
        <f>ROUND(G274*H274,6)</f>
      </c>
      <c r="L274" s="38">
        <v>0</v>
      </c>
      <c s="32">
        <f>ROUND(ROUND(L274,2)*ROUND(G274,3),2)</f>
      </c>
      <c s="36" t="s">
        <v>808</v>
      </c>
      <c>
        <f>(M274*21)/100</f>
      </c>
      <c t="s">
        <v>27</v>
      </c>
    </row>
    <row r="275" spans="1:5" ht="38.25">
      <c r="A275" s="35" t="s">
        <v>56</v>
      </c>
      <c r="E275" s="39" t="s">
        <v>4133</v>
      </c>
    </row>
    <row r="276" spans="1:5" ht="76.5">
      <c r="A276" s="35" t="s">
        <v>57</v>
      </c>
      <c r="E276" s="40" t="s">
        <v>4134</v>
      </c>
    </row>
    <row r="277" spans="1:5" ht="12.75">
      <c r="A277" t="s">
        <v>59</v>
      </c>
      <c r="E277" s="39" t="s">
        <v>5</v>
      </c>
    </row>
    <row r="278" spans="1:16" ht="12.75">
      <c r="A278" t="s">
        <v>49</v>
      </c>
      <c s="34" t="s">
        <v>341</v>
      </c>
      <c s="34" t="s">
        <v>4135</v>
      </c>
      <c s="35" t="s">
        <v>5</v>
      </c>
      <c s="6" t="s">
        <v>4136</v>
      </c>
      <c s="36" t="s">
        <v>85</v>
      </c>
      <c s="37">
        <v>1252.675</v>
      </c>
      <c s="36">
        <v>0</v>
      </c>
      <c s="36">
        <f>ROUND(G278*H278,6)</f>
      </c>
      <c r="L278" s="38">
        <v>0</v>
      </c>
      <c s="32">
        <f>ROUND(ROUND(L278,2)*ROUND(G278,3),2)</f>
      </c>
      <c s="36" t="s">
        <v>808</v>
      </c>
      <c>
        <f>(M278*21)/100</f>
      </c>
      <c t="s">
        <v>27</v>
      </c>
    </row>
    <row r="279" spans="1:5" ht="25.5">
      <c r="A279" s="35" t="s">
        <v>56</v>
      </c>
      <c r="E279" s="39" t="s">
        <v>4137</v>
      </c>
    </row>
    <row r="280" spans="1:5" ht="114.75">
      <c r="A280" s="35" t="s">
        <v>57</v>
      </c>
      <c r="E280" s="40" t="s">
        <v>4138</v>
      </c>
    </row>
    <row r="281" spans="1:5" ht="12.75">
      <c r="A281" t="s">
        <v>59</v>
      </c>
      <c r="E281" s="39" t="s">
        <v>5</v>
      </c>
    </row>
    <row r="282" spans="1:16" ht="12.75">
      <c r="A282" t="s">
        <v>49</v>
      </c>
      <c s="34" t="s">
        <v>345</v>
      </c>
      <c s="34" t="s">
        <v>4139</v>
      </c>
      <c s="35" t="s">
        <v>5</v>
      </c>
      <c s="6" t="s">
        <v>4140</v>
      </c>
      <c s="36" t="s">
        <v>85</v>
      </c>
      <c s="37">
        <v>2983.272</v>
      </c>
      <c s="36">
        <v>0</v>
      </c>
      <c s="36">
        <f>ROUND(G282*H282,6)</f>
      </c>
      <c r="L282" s="38">
        <v>0</v>
      </c>
      <c s="32">
        <f>ROUND(ROUND(L282,2)*ROUND(G282,3),2)</f>
      </c>
      <c s="36" t="s">
        <v>808</v>
      </c>
      <c>
        <f>(M282*21)/100</f>
      </c>
      <c t="s">
        <v>27</v>
      </c>
    </row>
    <row r="283" spans="1:5" ht="25.5">
      <c r="A283" s="35" t="s">
        <v>56</v>
      </c>
      <c r="E283" s="39" t="s">
        <v>4141</v>
      </c>
    </row>
    <row r="284" spans="1:5" ht="25.5">
      <c r="A284" s="35" t="s">
        <v>57</v>
      </c>
      <c r="E284" s="40" t="s">
        <v>4142</v>
      </c>
    </row>
    <row r="285" spans="1:5" ht="12.75">
      <c r="A285" t="s">
        <v>59</v>
      </c>
      <c r="E285" s="39" t="s">
        <v>5</v>
      </c>
    </row>
    <row r="286" spans="1:16" ht="12.75">
      <c r="A286" t="s">
        <v>49</v>
      </c>
      <c s="34" t="s">
        <v>349</v>
      </c>
      <c s="34" t="s">
        <v>4143</v>
      </c>
      <c s="35" t="s">
        <v>5</v>
      </c>
      <c s="6" t="s">
        <v>4144</v>
      </c>
      <c s="36" t="s">
        <v>85</v>
      </c>
      <c s="37">
        <v>1252.675</v>
      </c>
      <c s="36">
        <v>0</v>
      </c>
      <c s="36">
        <f>ROUND(G286*H286,6)</f>
      </c>
      <c r="L286" s="38">
        <v>0</v>
      </c>
      <c s="32">
        <f>ROUND(ROUND(L286,2)*ROUND(G286,3),2)</f>
      </c>
      <c s="36" t="s">
        <v>808</v>
      </c>
      <c>
        <f>(M286*21)/100</f>
      </c>
      <c t="s">
        <v>27</v>
      </c>
    </row>
    <row r="287" spans="1:5" ht="25.5">
      <c r="A287" s="35" t="s">
        <v>56</v>
      </c>
      <c r="E287" s="39" t="s">
        <v>4145</v>
      </c>
    </row>
    <row r="288" spans="1:5" ht="114.75">
      <c r="A288" s="35" t="s">
        <v>57</v>
      </c>
      <c r="E288" s="40" t="s">
        <v>4146</v>
      </c>
    </row>
    <row r="289" spans="1:5" ht="12.75">
      <c r="A289" t="s">
        <v>59</v>
      </c>
      <c r="E289" s="39" t="s">
        <v>5</v>
      </c>
    </row>
    <row r="290" spans="1:16" ht="12.75">
      <c r="A290" t="s">
        <v>49</v>
      </c>
      <c s="34" t="s">
        <v>353</v>
      </c>
      <c s="34" t="s">
        <v>4147</v>
      </c>
      <c s="35" t="s">
        <v>5</v>
      </c>
      <c s="6" t="s">
        <v>4148</v>
      </c>
      <c s="36" t="s">
        <v>85</v>
      </c>
      <c s="37">
        <v>1252.675</v>
      </c>
      <c s="36">
        <v>0</v>
      </c>
      <c s="36">
        <f>ROUND(G290*H290,6)</f>
      </c>
      <c r="L290" s="38">
        <v>0</v>
      </c>
      <c s="32">
        <f>ROUND(ROUND(L290,2)*ROUND(G290,3),2)</f>
      </c>
      <c s="36" t="s">
        <v>808</v>
      </c>
      <c>
        <f>(M290*21)/100</f>
      </c>
      <c t="s">
        <v>27</v>
      </c>
    </row>
    <row r="291" spans="1:5" ht="25.5">
      <c r="A291" s="35" t="s">
        <v>56</v>
      </c>
      <c r="E291" s="39" t="s">
        <v>4149</v>
      </c>
    </row>
    <row r="292" spans="1:5" ht="127.5">
      <c r="A292" s="35" t="s">
        <v>57</v>
      </c>
      <c r="E292" s="40" t="s">
        <v>4150</v>
      </c>
    </row>
    <row r="293" spans="1:5" ht="12.75">
      <c r="A293" t="s">
        <v>59</v>
      </c>
      <c r="E293" s="39" t="s">
        <v>5</v>
      </c>
    </row>
    <row r="294" spans="1:16" ht="12.75">
      <c r="A294" t="s">
        <v>49</v>
      </c>
      <c s="34" t="s">
        <v>357</v>
      </c>
      <c s="34" t="s">
        <v>4151</v>
      </c>
      <c s="35" t="s">
        <v>5</v>
      </c>
      <c s="6" t="s">
        <v>4152</v>
      </c>
      <c s="36" t="s">
        <v>85</v>
      </c>
      <c s="37">
        <v>800.179</v>
      </c>
      <c s="36">
        <v>0</v>
      </c>
      <c s="36">
        <f>ROUND(G294*H294,6)</f>
      </c>
      <c r="L294" s="38">
        <v>0</v>
      </c>
      <c s="32">
        <f>ROUND(ROUND(L294,2)*ROUND(G294,3),2)</f>
      </c>
      <c s="36" t="s">
        <v>808</v>
      </c>
      <c>
        <f>(M294*21)/100</f>
      </c>
      <c t="s">
        <v>27</v>
      </c>
    </row>
    <row r="295" spans="1:5" ht="25.5">
      <c r="A295" s="35" t="s">
        <v>56</v>
      </c>
      <c r="E295" s="39" t="s">
        <v>4153</v>
      </c>
    </row>
    <row r="296" spans="1:5" ht="38.25">
      <c r="A296" s="35" t="s">
        <v>57</v>
      </c>
      <c r="E296" s="40" t="s">
        <v>4154</v>
      </c>
    </row>
    <row r="297" spans="1:5" ht="12.75">
      <c r="A297" t="s">
        <v>59</v>
      </c>
      <c r="E297" s="39" t="s">
        <v>5</v>
      </c>
    </row>
    <row r="298" spans="1:16" ht="12.75">
      <c r="A298" t="s">
        <v>49</v>
      </c>
      <c s="34" t="s">
        <v>361</v>
      </c>
      <c s="34" t="s">
        <v>4155</v>
      </c>
      <c s="35" t="s">
        <v>5</v>
      </c>
      <c s="6" t="s">
        <v>4156</v>
      </c>
      <c s="36" t="s">
        <v>85</v>
      </c>
      <c s="37">
        <v>1616.57</v>
      </c>
      <c s="36">
        <v>0</v>
      </c>
      <c s="36">
        <f>ROUND(G298*H298,6)</f>
      </c>
      <c r="L298" s="38">
        <v>0</v>
      </c>
      <c s="32">
        <f>ROUND(ROUND(L298,2)*ROUND(G298,3),2)</f>
      </c>
      <c s="36" t="s">
        <v>808</v>
      </c>
      <c>
        <f>(M298*21)/100</f>
      </c>
      <c t="s">
        <v>27</v>
      </c>
    </row>
    <row r="299" spans="1:5" ht="25.5">
      <c r="A299" s="35" t="s">
        <v>56</v>
      </c>
      <c r="E299" s="39" t="s">
        <v>4157</v>
      </c>
    </row>
    <row r="300" spans="1:5" ht="89.25">
      <c r="A300" s="35" t="s">
        <v>57</v>
      </c>
      <c r="E300" s="40" t="s">
        <v>4158</v>
      </c>
    </row>
    <row r="301" spans="1:5" ht="12.75">
      <c r="A301" t="s">
        <v>59</v>
      </c>
      <c r="E301" s="39" t="s">
        <v>5</v>
      </c>
    </row>
    <row r="302" spans="1:16" ht="12.75">
      <c r="A302" t="s">
        <v>49</v>
      </c>
      <c s="34" t="s">
        <v>365</v>
      </c>
      <c s="34" t="s">
        <v>4159</v>
      </c>
      <c s="35" t="s">
        <v>5</v>
      </c>
      <c s="6" t="s">
        <v>4160</v>
      </c>
      <c s="36" t="s">
        <v>85</v>
      </c>
      <c s="37">
        <v>187.459</v>
      </c>
      <c s="36">
        <v>0</v>
      </c>
      <c s="36">
        <f>ROUND(G302*H302,6)</f>
      </c>
      <c r="L302" s="38">
        <v>0</v>
      </c>
      <c s="32">
        <f>ROUND(ROUND(L302,2)*ROUND(G302,3),2)</f>
      </c>
      <c s="36" t="s">
        <v>808</v>
      </c>
      <c>
        <f>(M302*21)/100</f>
      </c>
      <c t="s">
        <v>27</v>
      </c>
    </row>
    <row r="303" spans="1:5" ht="25.5">
      <c r="A303" s="35" t="s">
        <v>56</v>
      </c>
      <c r="E303" s="39" t="s">
        <v>4161</v>
      </c>
    </row>
    <row r="304" spans="1:5" ht="89.25">
      <c r="A304" s="35" t="s">
        <v>57</v>
      </c>
      <c r="E304" s="40" t="s">
        <v>4162</v>
      </c>
    </row>
    <row r="305" spans="1:5" ht="12.75">
      <c r="A305" t="s">
        <v>59</v>
      </c>
      <c r="E305" s="39" t="s">
        <v>5</v>
      </c>
    </row>
    <row r="306" spans="1:16" ht="25.5">
      <c r="A306" t="s">
        <v>49</v>
      </c>
      <c s="34" t="s">
        <v>369</v>
      </c>
      <c s="34" t="s">
        <v>4163</v>
      </c>
      <c s="35" t="s">
        <v>5</v>
      </c>
      <c s="6" t="s">
        <v>4164</v>
      </c>
      <c s="36" t="s">
        <v>85</v>
      </c>
      <c s="37">
        <v>1429.111</v>
      </c>
      <c s="36">
        <v>0</v>
      </c>
      <c s="36">
        <f>ROUND(G306*H306,6)</f>
      </c>
      <c r="L306" s="38">
        <v>0</v>
      </c>
      <c s="32">
        <f>ROUND(ROUND(L306,2)*ROUND(G306,3),2)</f>
      </c>
      <c s="36" t="s">
        <v>808</v>
      </c>
      <c>
        <f>(M306*21)/100</f>
      </c>
      <c t="s">
        <v>27</v>
      </c>
    </row>
    <row r="307" spans="1:5" ht="25.5">
      <c r="A307" s="35" t="s">
        <v>56</v>
      </c>
      <c r="E307" s="39" t="s">
        <v>4165</v>
      </c>
    </row>
    <row r="308" spans="1:5" ht="216.75">
      <c r="A308" s="35" t="s">
        <v>57</v>
      </c>
      <c r="E308" s="40" t="s">
        <v>4166</v>
      </c>
    </row>
    <row r="309" spans="1:5" ht="12.75">
      <c r="A309" t="s">
        <v>59</v>
      </c>
      <c r="E309" s="39" t="s">
        <v>5</v>
      </c>
    </row>
    <row r="310" spans="1:16" ht="12.75">
      <c r="A310" t="s">
        <v>49</v>
      </c>
      <c s="34" t="s">
        <v>373</v>
      </c>
      <c s="34" t="s">
        <v>4167</v>
      </c>
      <c s="35" t="s">
        <v>5</v>
      </c>
      <c s="6" t="s">
        <v>4168</v>
      </c>
      <c s="36" t="s">
        <v>85</v>
      </c>
      <c s="37">
        <v>187.459</v>
      </c>
      <c s="36">
        <v>0</v>
      </c>
      <c s="36">
        <f>ROUND(G310*H310,6)</f>
      </c>
      <c r="L310" s="38">
        <v>0</v>
      </c>
      <c s="32">
        <f>ROUND(ROUND(L310,2)*ROUND(G310,3),2)</f>
      </c>
      <c s="36" t="s">
        <v>808</v>
      </c>
      <c>
        <f>(M310*21)/100</f>
      </c>
      <c t="s">
        <v>27</v>
      </c>
    </row>
    <row r="311" spans="1:5" ht="12.75">
      <c r="A311" s="35" t="s">
        <v>56</v>
      </c>
      <c r="E311" s="39" t="s">
        <v>4169</v>
      </c>
    </row>
    <row r="312" spans="1:5" ht="63.75">
      <c r="A312" s="35" t="s">
        <v>57</v>
      </c>
      <c r="E312" s="40" t="s">
        <v>4170</v>
      </c>
    </row>
    <row r="313" spans="1:5" ht="12.75">
      <c r="A313" t="s">
        <v>59</v>
      </c>
      <c r="E313" s="39" t="s">
        <v>5</v>
      </c>
    </row>
    <row r="314" spans="1:16" ht="12.75">
      <c r="A314" t="s">
        <v>49</v>
      </c>
      <c s="34" t="s">
        <v>377</v>
      </c>
      <c s="34" t="s">
        <v>4171</v>
      </c>
      <c s="35" t="s">
        <v>5</v>
      </c>
      <c s="6" t="s">
        <v>4172</v>
      </c>
      <c s="36" t="s">
        <v>85</v>
      </c>
      <c s="37">
        <v>600</v>
      </c>
      <c s="36">
        <v>0</v>
      </c>
      <c s="36">
        <f>ROUND(G314*H314,6)</f>
      </c>
      <c r="L314" s="38">
        <v>0</v>
      </c>
      <c s="32">
        <f>ROUND(ROUND(L314,2)*ROUND(G314,3),2)</f>
      </c>
      <c s="36" t="s">
        <v>808</v>
      </c>
      <c>
        <f>(M314*21)/100</f>
      </c>
      <c t="s">
        <v>27</v>
      </c>
    </row>
    <row r="315" spans="1:5" ht="25.5">
      <c r="A315" s="35" t="s">
        <v>56</v>
      </c>
      <c r="E315" s="39" t="s">
        <v>4173</v>
      </c>
    </row>
    <row r="316" spans="1:5" ht="12.75">
      <c r="A316" s="35" t="s">
        <v>57</v>
      </c>
      <c r="E316" s="40" t="s">
        <v>5</v>
      </c>
    </row>
    <row r="317" spans="1:5" ht="12.75">
      <c r="A317" t="s">
        <v>59</v>
      </c>
      <c r="E317" s="39" t="s">
        <v>5</v>
      </c>
    </row>
    <row r="318" spans="1:16" ht="25.5">
      <c r="A318" t="s">
        <v>49</v>
      </c>
      <c s="34" t="s">
        <v>381</v>
      </c>
      <c s="34" t="s">
        <v>4174</v>
      </c>
      <c s="35" t="s">
        <v>5</v>
      </c>
      <c s="6" t="s">
        <v>4175</v>
      </c>
      <c s="36" t="s">
        <v>64</v>
      </c>
      <c s="37">
        <v>76.981</v>
      </c>
      <c s="36">
        <v>0</v>
      </c>
      <c s="36">
        <f>ROUND(G318*H318,6)</f>
      </c>
      <c r="L318" s="38">
        <v>0</v>
      </c>
      <c s="32">
        <f>ROUND(ROUND(L318,2)*ROUND(G318,3),2)</f>
      </c>
      <c s="36" t="s">
        <v>808</v>
      </c>
      <c>
        <f>(M318*21)/100</f>
      </c>
      <c t="s">
        <v>27</v>
      </c>
    </row>
    <row r="319" spans="1:5" ht="25.5">
      <c r="A319" s="35" t="s">
        <v>56</v>
      </c>
      <c r="E319" s="39" t="s">
        <v>4176</v>
      </c>
    </row>
    <row r="320" spans="1:5" ht="318.75">
      <c r="A320" s="35" t="s">
        <v>57</v>
      </c>
      <c r="E320" s="40" t="s">
        <v>4177</v>
      </c>
    </row>
    <row r="321" spans="1:5" ht="12.75">
      <c r="A321" t="s">
        <v>59</v>
      </c>
      <c r="E321" s="39" t="s">
        <v>5</v>
      </c>
    </row>
    <row r="322" spans="1:16" ht="12.75">
      <c r="A322" t="s">
        <v>49</v>
      </c>
      <c s="34" t="s">
        <v>385</v>
      </c>
      <c s="34" t="s">
        <v>4178</v>
      </c>
      <c s="35" t="s">
        <v>5</v>
      </c>
      <c s="6" t="s">
        <v>4179</v>
      </c>
      <c s="36" t="s">
        <v>64</v>
      </c>
      <c s="37">
        <v>76.981</v>
      </c>
      <c s="36">
        <v>0</v>
      </c>
      <c s="36">
        <f>ROUND(G322*H322,6)</f>
      </c>
      <c r="L322" s="38">
        <v>0</v>
      </c>
      <c s="32">
        <f>ROUND(ROUND(L322,2)*ROUND(G322,3),2)</f>
      </c>
      <c s="36" t="s">
        <v>808</v>
      </c>
      <c>
        <f>(M322*21)/100</f>
      </c>
      <c t="s">
        <v>27</v>
      </c>
    </row>
    <row r="323" spans="1:5" ht="25.5">
      <c r="A323" s="35" t="s">
        <v>56</v>
      </c>
      <c r="E323" s="39" t="s">
        <v>4180</v>
      </c>
    </row>
    <row r="324" spans="1:5" ht="12.75">
      <c r="A324" s="35" t="s">
        <v>57</v>
      </c>
      <c r="E324" s="40" t="s">
        <v>5</v>
      </c>
    </row>
    <row r="325" spans="1:5" ht="12.75">
      <c r="A325" t="s">
        <v>59</v>
      </c>
      <c r="E325" s="39" t="s">
        <v>5</v>
      </c>
    </row>
    <row r="326" spans="1:16" ht="25.5">
      <c r="A326" t="s">
        <v>49</v>
      </c>
      <c s="34" t="s">
        <v>389</v>
      </c>
      <c s="34" t="s">
        <v>4181</v>
      </c>
      <c s="35" t="s">
        <v>5</v>
      </c>
      <c s="6" t="s">
        <v>4182</v>
      </c>
      <c s="36" t="s">
        <v>64</v>
      </c>
      <c s="37">
        <v>76.981</v>
      </c>
      <c s="36">
        <v>0</v>
      </c>
      <c s="36">
        <f>ROUND(G326*H326,6)</f>
      </c>
      <c r="L326" s="38">
        <v>0</v>
      </c>
      <c s="32">
        <f>ROUND(ROUND(L326,2)*ROUND(G326,3),2)</f>
      </c>
      <c s="36" t="s">
        <v>808</v>
      </c>
      <c>
        <f>(M326*21)/100</f>
      </c>
      <c t="s">
        <v>27</v>
      </c>
    </row>
    <row r="327" spans="1:5" ht="25.5">
      <c r="A327" s="35" t="s">
        <v>56</v>
      </c>
      <c r="E327" s="39" t="s">
        <v>4183</v>
      </c>
    </row>
    <row r="328" spans="1:5" ht="12.75">
      <c r="A328" s="35" t="s">
        <v>57</v>
      </c>
      <c r="E328" s="40" t="s">
        <v>5</v>
      </c>
    </row>
    <row r="329" spans="1:5" ht="12.75">
      <c r="A329" t="s">
        <v>59</v>
      </c>
      <c r="E329" s="39" t="s">
        <v>5</v>
      </c>
    </row>
    <row r="330" spans="1:16" ht="12.75">
      <c r="A330" t="s">
        <v>49</v>
      </c>
      <c s="34" t="s">
        <v>394</v>
      </c>
      <c s="34" t="s">
        <v>4184</v>
      </c>
      <c s="35" t="s">
        <v>5</v>
      </c>
      <c s="6" t="s">
        <v>4185</v>
      </c>
      <c s="36" t="s">
        <v>64</v>
      </c>
      <c s="37">
        <v>53.862</v>
      </c>
      <c s="36">
        <v>0</v>
      </c>
      <c s="36">
        <f>ROUND(G330*H330,6)</f>
      </c>
      <c r="L330" s="38">
        <v>0</v>
      </c>
      <c s="32">
        <f>ROUND(ROUND(L330,2)*ROUND(G330,3),2)</f>
      </c>
      <c s="36" t="s">
        <v>808</v>
      </c>
      <c>
        <f>(M330*21)/100</f>
      </c>
      <c t="s">
        <v>27</v>
      </c>
    </row>
    <row r="331" spans="1:5" ht="12.75">
      <c r="A331" s="35" t="s">
        <v>56</v>
      </c>
      <c r="E331" s="39" t="s">
        <v>4186</v>
      </c>
    </row>
    <row r="332" spans="1:5" ht="140.25">
      <c r="A332" s="35" t="s">
        <v>57</v>
      </c>
      <c r="E332" s="40" t="s">
        <v>4187</v>
      </c>
    </row>
    <row r="333" spans="1:5" ht="12.75">
      <c r="A333" t="s">
        <v>59</v>
      </c>
      <c r="E333" s="39" t="s">
        <v>5</v>
      </c>
    </row>
    <row r="334" spans="1:16" ht="12.75">
      <c r="A334" t="s">
        <v>49</v>
      </c>
      <c s="34" t="s">
        <v>398</v>
      </c>
      <c s="34" t="s">
        <v>4188</v>
      </c>
      <c s="35" t="s">
        <v>5</v>
      </c>
      <c s="6" t="s">
        <v>4189</v>
      </c>
      <c s="36" t="s">
        <v>793</v>
      </c>
      <c s="37">
        <v>6.684</v>
      </c>
      <c s="36">
        <v>0</v>
      </c>
      <c s="36">
        <f>ROUND(G334*H334,6)</f>
      </c>
      <c r="L334" s="38">
        <v>0</v>
      </c>
      <c s="32">
        <f>ROUND(ROUND(L334,2)*ROUND(G334,3),2)</f>
      </c>
      <c s="36" t="s">
        <v>808</v>
      </c>
      <c>
        <f>(M334*21)/100</f>
      </c>
      <c t="s">
        <v>27</v>
      </c>
    </row>
    <row r="335" spans="1:5" ht="12.75">
      <c r="A335" s="35" t="s">
        <v>56</v>
      </c>
      <c r="E335" s="39" t="s">
        <v>4190</v>
      </c>
    </row>
    <row r="336" spans="1:5" ht="25.5">
      <c r="A336" s="35" t="s">
        <v>57</v>
      </c>
      <c r="E336" s="40" t="s">
        <v>4191</v>
      </c>
    </row>
    <row r="337" spans="1:5" ht="12.75">
      <c r="A337" t="s">
        <v>59</v>
      </c>
      <c r="E337" s="39" t="s">
        <v>5</v>
      </c>
    </row>
    <row r="338" spans="1:16" ht="12.75">
      <c r="A338" t="s">
        <v>49</v>
      </c>
      <c s="34" t="s">
        <v>402</v>
      </c>
      <c s="34" t="s">
        <v>4192</v>
      </c>
      <c s="35" t="s">
        <v>5</v>
      </c>
      <c s="6" t="s">
        <v>4193</v>
      </c>
      <c s="36" t="s">
        <v>85</v>
      </c>
      <c s="37">
        <v>541.6</v>
      </c>
      <c s="36">
        <v>0</v>
      </c>
      <c s="36">
        <f>ROUND(G338*H338,6)</f>
      </c>
      <c r="L338" s="38">
        <v>0</v>
      </c>
      <c s="32">
        <f>ROUND(ROUND(L338,2)*ROUND(G338,3),2)</f>
      </c>
      <c s="36" t="s">
        <v>808</v>
      </c>
      <c>
        <f>(M338*21)/100</f>
      </c>
      <c t="s">
        <v>27</v>
      </c>
    </row>
    <row r="339" spans="1:5" ht="12.75">
      <c r="A339" s="35" t="s">
        <v>56</v>
      </c>
      <c r="E339" s="39" t="s">
        <v>4194</v>
      </c>
    </row>
    <row r="340" spans="1:5" ht="191.25">
      <c r="A340" s="35" t="s">
        <v>57</v>
      </c>
      <c r="E340" s="40" t="s">
        <v>4195</v>
      </c>
    </row>
    <row r="341" spans="1:5" ht="12.75">
      <c r="A341" t="s">
        <v>59</v>
      </c>
      <c r="E341" s="39" t="s">
        <v>5</v>
      </c>
    </row>
    <row r="342" spans="1:16" ht="12.75">
      <c r="A342" t="s">
        <v>49</v>
      </c>
      <c s="34" t="s">
        <v>406</v>
      </c>
      <c s="34" t="s">
        <v>4196</v>
      </c>
      <c s="35" t="s">
        <v>5</v>
      </c>
      <c s="6" t="s">
        <v>4197</v>
      </c>
      <c s="36" t="s">
        <v>85</v>
      </c>
      <c s="37">
        <v>1243.7</v>
      </c>
      <c s="36">
        <v>0</v>
      </c>
      <c s="36">
        <f>ROUND(G342*H342,6)</f>
      </c>
      <c r="L342" s="38">
        <v>0</v>
      </c>
      <c s="32">
        <f>ROUND(ROUND(L342,2)*ROUND(G342,3),2)</f>
      </c>
      <c s="36" t="s">
        <v>808</v>
      </c>
      <c>
        <f>(M342*21)/100</f>
      </c>
      <c t="s">
        <v>27</v>
      </c>
    </row>
    <row r="343" spans="1:5" ht="12.75">
      <c r="A343" s="35" t="s">
        <v>56</v>
      </c>
      <c r="E343" s="39" t="s">
        <v>4198</v>
      </c>
    </row>
    <row r="344" spans="1:5" ht="409.5">
      <c r="A344" s="35" t="s">
        <v>57</v>
      </c>
      <c r="E344" s="40" t="s">
        <v>4199</v>
      </c>
    </row>
    <row r="345" spans="1:5" ht="12.75">
      <c r="A345" t="s">
        <v>59</v>
      </c>
      <c r="E345" s="39" t="s">
        <v>5</v>
      </c>
    </row>
    <row r="346" spans="1:16" ht="25.5">
      <c r="A346" t="s">
        <v>49</v>
      </c>
      <c s="34" t="s">
        <v>410</v>
      </c>
      <c s="34" t="s">
        <v>4200</v>
      </c>
      <c s="35" t="s">
        <v>5</v>
      </c>
      <c s="6" t="s">
        <v>4201</v>
      </c>
      <c s="36" t="s">
        <v>75</v>
      </c>
      <c s="37">
        <v>626.35</v>
      </c>
      <c s="36">
        <v>0</v>
      </c>
      <c s="36">
        <f>ROUND(G346*H346,6)</f>
      </c>
      <c r="L346" s="38">
        <v>0</v>
      </c>
      <c s="32">
        <f>ROUND(ROUND(L346,2)*ROUND(G346,3),2)</f>
      </c>
      <c s="36" t="s">
        <v>808</v>
      </c>
      <c>
        <f>(M346*21)/100</f>
      </c>
      <c t="s">
        <v>27</v>
      </c>
    </row>
    <row r="347" spans="1:5" ht="25.5">
      <c r="A347" s="35" t="s">
        <v>56</v>
      </c>
      <c r="E347" s="39" t="s">
        <v>4202</v>
      </c>
    </row>
    <row r="348" spans="1:5" ht="191.25">
      <c r="A348" s="35" t="s">
        <v>57</v>
      </c>
      <c r="E348" s="40" t="s">
        <v>4203</v>
      </c>
    </row>
    <row r="349" spans="1:5" ht="12.75">
      <c r="A349" t="s">
        <v>59</v>
      </c>
      <c r="E349" s="39" t="s">
        <v>5</v>
      </c>
    </row>
    <row r="350" spans="1:16" ht="25.5">
      <c r="A350" t="s">
        <v>49</v>
      </c>
      <c s="34" t="s">
        <v>414</v>
      </c>
      <c s="34" t="s">
        <v>4204</v>
      </c>
      <c s="35" t="s">
        <v>5</v>
      </c>
      <c s="6" t="s">
        <v>4205</v>
      </c>
      <c s="36" t="s">
        <v>75</v>
      </c>
      <c s="37">
        <v>829.58</v>
      </c>
      <c s="36">
        <v>0</v>
      </c>
      <c s="36">
        <f>ROUND(G350*H350,6)</f>
      </c>
      <c r="L350" s="38">
        <v>0</v>
      </c>
      <c s="32">
        <f>ROUND(ROUND(L350,2)*ROUND(G350,3),2)</f>
      </c>
      <c s="36" t="s">
        <v>808</v>
      </c>
      <c>
        <f>(M350*21)/100</f>
      </c>
      <c t="s">
        <v>27</v>
      </c>
    </row>
    <row r="351" spans="1:5" ht="25.5">
      <c r="A351" s="35" t="s">
        <v>56</v>
      </c>
      <c r="E351" s="39" t="s">
        <v>4206</v>
      </c>
    </row>
    <row r="352" spans="1:5" ht="318.75">
      <c r="A352" s="35" t="s">
        <v>57</v>
      </c>
      <c r="E352" s="40" t="s">
        <v>4207</v>
      </c>
    </row>
    <row r="353" spans="1:5" ht="12.75">
      <c r="A353" t="s">
        <v>59</v>
      </c>
      <c r="E353" s="39" t="s">
        <v>5</v>
      </c>
    </row>
    <row r="354" spans="1:16" ht="12.75">
      <c r="A354" t="s">
        <v>49</v>
      </c>
      <c s="34" t="s">
        <v>418</v>
      </c>
      <c s="34" t="s">
        <v>4208</v>
      </c>
      <c s="35" t="s">
        <v>5</v>
      </c>
      <c s="6" t="s">
        <v>4209</v>
      </c>
      <c s="36" t="s">
        <v>85</v>
      </c>
      <c s="37">
        <v>452.496</v>
      </c>
      <c s="36">
        <v>0</v>
      </c>
      <c s="36">
        <f>ROUND(G354*H354,6)</f>
      </c>
      <c r="L354" s="38">
        <v>0</v>
      </c>
      <c s="32">
        <f>ROUND(ROUND(L354,2)*ROUND(G354,3),2)</f>
      </c>
      <c s="36" t="s">
        <v>808</v>
      </c>
      <c>
        <f>(M354*21)/100</f>
      </c>
      <c t="s">
        <v>27</v>
      </c>
    </row>
    <row r="355" spans="1:5" ht="12.75">
      <c r="A355" s="35" t="s">
        <v>56</v>
      </c>
      <c r="E355" s="39" t="s">
        <v>5</v>
      </c>
    </row>
    <row r="356" spans="1:5" ht="76.5">
      <c r="A356" s="35" t="s">
        <v>57</v>
      </c>
      <c r="E356" s="40" t="s">
        <v>4210</v>
      </c>
    </row>
    <row r="357" spans="1:5" ht="12.75">
      <c r="A357" t="s">
        <v>59</v>
      </c>
      <c r="E357" s="39" t="s">
        <v>5</v>
      </c>
    </row>
    <row r="358" spans="1:16" ht="12.75">
      <c r="A358" t="s">
        <v>49</v>
      </c>
      <c s="34" t="s">
        <v>422</v>
      </c>
      <c s="34" t="s">
        <v>4211</v>
      </c>
      <c s="35" t="s">
        <v>5</v>
      </c>
      <c s="6" t="s">
        <v>4212</v>
      </c>
      <c s="36" t="s">
        <v>85</v>
      </c>
      <c s="37">
        <v>189.25</v>
      </c>
      <c s="36">
        <v>0</v>
      </c>
      <c s="36">
        <f>ROUND(G358*H358,6)</f>
      </c>
      <c r="L358" s="38">
        <v>0</v>
      </c>
      <c s="32">
        <f>ROUND(ROUND(L358,2)*ROUND(G358,3),2)</f>
      </c>
      <c s="36" t="s">
        <v>808</v>
      </c>
      <c>
        <f>(M358*21)/100</f>
      </c>
      <c t="s">
        <v>27</v>
      </c>
    </row>
    <row r="359" spans="1:5" ht="12.75">
      <c r="A359" s="35" t="s">
        <v>56</v>
      </c>
      <c r="E359" s="39" t="s">
        <v>5</v>
      </c>
    </row>
    <row r="360" spans="1:5" ht="63.75">
      <c r="A360" s="35" t="s">
        <v>57</v>
      </c>
      <c r="E360" s="40" t="s">
        <v>4213</v>
      </c>
    </row>
    <row r="361" spans="1:5" ht="12.75">
      <c r="A361" t="s">
        <v>59</v>
      </c>
      <c r="E361" s="39" t="s">
        <v>5</v>
      </c>
    </row>
    <row r="362" spans="1:16" ht="12.75">
      <c r="A362" t="s">
        <v>49</v>
      </c>
      <c s="34" t="s">
        <v>426</v>
      </c>
      <c s="34" t="s">
        <v>4214</v>
      </c>
      <c s="35" t="s">
        <v>5</v>
      </c>
      <c s="6" t="s">
        <v>4215</v>
      </c>
      <c s="36" t="s">
        <v>85</v>
      </c>
      <c s="37">
        <v>1252.675</v>
      </c>
      <c s="36">
        <v>0</v>
      </c>
      <c s="36">
        <f>ROUND(G362*H362,6)</f>
      </c>
      <c r="L362" s="38">
        <v>0</v>
      </c>
      <c s="32">
        <f>ROUND(ROUND(L362,2)*ROUND(G362,3),2)</f>
      </c>
      <c s="36" t="s">
        <v>808</v>
      </c>
      <c>
        <f>(M362*21)/100</f>
      </c>
      <c t="s">
        <v>27</v>
      </c>
    </row>
    <row r="363" spans="1:5" ht="25.5">
      <c r="A363" s="35" t="s">
        <v>56</v>
      </c>
      <c r="E363" s="39" t="s">
        <v>4216</v>
      </c>
    </row>
    <row r="364" spans="1:5" ht="114.75">
      <c r="A364" s="35" t="s">
        <v>57</v>
      </c>
      <c r="E364" s="40" t="s">
        <v>4217</v>
      </c>
    </row>
    <row r="365" spans="1:5" ht="12.75">
      <c r="A365" t="s">
        <v>59</v>
      </c>
      <c r="E365" s="39" t="s">
        <v>5</v>
      </c>
    </row>
    <row r="366" spans="1:16" ht="12.75">
      <c r="A366" t="s">
        <v>49</v>
      </c>
      <c s="34" t="s">
        <v>430</v>
      </c>
      <c s="34" t="s">
        <v>4218</v>
      </c>
      <c s="35" t="s">
        <v>5</v>
      </c>
      <c s="6" t="s">
        <v>4219</v>
      </c>
      <c s="36" t="s">
        <v>85</v>
      </c>
      <c s="37">
        <v>1252.675</v>
      </c>
      <c s="36">
        <v>0</v>
      </c>
      <c s="36">
        <f>ROUND(G366*H366,6)</f>
      </c>
      <c r="L366" s="38">
        <v>0</v>
      </c>
      <c s="32">
        <f>ROUND(ROUND(L366,2)*ROUND(G366,3),2)</f>
      </c>
      <c s="36" t="s">
        <v>808</v>
      </c>
      <c>
        <f>(M366*21)/100</f>
      </c>
      <c t="s">
        <v>27</v>
      </c>
    </row>
    <row r="367" spans="1:5" ht="25.5">
      <c r="A367" s="35" t="s">
        <v>56</v>
      </c>
      <c r="E367" s="39" t="s">
        <v>4220</v>
      </c>
    </row>
    <row r="368" spans="1:5" ht="12.75">
      <c r="A368" s="35" t="s">
        <v>57</v>
      </c>
      <c r="E368" s="40" t="s">
        <v>5</v>
      </c>
    </row>
    <row r="369" spans="1:5" ht="12.75">
      <c r="A369" t="s">
        <v>59</v>
      </c>
      <c r="E369" s="39" t="s">
        <v>5</v>
      </c>
    </row>
    <row r="370" spans="1:13" ht="12.75">
      <c r="A370" t="s">
        <v>46</v>
      </c>
      <c r="C370" s="31" t="s">
        <v>4221</v>
      </c>
      <c r="E370" s="33" t="s">
        <v>4222</v>
      </c>
      <c r="J370" s="32">
        <f>0</f>
      </c>
      <c s="32">
        <f>0</f>
      </c>
      <c s="32">
        <f>0+L371+L375+L379+L383+L387+L391+L395+L399+L403+L407+L411</f>
      </c>
      <c s="32">
        <f>0+M371+M375+M379+M383+M387+M391+M395+M399+M403+M407+M411</f>
      </c>
    </row>
    <row r="371" spans="1:16" ht="12.75">
      <c r="A371" t="s">
        <v>49</v>
      </c>
      <c s="34" t="s">
        <v>434</v>
      </c>
      <c s="34" t="s">
        <v>4223</v>
      </c>
      <c s="35" t="s">
        <v>5</v>
      </c>
      <c s="6" t="s">
        <v>4224</v>
      </c>
      <c s="36" t="s">
        <v>4225</v>
      </c>
      <c s="37">
        <v>404.075</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12.75">
      <c r="A375" t="s">
        <v>49</v>
      </c>
      <c s="34" t="s">
        <v>439</v>
      </c>
      <c s="34" t="s">
        <v>4226</v>
      </c>
      <c s="35" t="s">
        <v>5</v>
      </c>
      <c s="6" t="s">
        <v>4227</v>
      </c>
      <c s="36" t="s">
        <v>2138</v>
      </c>
      <c s="37">
        <v>5797.581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443</v>
      </c>
      <c s="34" t="s">
        <v>4228</v>
      </c>
      <c s="35" t="s">
        <v>5</v>
      </c>
      <c s="6" t="s">
        <v>4229</v>
      </c>
      <c s="36" t="s">
        <v>85</v>
      </c>
      <c s="37">
        <v>1444.984</v>
      </c>
      <c s="36">
        <v>0</v>
      </c>
      <c s="36">
        <f>ROUND(G379*H379,6)</f>
      </c>
      <c r="L379" s="38">
        <v>0</v>
      </c>
      <c s="32">
        <f>ROUND(ROUND(L379,2)*ROUND(G379,3),2)</f>
      </c>
      <c s="36" t="s">
        <v>808</v>
      </c>
      <c>
        <f>(M379*21)/100</f>
      </c>
      <c t="s">
        <v>27</v>
      </c>
    </row>
    <row r="380" spans="1:5" ht="12.75">
      <c r="A380" s="35" t="s">
        <v>56</v>
      </c>
      <c r="E380" s="39" t="s">
        <v>5</v>
      </c>
    </row>
    <row r="381" spans="1:5" ht="114.75">
      <c r="A381" s="35" t="s">
        <v>57</v>
      </c>
      <c r="E381" s="40" t="s">
        <v>4230</v>
      </c>
    </row>
    <row r="382" spans="1:5" ht="12.75">
      <c r="A382" t="s">
        <v>59</v>
      </c>
      <c r="E382" s="39" t="s">
        <v>5</v>
      </c>
    </row>
    <row r="383" spans="1:16" ht="38.25">
      <c r="A383" t="s">
        <v>49</v>
      </c>
      <c s="34" t="s">
        <v>447</v>
      </c>
      <c s="34" t="s">
        <v>4231</v>
      </c>
      <c s="35" t="s">
        <v>5</v>
      </c>
      <c s="6" t="s">
        <v>4232</v>
      </c>
      <c s="36" t="s">
        <v>85</v>
      </c>
      <c s="37">
        <v>1210.361</v>
      </c>
      <c s="36">
        <v>0</v>
      </c>
      <c s="36">
        <f>ROUND(G383*H383,6)</f>
      </c>
      <c r="L383" s="38">
        <v>0</v>
      </c>
      <c s="32">
        <f>ROUND(ROUND(L383,2)*ROUND(G383,3),2)</f>
      </c>
      <c s="36" t="s">
        <v>808</v>
      </c>
      <c>
        <f>(M383*21)/100</f>
      </c>
      <c t="s">
        <v>27</v>
      </c>
    </row>
    <row r="384" spans="1:5" ht="12.75">
      <c r="A384" s="35" t="s">
        <v>56</v>
      </c>
      <c r="E384" s="39" t="s">
        <v>5</v>
      </c>
    </row>
    <row r="385" spans="1:5" ht="89.25">
      <c r="A385" s="35" t="s">
        <v>57</v>
      </c>
      <c r="E385" s="40" t="s">
        <v>4233</v>
      </c>
    </row>
    <row r="386" spans="1:5" ht="12.75">
      <c r="A386" t="s">
        <v>59</v>
      </c>
      <c r="E386" s="39" t="s">
        <v>5</v>
      </c>
    </row>
    <row r="387" spans="1:16" ht="12.75">
      <c r="A387" t="s">
        <v>49</v>
      </c>
      <c s="34" t="s">
        <v>450</v>
      </c>
      <c s="34" t="s">
        <v>4234</v>
      </c>
      <c s="35" t="s">
        <v>5</v>
      </c>
      <c s="6" t="s">
        <v>4235</v>
      </c>
      <c s="36" t="s">
        <v>85</v>
      </c>
      <c s="37">
        <v>662.04</v>
      </c>
      <c s="36">
        <v>0</v>
      </c>
      <c s="36">
        <f>ROUND(G387*H387,6)</f>
      </c>
      <c r="L387" s="38">
        <v>0</v>
      </c>
      <c s="32">
        <f>ROUND(ROUND(L387,2)*ROUND(G387,3),2)</f>
      </c>
      <c s="36" t="s">
        <v>808</v>
      </c>
      <c>
        <f>(M387*21)/100</f>
      </c>
      <c t="s">
        <v>27</v>
      </c>
    </row>
    <row r="388" spans="1:5" ht="25.5">
      <c r="A388" s="35" t="s">
        <v>56</v>
      </c>
      <c r="E388" s="39" t="s">
        <v>4236</v>
      </c>
    </row>
    <row r="389" spans="1:5" ht="267.75">
      <c r="A389" s="35" t="s">
        <v>57</v>
      </c>
      <c r="E389" s="40" t="s">
        <v>4237</v>
      </c>
    </row>
    <row r="390" spans="1:5" ht="25.5">
      <c r="A390" t="s">
        <v>59</v>
      </c>
      <c r="E390" s="39" t="s">
        <v>4238</v>
      </c>
    </row>
    <row r="391" spans="1:16" ht="12.75">
      <c r="A391" t="s">
        <v>49</v>
      </c>
      <c s="34" t="s">
        <v>1083</v>
      </c>
      <c s="34" t="s">
        <v>4239</v>
      </c>
      <c s="35" t="s">
        <v>5</v>
      </c>
      <c s="6" t="s">
        <v>4240</v>
      </c>
      <c s="36" t="s">
        <v>85</v>
      </c>
      <c s="37">
        <v>492.46</v>
      </c>
      <c s="36">
        <v>0</v>
      </c>
      <c s="36">
        <f>ROUND(G391*H391,6)</f>
      </c>
      <c r="L391" s="38">
        <v>0</v>
      </c>
      <c s="32">
        <f>ROUND(ROUND(L391,2)*ROUND(G391,3),2)</f>
      </c>
      <c s="36" t="s">
        <v>808</v>
      </c>
      <c>
        <f>(M391*21)/100</f>
      </c>
      <c t="s">
        <v>27</v>
      </c>
    </row>
    <row r="392" spans="1:5" ht="25.5">
      <c r="A392" s="35" t="s">
        <v>56</v>
      </c>
      <c r="E392" s="39" t="s">
        <v>4241</v>
      </c>
    </row>
    <row r="393" spans="1:5" ht="293.25">
      <c r="A393" s="35" t="s">
        <v>57</v>
      </c>
      <c r="E393" s="40" t="s">
        <v>4242</v>
      </c>
    </row>
    <row r="394" spans="1:5" ht="25.5">
      <c r="A394" t="s">
        <v>59</v>
      </c>
      <c r="E394" s="39" t="s">
        <v>4238</v>
      </c>
    </row>
    <row r="395" spans="1:16" ht="12.75">
      <c r="A395" t="s">
        <v>49</v>
      </c>
      <c s="34" t="s">
        <v>1086</v>
      </c>
      <c s="34" t="s">
        <v>4243</v>
      </c>
      <c s="35" t="s">
        <v>5</v>
      </c>
      <c s="6" t="s">
        <v>4244</v>
      </c>
      <c s="36" t="s">
        <v>85</v>
      </c>
      <c s="37">
        <v>1324.08</v>
      </c>
      <c s="36">
        <v>0</v>
      </c>
      <c s="36">
        <f>ROUND(G395*H395,6)</f>
      </c>
      <c r="L395" s="38">
        <v>0</v>
      </c>
      <c s="32">
        <f>ROUND(ROUND(L395,2)*ROUND(G395,3),2)</f>
      </c>
      <c s="36" t="s">
        <v>808</v>
      </c>
      <c>
        <f>(M395*21)/100</f>
      </c>
      <c t="s">
        <v>27</v>
      </c>
    </row>
    <row r="396" spans="1:5" ht="12.75">
      <c r="A396" s="35" t="s">
        <v>56</v>
      </c>
      <c r="E396" s="39" t="s">
        <v>4245</v>
      </c>
    </row>
    <row r="397" spans="1:5" ht="267.75">
      <c r="A397" s="35" t="s">
        <v>57</v>
      </c>
      <c r="E397" s="40" t="s">
        <v>4246</v>
      </c>
    </row>
    <row r="398" spans="1:5" ht="25.5">
      <c r="A398" t="s">
        <v>59</v>
      </c>
      <c r="E398" s="39" t="s">
        <v>4247</v>
      </c>
    </row>
    <row r="399" spans="1:16" ht="12.75">
      <c r="A399" t="s">
        <v>49</v>
      </c>
      <c s="34" t="s">
        <v>451</v>
      </c>
      <c s="34" t="s">
        <v>4248</v>
      </c>
      <c s="35" t="s">
        <v>5</v>
      </c>
      <c s="6" t="s">
        <v>4249</v>
      </c>
      <c s="36" t="s">
        <v>85</v>
      </c>
      <c s="37">
        <v>780.896</v>
      </c>
      <c s="36">
        <v>0</v>
      </c>
      <c s="36">
        <f>ROUND(G399*H399,6)</f>
      </c>
      <c r="L399" s="38">
        <v>0</v>
      </c>
      <c s="32">
        <f>ROUND(ROUND(L399,2)*ROUND(G399,3),2)</f>
      </c>
      <c s="36" t="s">
        <v>808</v>
      </c>
      <c>
        <f>(M399*21)/100</f>
      </c>
      <c t="s">
        <v>27</v>
      </c>
    </row>
    <row r="400" spans="1:5" ht="12.75">
      <c r="A400" s="35" t="s">
        <v>56</v>
      </c>
      <c r="E400" s="39" t="s">
        <v>4250</v>
      </c>
    </row>
    <row r="401" spans="1:5" ht="293.25">
      <c r="A401" s="35" t="s">
        <v>57</v>
      </c>
      <c r="E401" s="40" t="s">
        <v>4251</v>
      </c>
    </row>
    <row r="402" spans="1:5" ht="25.5">
      <c r="A402" t="s">
        <v>59</v>
      </c>
      <c r="E402" s="39" t="s">
        <v>4247</v>
      </c>
    </row>
    <row r="403" spans="1:16" ht="25.5">
      <c r="A403" t="s">
        <v>49</v>
      </c>
      <c s="34" t="s">
        <v>455</v>
      </c>
      <c s="34" t="s">
        <v>4252</v>
      </c>
      <c s="35" t="s">
        <v>5</v>
      </c>
      <c s="6" t="s">
        <v>4253</v>
      </c>
      <c s="36" t="s">
        <v>85</v>
      </c>
      <c s="37">
        <v>408.04</v>
      </c>
      <c s="36">
        <v>0</v>
      </c>
      <c s="36">
        <f>ROUND(G403*H403,6)</f>
      </c>
      <c r="L403" s="38">
        <v>0</v>
      </c>
      <c s="32">
        <f>ROUND(ROUND(L403,2)*ROUND(G403,3),2)</f>
      </c>
      <c s="36" t="s">
        <v>808</v>
      </c>
      <c>
        <f>(M403*21)/100</f>
      </c>
      <c t="s">
        <v>27</v>
      </c>
    </row>
    <row r="404" spans="1:5" ht="38.25">
      <c r="A404" s="35" t="s">
        <v>56</v>
      </c>
      <c r="E404" s="39" t="s">
        <v>4254</v>
      </c>
    </row>
    <row r="405" spans="1:5" ht="51">
      <c r="A405" s="35" t="s">
        <v>57</v>
      </c>
      <c r="E405" s="40" t="s">
        <v>4255</v>
      </c>
    </row>
    <row r="406" spans="1:5" ht="12.75">
      <c r="A406" t="s">
        <v>59</v>
      </c>
      <c r="E406" s="39" t="s">
        <v>5</v>
      </c>
    </row>
    <row r="407" spans="1:16" ht="12.75">
      <c r="A407" t="s">
        <v>49</v>
      </c>
      <c s="34" t="s">
        <v>1094</v>
      </c>
      <c s="34" t="s">
        <v>4256</v>
      </c>
      <c s="35" t="s">
        <v>5</v>
      </c>
      <c s="6" t="s">
        <v>4257</v>
      </c>
      <c s="36" t="s">
        <v>85</v>
      </c>
      <c s="37">
        <v>1705.171</v>
      </c>
      <c s="36">
        <v>0</v>
      </c>
      <c s="36">
        <f>ROUND(G407*H407,6)</f>
      </c>
      <c r="L407" s="38">
        <v>0</v>
      </c>
      <c s="32">
        <f>ROUND(ROUND(L407,2)*ROUND(G407,3),2)</f>
      </c>
      <c s="36" t="s">
        <v>808</v>
      </c>
      <c>
        <f>(M407*21)/100</f>
      </c>
      <c t="s">
        <v>27</v>
      </c>
    </row>
    <row r="408" spans="1:5" ht="25.5">
      <c r="A408" s="35" t="s">
        <v>56</v>
      </c>
      <c r="E408" s="39" t="s">
        <v>4258</v>
      </c>
    </row>
    <row r="409" spans="1:5" ht="114.75">
      <c r="A409" s="35" t="s">
        <v>57</v>
      </c>
      <c r="E409" s="40" t="s">
        <v>4259</v>
      </c>
    </row>
    <row r="410" spans="1:5" ht="12.75">
      <c r="A410" t="s">
        <v>59</v>
      </c>
      <c r="E410" s="39" t="s">
        <v>5</v>
      </c>
    </row>
    <row r="411" spans="1:16" ht="12.75">
      <c r="A411" t="s">
        <v>49</v>
      </c>
      <c s="34" t="s">
        <v>1097</v>
      </c>
      <c s="34" t="s">
        <v>4260</v>
      </c>
      <c s="35" t="s">
        <v>5</v>
      </c>
      <c s="6" t="s">
        <v>4261</v>
      </c>
      <c s="36" t="s">
        <v>793</v>
      </c>
      <c s="37">
        <v>21.523</v>
      </c>
      <c s="36">
        <v>0</v>
      </c>
      <c s="36">
        <f>ROUND(G411*H411,6)</f>
      </c>
      <c r="L411" s="38">
        <v>0</v>
      </c>
      <c s="32">
        <f>ROUND(ROUND(L411,2)*ROUND(G411,3),2)</f>
      </c>
      <c s="36" t="s">
        <v>808</v>
      </c>
      <c>
        <f>(M411*21)/100</f>
      </c>
      <c t="s">
        <v>27</v>
      </c>
    </row>
    <row r="412" spans="1:5" ht="38.25">
      <c r="A412" s="35" t="s">
        <v>56</v>
      </c>
      <c r="E412" s="39" t="s">
        <v>4262</v>
      </c>
    </row>
    <row r="413" spans="1:5" ht="12.75">
      <c r="A413" s="35" t="s">
        <v>57</v>
      </c>
      <c r="E413" s="40" t="s">
        <v>5</v>
      </c>
    </row>
    <row r="414" spans="1:5" ht="114.75">
      <c r="A414" t="s">
        <v>59</v>
      </c>
      <c r="E414" s="39" t="s">
        <v>4263</v>
      </c>
    </row>
    <row r="415" spans="1:13" ht="12.75">
      <c r="A415" t="s">
        <v>46</v>
      </c>
      <c r="C415" s="31" t="s">
        <v>4264</v>
      </c>
      <c r="E415" s="33" t="s">
        <v>4265</v>
      </c>
      <c r="J415" s="32">
        <f>0</f>
      </c>
      <c s="32">
        <f>0</f>
      </c>
      <c s="32">
        <f>0+L416+L420+L424+L428+L432+L436+L440+L444+L448+L452+L456+L460</f>
      </c>
      <c s="32">
        <f>0+M416+M420+M424+M428+M432+M436+M440+M444+M448+M452+M456+M460</f>
      </c>
    </row>
    <row r="416" spans="1:16" ht="12.75">
      <c r="A416" t="s">
        <v>49</v>
      </c>
      <c s="34" t="s">
        <v>500</v>
      </c>
      <c s="34" t="s">
        <v>4266</v>
      </c>
      <c s="35" t="s">
        <v>5</v>
      </c>
      <c s="6" t="s">
        <v>4267</v>
      </c>
      <c s="36" t="s">
        <v>85</v>
      </c>
      <c s="37">
        <v>872.85</v>
      </c>
      <c s="36">
        <v>0</v>
      </c>
      <c s="36">
        <f>ROUND(G416*H416,6)</f>
      </c>
      <c r="L416" s="38">
        <v>0</v>
      </c>
      <c s="32">
        <f>ROUND(ROUND(L416,2)*ROUND(G416,3),2)</f>
      </c>
      <c s="36" t="s">
        <v>808</v>
      </c>
      <c>
        <f>(M416*21)/100</f>
      </c>
      <c t="s">
        <v>27</v>
      </c>
    </row>
    <row r="417" spans="1:5" ht="12.75">
      <c r="A417" s="35" t="s">
        <v>56</v>
      </c>
      <c r="E417" s="39" t="s">
        <v>5</v>
      </c>
    </row>
    <row r="418" spans="1:5" ht="178.5">
      <c r="A418" s="35" t="s">
        <v>57</v>
      </c>
      <c r="E418" s="40" t="s">
        <v>4268</v>
      </c>
    </row>
    <row r="419" spans="1:5" ht="12.75">
      <c r="A419" t="s">
        <v>59</v>
      </c>
      <c r="E419" s="39" t="s">
        <v>5</v>
      </c>
    </row>
    <row r="420" spans="1:16" ht="12.75">
      <c r="A420" t="s">
        <v>49</v>
      </c>
      <c s="34" t="s">
        <v>504</v>
      </c>
      <c s="34" t="s">
        <v>4269</v>
      </c>
      <c s="35" t="s">
        <v>5</v>
      </c>
      <c s="6" t="s">
        <v>4270</v>
      </c>
      <c s="36" t="s">
        <v>85</v>
      </c>
      <c s="37">
        <v>59.461</v>
      </c>
      <c s="36">
        <v>0</v>
      </c>
      <c s="36">
        <f>ROUND(G420*H420,6)</f>
      </c>
      <c r="L420" s="38">
        <v>0</v>
      </c>
      <c s="32">
        <f>ROUND(ROUND(L420,2)*ROUND(G420,3),2)</f>
      </c>
      <c s="36" t="s">
        <v>808</v>
      </c>
      <c>
        <f>(M420*21)/100</f>
      </c>
      <c t="s">
        <v>27</v>
      </c>
    </row>
    <row r="421" spans="1:5" ht="12.75">
      <c r="A421" s="35" t="s">
        <v>56</v>
      </c>
      <c r="E421" s="39" t="s">
        <v>5</v>
      </c>
    </row>
    <row r="422" spans="1:5" ht="12.75">
      <c r="A422" s="35" t="s">
        <v>57</v>
      </c>
      <c r="E422" s="40" t="s">
        <v>5</v>
      </c>
    </row>
    <row r="423" spans="1:5" ht="12.75">
      <c r="A423" t="s">
        <v>59</v>
      </c>
      <c r="E423" s="39" t="s">
        <v>5</v>
      </c>
    </row>
    <row r="424" spans="1:16" ht="12.75">
      <c r="A424" t="s">
        <v>49</v>
      </c>
      <c s="34" t="s">
        <v>508</v>
      </c>
      <c s="34" t="s">
        <v>4271</v>
      </c>
      <c s="35" t="s">
        <v>5</v>
      </c>
      <c s="6" t="s">
        <v>4272</v>
      </c>
      <c s="36" t="s">
        <v>85</v>
      </c>
      <c s="37">
        <v>197.494</v>
      </c>
      <c s="36">
        <v>0</v>
      </c>
      <c s="36">
        <f>ROUND(G424*H424,6)</f>
      </c>
      <c r="L424" s="38">
        <v>0</v>
      </c>
      <c s="32">
        <f>ROUND(ROUND(L424,2)*ROUND(G424,3),2)</f>
      </c>
      <c s="36" t="s">
        <v>808</v>
      </c>
      <c>
        <f>(M424*21)/100</f>
      </c>
      <c t="s">
        <v>27</v>
      </c>
    </row>
    <row r="425" spans="1:5" ht="12.75">
      <c r="A425" s="35" t="s">
        <v>56</v>
      </c>
      <c r="E425" s="39" t="s">
        <v>5</v>
      </c>
    </row>
    <row r="426" spans="1:5" ht="153">
      <c r="A426" s="35" t="s">
        <v>57</v>
      </c>
      <c r="E426" s="40" t="s">
        <v>4273</v>
      </c>
    </row>
    <row r="427" spans="1:5" ht="12.75">
      <c r="A427" t="s">
        <v>59</v>
      </c>
      <c r="E427" s="39" t="s">
        <v>5</v>
      </c>
    </row>
    <row r="428" spans="1:16" ht="25.5">
      <c r="A428" t="s">
        <v>49</v>
      </c>
      <c s="34" t="s">
        <v>513</v>
      </c>
      <c s="34" t="s">
        <v>4274</v>
      </c>
      <c s="35" t="s">
        <v>5</v>
      </c>
      <c s="6" t="s">
        <v>4275</v>
      </c>
      <c s="36" t="s">
        <v>85</v>
      </c>
      <c s="37">
        <v>595.76</v>
      </c>
      <c s="36">
        <v>0</v>
      </c>
      <c s="36">
        <f>ROUND(G428*H428,6)</f>
      </c>
      <c r="L428" s="38">
        <v>0</v>
      </c>
      <c s="32">
        <f>ROUND(ROUND(L428,2)*ROUND(G428,3),2)</f>
      </c>
      <c s="36" t="s">
        <v>808</v>
      </c>
      <c>
        <f>(M428*21)/100</f>
      </c>
      <c t="s">
        <v>27</v>
      </c>
    </row>
    <row r="429" spans="1:5" ht="12.75">
      <c r="A429" s="35" t="s">
        <v>56</v>
      </c>
      <c r="E429" s="39" t="s">
        <v>5</v>
      </c>
    </row>
    <row r="430" spans="1:5" ht="204">
      <c r="A430" s="35" t="s">
        <v>57</v>
      </c>
      <c r="E430" s="40" t="s">
        <v>4276</v>
      </c>
    </row>
    <row r="431" spans="1:5" ht="12.75">
      <c r="A431" t="s">
        <v>59</v>
      </c>
      <c r="E431" s="39" t="s">
        <v>5</v>
      </c>
    </row>
    <row r="432" spans="1:16" ht="25.5">
      <c r="A432" t="s">
        <v>49</v>
      </c>
      <c s="34" t="s">
        <v>517</v>
      </c>
      <c s="34" t="s">
        <v>4277</v>
      </c>
      <c s="35" t="s">
        <v>5</v>
      </c>
      <c s="6" t="s">
        <v>4278</v>
      </c>
      <c s="36" t="s">
        <v>85</v>
      </c>
      <c s="37">
        <v>1514.64</v>
      </c>
      <c s="36">
        <v>0</v>
      </c>
      <c s="36">
        <f>ROUND(G432*H432,6)</f>
      </c>
      <c r="L432" s="38">
        <v>0</v>
      </c>
      <c s="32">
        <f>ROUND(ROUND(L432,2)*ROUND(G432,3),2)</f>
      </c>
      <c s="36" t="s">
        <v>808</v>
      </c>
      <c>
        <f>(M432*21)/100</f>
      </c>
      <c t="s">
        <v>27</v>
      </c>
    </row>
    <row r="433" spans="1:5" ht="25.5">
      <c r="A433" s="35" t="s">
        <v>56</v>
      </c>
      <c r="E433" s="39" t="s">
        <v>4279</v>
      </c>
    </row>
    <row r="434" spans="1:5" ht="12.75">
      <c r="A434" s="35" t="s">
        <v>57</v>
      </c>
      <c r="E434" s="40" t="s">
        <v>5</v>
      </c>
    </row>
    <row r="435" spans="1:5" ht="25.5">
      <c r="A435" t="s">
        <v>59</v>
      </c>
      <c r="E435" s="39" t="s">
        <v>4280</v>
      </c>
    </row>
    <row r="436" spans="1:16" ht="12.75">
      <c r="A436" t="s">
        <v>49</v>
      </c>
      <c s="34" t="s">
        <v>521</v>
      </c>
      <c s="34" t="s">
        <v>4281</v>
      </c>
      <c s="35" t="s">
        <v>5</v>
      </c>
      <c s="6" t="s">
        <v>4282</v>
      </c>
      <c s="36" t="s">
        <v>85</v>
      </c>
      <c s="37">
        <v>740.66</v>
      </c>
      <c s="36">
        <v>0</v>
      </c>
      <c s="36">
        <f>ROUND(G436*H436,6)</f>
      </c>
      <c r="L436" s="38">
        <v>0</v>
      </c>
      <c s="32">
        <f>ROUND(ROUND(L436,2)*ROUND(G436,3),2)</f>
      </c>
      <c s="36" t="s">
        <v>808</v>
      </c>
      <c>
        <f>(M436*21)/100</f>
      </c>
      <c t="s">
        <v>27</v>
      </c>
    </row>
    <row r="437" spans="1:5" ht="12.75">
      <c r="A437" s="35" t="s">
        <v>56</v>
      </c>
      <c r="E437" s="39" t="s">
        <v>4283</v>
      </c>
    </row>
    <row r="438" spans="1:5" ht="89.25">
      <c r="A438" s="35" t="s">
        <v>57</v>
      </c>
      <c r="E438" s="40" t="s">
        <v>4284</v>
      </c>
    </row>
    <row r="439" spans="1:5" ht="12.75">
      <c r="A439" t="s">
        <v>59</v>
      </c>
      <c r="E439" s="39" t="s">
        <v>5</v>
      </c>
    </row>
    <row r="440" spans="1:16" ht="12.75">
      <c r="A440" t="s">
        <v>49</v>
      </c>
      <c s="34" t="s">
        <v>525</v>
      </c>
      <c s="34" t="s">
        <v>4285</v>
      </c>
      <c s="35" t="s">
        <v>5</v>
      </c>
      <c s="6" t="s">
        <v>4286</v>
      </c>
      <c s="36" t="s">
        <v>85</v>
      </c>
      <c s="37">
        <v>740.66</v>
      </c>
      <c s="36">
        <v>0</v>
      </c>
      <c s="36">
        <f>ROUND(G440*H440,6)</f>
      </c>
      <c r="L440" s="38">
        <v>0</v>
      </c>
      <c s="32">
        <f>ROUND(ROUND(L440,2)*ROUND(G440,3),2)</f>
      </c>
      <c s="36" t="s">
        <v>808</v>
      </c>
      <c>
        <f>(M440*21)/100</f>
      </c>
      <c t="s">
        <v>27</v>
      </c>
    </row>
    <row r="441" spans="1:5" ht="25.5">
      <c r="A441" s="35" t="s">
        <v>56</v>
      </c>
      <c r="E441" s="39" t="s">
        <v>4287</v>
      </c>
    </row>
    <row r="442" spans="1:5" ht="89.25">
      <c r="A442" s="35" t="s">
        <v>57</v>
      </c>
      <c r="E442" s="40" t="s">
        <v>4288</v>
      </c>
    </row>
    <row r="443" spans="1:5" ht="12.75">
      <c r="A443" t="s">
        <v>59</v>
      </c>
      <c r="E443" s="39" t="s">
        <v>5</v>
      </c>
    </row>
    <row r="444" spans="1:16" ht="12.75">
      <c r="A444" t="s">
        <v>49</v>
      </c>
      <c s="34" t="s">
        <v>529</v>
      </c>
      <c s="34" t="s">
        <v>4289</v>
      </c>
      <c s="35" t="s">
        <v>5</v>
      </c>
      <c s="6" t="s">
        <v>4290</v>
      </c>
      <c s="36" t="s">
        <v>85</v>
      </c>
      <c s="37">
        <v>740.66</v>
      </c>
      <c s="36">
        <v>0</v>
      </c>
      <c s="36">
        <f>ROUND(G444*H444,6)</f>
      </c>
      <c r="L444" s="38">
        <v>0</v>
      </c>
      <c s="32">
        <f>ROUND(ROUND(L444,2)*ROUND(G444,3),2)</f>
      </c>
      <c s="36" t="s">
        <v>808</v>
      </c>
      <c>
        <f>(M444*21)/100</f>
      </c>
      <c t="s">
        <v>27</v>
      </c>
    </row>
    <row r="445" spans="1:5" ht="25.5">
      <c r="A445" s="35" t="s">
        <v>56</v>
      </c>
      <c r="E445" s="39" t="s">
        <v>4291</v>
      </c>
    </row>
    <row r="446" spans="1:5" ht="89.25">
      <c r="A446" s="35" t="s">
        <v>57</v>
      </c>
      <c r="E446" s="40" t="s">
        <v>4292</v>
      </c>
    </row>
    <row r="447" spans="1:5" ht="12.75">
      <c r="A447" t="s">
        <v>59</v>
      </c>
      <c r="E447" s="39" t="s">
        <v>5</v>
      </c>
    </row>
    <row r="448" spans="1:16" ht="12.75">
      <c r="A448" t="s">
        <v>49</v>
      </c>
      <c s="34" t="s">
        <v>533</v>
      </c>
      <c s="34" t="s">
        <v>4293</v>
      </c>
      <c s="35" t="s">
        <v>5</v>
      </c>
      <c s="6" t="s">
        <v>4294</v>
      </c>
      <c s="36" t="s">
        <v>85</v>
      </c>
      <c s="37">
        <v>740.66</v>
      </c>
      <c s="36">
        <v>0</v>
      </c>
      <c s="36">
        <f>ROUND(G448*H448,6)</f>
      </c>
      <c r="L448" s="38">
        <v>0</v>
      </c>
      <c s="32">
        <f>ROUND(ROUND(L448,2)*ROUND(G448,3),2)</f>
      </c>
      <c s="36" t="s">
        <v>808</v>
      </c>
      <c>
        <f>(M448*21)/100</f>
      </c>
      <c t="s">
        <v>27</v>
      </c>
    </row>
    <row r="449" spans="1:5" ht="25.5">
      <c r="A449" s="35" t="s">
        <v>56</v>
      </c>
      <c r="E449" s="39" t="s">
        <v>4295</v>
      </c>
    </row>
    <row r="450" spans="1:5" ht="89.25">
      <c r="A450" s="35" t="s">
        <v>57</v>
      </c>
      <c r="E450" s="40" t="s">
        <v>4288</v>
      </c>
    </row>
    <row r="451" spans="1:5" ht="12.75">
      <c r="A451" t="s">
        <v>59</v>
      </c>
      <c r="E451" s="39" t="s">
        <v>5</v>
      </c>
    </row>
    <row r="452" spans="1:16" ht="25.5">
      <c r="A452" t="s">
        <v>49</v>
      </c>
      <c s="34" t="s">
        <v>537</v>
      </c>
      <c s="34" t="s">
        <v>4296</v>
      </c>
      <c s="35" t="s">
        <v>5</v>
      </c>
      <c s="6" t="s">
        <v>4297</v>
      </c>
      <c s="36" t="s">
        <v>85</v>
      </c>
      <c s="37">
        <v>54.055</v>
      </c>
      <c s="36">
        <v>0</v>
      </c>
      <c s="36">
        <f>ROUND(G452*H452,6)</f>
      </c>
      <c r="L452" s="38">
        <v>0</v>
      </c>
      <c s="32">
        <f>ROUND(ROUND(L452,2)*ROUND(G452,3),2)</f>
      </c>
      <c s="36" t="s">
        <v>808</v>
      </c>
      <c>
        <f>(M452*21)/100</f>
      </c>
      <c t="s">
        <v>27</v>
      </c>
    </row>
    <row r="453" spans="1:5" ht="25.5">
      <c r="A453" s="35" t="s">
        <v>56</v>
      </c>
      <c r="E453" s="39" t="s">
        <v>4298</v>
      </c>
    </row>
    <row r="454" spans="1:5" ht="76.5">
      <c r="A454" s="35" t="s">
        <v>57</v>
      </c>
      <c r="E454" s="40" t="s">
        <v>4299</v>
      </c>
    </row>
    <row r="455" spans="1:5" ht="12.75">
      <c r="A455" t="s">
        <v>59</v>
      </c>
      <c r="E455" s="39" t="s">
        <v>5</v>
      </c>
    </row>
    <row r="456" spans="1:16" ht="12.75">
      <c r="A456" t="s">
        <v>49</v>
      </c>
      <c s="34" t="s">
        <v>52</v>
      </c>
      <c s="34" t="s">
        <v>4300</v>
      </c>
      <c s="35" t="s">
        <v>5</v>
      </c>
      <c s="6" t="s">
        <v>4301</v>
      </c>
      <c s="36" t="s">
        <v>793</v>
      </c>
      <c s="37">
        <v>17.035</v>
      </c>
      <c s="36">
        <v>0</v>
      </c>
      <c s="36">
        <f>ROUND(G456*H456,6)</f>
      </c>
      <c r="L456" s="38">
        <v>0</v>
      </c>
      <c s="32">
        <f>ROUND(ROUND(L456,2)*ROUND(G456,3),2)</f>
      </c>
      <c s="36" t="s">
        <v>808</v>
      </c>
      <c>
        <f>(M456*21)/100</f>
      </c>
      <c t="s">
        <v>27</v>
      </c>
    </row>
    <row r="457" spans="1:5" ht="25.5">
      <c r="A457" s="35" t="s">
        <v>56</v>
      </c>
      <c r="E457" s="39" t="s">
        <v>4302</v>
      </c>
    </row>
    <row r="458" spans="1:5" ht="12.75">
      <c r="A458" s="35" t="s">
        <v>57</v>
      </c>
      <c r="E458" s="40" t="s">
        <v>5</v>
      </c>
    </row>
    <row r="459" spans="1:5" ht="12.75">
      <c r="A459" t="s">
        <v>59</v>
      </c>
      <c r="E459" s="39" t="s">
        <v>5</v>
      </c>
    </row>
    <row r="460" spans="1:16" ht="12.75">
      <c r="A460" t="s">
        <v>49</v>
      </c>
      <c s="34" t="s">
        <v>544</v>
      </c>
      <c s="34" t="s">
        <v>4303</v>
      </c>
      <c s="35" t="s">
        <v>5</v>
      </c>
      <c s="6" t="s">
        <v>4304</v>
      </c>
      <c s="36" t="s">
        <v>793</v>
      </c>
      <c s="37">
        <v>17.035</v>
      </c>
      <c s="36">
        <v>0</v>
      </c>
      <c s="36">
        <f>ROUND(G460*H460,6)</f>
      </c>
      <c r="L460" s="38">
        <v>0</v>
      </c>
      <c s="32">
        <f>ROUND(ROUND(L460,2)*ROUND(G460,3),2)</f>
      </c>
      <c s="36" t="s">
        <v>808</v>
      </c>
      <c>
        <f>(M460*21)/100</f>
      </c>
      <c t="s">
        <v>27</v>
      </c>
    </row>
    <row r="461" spans="1:5" ht="38.25">
      <c r="A461" s="35" t="s">
        <v>56</v>
      </c>
      <c r="E461" s="39" t="s">
        <v>4305</v>
      </c>
    </row>
    <row r="462" spans="1:5" ht="12.75">
      <c r="A462" s="35" t="s">
        <v>57</v>
      </c>
      <c r="E462" s="40" t="s">
        <v>5</v>
      </c>
    </row>
    <row r="463" spans="1:5" ht="12.75">
      <c r="A463" t="s">
        <v>59</v>
      </c>
      <c r="E463" s="39" t="s">
        <v>5</v>
      </c>
    </row>
    <row r="464" spans="1:13" ht="12.75">
      <c r="A464" t="s">
        <v>46</v>
      </c>
      <c r="C464" s="31" t="s">
        <v>3771</v>
      </c>
      <c r="E464" s="33" t="s">
        <v>2835</v>
      </c>
      <c r="J464" s="32">
        <f>0</f>
      </c>
      <c s="32">
        <f>0</f>
      </c>
      <c s="32">
        <f>0+L465+L469+L473+L477</f>
      </c>
      <c s="32">
        <f>0+M465+M469+M473+M477</f>
      </c>
    </row>
    <row r="465" spans="1:16" ht="12.75">
      <c r="A465" t="s">
        <v>49</v>
      </c>
      <c s="34" t="s">
        <v>548</v>
      </c>
      <c s="34" t="s">
        <v>4306</v>
      </c>
      <c s="35" t="s">
        <v>5</v>
      </c>
      <c s="6" t="s">
        <v>4307</v>
      </c>
      <c s="36" t="s">
        <v>85</v>
      </c>
      <c s="37">
        <v>177.964</v>
      </c>
      <c s="36">
        <v>0</v>
      </c>
      <c s="36">
        <f>ROUND(G465*H465,6)</f>
      </c>
      <c r="L465" s="38">
        <v>0</v>
      </c>
      <c s="32">
        <f>ROUND(ROUND(L465,2)*ROUND(G465,3),2)</f>
      </c>
      <c s="36" t="s">
        <v>808</v>
      </c>
      <c>
        <f>(M465*21)/100</f>
      </c>
      <c t="s">
        <v>27</v>
      </c>
    </row>
    <row r="466" spans="1:5" ht="25.5">
      <c r="A466" s="35" t="s">
        <v>56</v>
      </c>
      <c r="E466" s="39" t="s">
        <v>4308</v>
      </c>
    </row>
    <row r="467" spans="1:5" ht="63.75">
      <c r="A467" s="35" t="s">
        <v>57</v>
      </c>
      <c r="E467" s="40" t="s">
        <v>4309</v>
      </c>
    </row>
    <row r="468" spans="1:5" ht="12.75">
      <c r="A468" t="s">
        <v>59</v>
      </c>
      <c r="E468" s="39" t="s">
        <v>5</v>
      </c>
    </row>
    <row r="469" spans="1:16" ht="25.5">
      <c r="A469" t="s">
        <v>49</v>
      </c>
      <c s="34" t="s">
        <v>552</v>
      </c>
      <c s="34" t="s">
        <v>4310</v>
      </c>
      <c s="35" t="s">
        <v>5</v>
      </c>
      <c s="6" t="s">
        <v>4311</v>
      </c>
      <c s="36" t="s">
        <v>85</v>
      </c>
      <c s="37">
        <v>740.66</v>
      </c>
      <c s="36">
        <v>0</v>
      </c>
      <c s="36">
        <f>ROUND(G469*H469,6)</f>
      </c>
      <c r="L469" s="38">
        <v>0</v>
      </c>
      <c s="32">
        <f>ROUND(ROUND(L469,2)*ROUND(G469,3),2)</f>
      </c>
      <c s="36" t="s">
        <v>808</v>
      </c>
      <c>
        <f>(M469*21)/100</f>
      </c>
      <c t="s">
        <v>27</v>
      </c>
    </row>
    <row r="470" spans="1:5" ht="25.5">
      <c r="A470" s="35" t="s">
        <v>56</v>
      </c>
      <c r="E470" s="39" t="s">
        <v>4312</v>
      </c>
    </row>
    <row r="471" spans="1:5" ht="89.25">
      <c r="A471" s="35" t="s">
        <v>57</v>
      </c>
      <c r="E471" s="40" t="s">
        <v>4313</v>
      </c>
    </row>
    <row r="472" spans="1:5" ht="12.75">
      <c r="A472" t="s">
        <v>59</v>
      </c>
      <c r="E472" s="39" t="s">
        <v>5</v>
      </c>
    </row>
    <row r="473" spans="1:16" ht="12.75">
      <c r="A473" t="s">
        <v>49</v>
      </c>
      <c s="34" t="s">
        <v>556</v>
      </c>
      <c s="34" t="s">
        <v>4314</v>
      </c>
      <c s="35" t="s">
        <v>5</v>
      </c>
      <c s="6" t="s">
        <v>4315</v>
      </c>
      <c s="36" t="s">
        <v>793</v>
      </c>
      <c s="37">
        <v>13.758</v>
      </c>
      <c s="36">
        <v>0</v>
      </c>
      <c s="36">
        <f>ROUND(G473*H473,6)</f>
      </c>
      <c r="L473" s="38">
        <v>0</v>
      </c>
      <c s="32">
        <f>ROUND(ROUND(L473,2)*ROUND(G473,3),2)</f>
      </c>
      <c s="36" t="s">
        <v>808</v>
      </c>
      <c>
        <f>(M473*21)/100</f>
      </c>
      <c t="s">
        <v>27</v>
      </c>
    </row>
    <row r="474" spans="1:5" ht="25.5">
      <c r="A474" s="35" t="s">
        <v>56</v>
      </c>
      <c r="E474" s="39" t="s">
        <v>4316</v>
      </c>
    </row>
    <row r="475" spans="1:5" ht="12.75">
      <c r="A475" s="35" t="s">
        <v>57</v>
      </c>
      <c r="E475" s="40" t="s">
        <v>5</v>
      </c>
    </row>
    <row r="476" spans="1:5" ht="12.75">
      <c r="A476" t="s">
        <v>59</v>
      </c>
      <c r="E476" s="39" t="s">
        <v>5</v>
      </c>
    </row>
    <row r="477" spans="1:16" ht="12.75">
      <c r="A477" t="s">
        <v>49</v>
      </c>
      <c s="34" t="s">
        <v>560</v>
      </c>
      <c s="34" t="s">
        <v>4317</v>
      </c>
      <c s="35" t="s">
        <v>5</v>
      </c>
      <c s="6" t="s">
        <v>4318</v>
      </c>
      <c s="36" t="s">
        <v>793</v>
      </c>
      <c s="37">
        <v>13.758</v>
      </c>
      <c s="36">
        <v>0</v>
      </c>
      <c s="36">
        <f>ROUND(G477*H477,6)</f>
      </c>
      <c r="L477" s="38">
        <v>0</v>
      </c>
      <c s="32">
        <f>ROUND(ROUND(L477,2)*ROUND(G477,3),2)</f>
      </c>
      <c s="36" t="s">
        <v>808</v>
      </c>
      <c>
        <f>(M477*21)/100</f>
      </c>
      <c t="s">
        <v>27</v>
      </c>
    </row>
    <row r="478" spans="1:5" ht="38.25">
      <c r="A478" s="35" t="s">
        <v>56</v>
      </c>
      <c r="E478" s="39" t="s">
        <v>4319</v>
      </c>
    </row>
    <row r="479" spans="1:5" ht="12.75">
      <c r="A479" s="35" t="s">
        <v>57</v>
      </c>
      <c r="E479" s="40" t="s">
        <v>5</v>
      </c>
    </row>
    <row r="480" spans="1:5" ht="12.75">
      <c r="A480" t="s">
        <v>59</v>
      </c>
      <c r="E480" s="39" t="s">
        <v>5</v>
      </c>
    </row>
    <row r="481" spans="1:13" ht="12.75">
      <c r="A481" t="s">
        <v>46</v>
      </c>
      <c r="C481" s="31" t="s">
        <v>3783</v>
      </c>
      <c r="E481" s="33" t="s">
        <v>3784</v>
      </c>
      <c r="J481" s="32">
        <f>0</f>
      </c>
      <c s="32">
        <f>0</f>
      </c>
      <c s="32">
        <f>0+L482+L486+L490+L494+L498+L502+L506+L510+L514+L518+L522+L526+L530+L534+L538+L542+L546+L550</f>
      </c>
      <c s="32">
        <f>0+M482+M486+M490+M494+M498+M502+M506+M510+M514+M518+M522+M526+M530+M534+M538+M542+M546+M550</f>
      </c>
    </row>
    <row r="482" spans="1:16" ht="25.5">
      <c r="A482" t="s">
        <v>49</v>
      </c>
      <c s="34" t="s">
        <v>565</v>
      </c>
      <c s="34" t="s">
        <v>4320</v>
      </c>
      <c s="35" t="s">
        <v>5</v>
      </c>
      <c s="6" t="s">
        <v>4321</v>
      </c>
      <c s="36" t="s">
        <v>85</v>
      </c>
      <c s="37">
        <v>102.705</v>
      </c>
      <c s="36">
        <v>0</v>
      </c>
      <c s="36">
        <f>ROUND(G482*H482,6)</f>
      </c>
      <c r="L482" s="38">
        <v>0</v>
      </c>
      <c s="32">
        <f>ROUND(ROUND(L482,2)*ROUND(G482,3),2)</f>
      </c>
      <c s="36" t="s">
        <v>808</v>
      </c>
      <c>
        <f>(M482*21)/100</f>
      </c>
      <c t="s">
        <v>27</v>
      </c>
    </row>
    <row r="483" spans="1:5" ht="38.25">
      <c r="A483" s="35" t="s">
        <v>56</v>
      </c>
      <c r="E483" s="39" t="s">
        <v>4322</v>
      </c>
    </row>
    <row r="484" spans="1:5" ht="102">
      <c r="A484" s="35" t="s">
        <v>57</v>
      </c>
      <c r="E484" s="40" t="s">
        <v>4323</v>
      </c>
    </row>
    <row r="485" spans="1:5" ht="12.75">
      <c r="A485" t="s">
        <v>59</v>
      </c>
      <c r="E485" s="39" t="s">
        <v>5</v>
      </c>
    </row>
    <row r="486" spans="1:16" ht="25.5">
      <c r="A486" t="s">
        <v>49</v>
      </c>
      <c s="34" t="s">
        <v>569</v>
      </c>
      <c s="34" t="s">
        <v>4324</v>
      </c>
      <c s="35" t="s">
        <v>5</v>
      </c>
      <c s="6" t="s">
        <v>4325</v>
      </c>
      <c s="36" t="s">
        <v>85</v>
      </c>
      <c s="37">
        <v>106.462</v>
      </c>
      <c s="36">
        <v>0</v>
      </c>
      <c s="36">
        <f>ROUND(G486*H486,6)</f>
      </c>
      <c r="L486" s="38">
        <v>0</v>
      </c>
      <c s="32">
        <f>ROUND(ROUND(L486,2)*ROUND(G486,3),2)</f>
      </c>
      <c s="36" t="s">
        <v>808</v>
      </c>
      <c>
        <f>(M486*21)/100</f>
      </c>
      <c t="s">
        <v>27</v>
      </c>
    </row>
    <row r="487" spans="1:5" ht="38.25">
      <c r="A487" s="35" t="s">
        <v>56</v>
      </c>
      <c r="E487" s="39" t="s">
        <v>4326</v>
      </c>
    </row>
    <row r="488" spans="1:5" ht="102">
      <c r="A488" s="35" t="s">
        <v>57</v>
      </c>
      <c r="E488" s="40" t="s">
        <v>4327</v>
      </c>
    </row>
    <row r="489" spans="1:5" ht="12.75">
      <c r="A489" t="s">
        <v>59</v>
      </c>
      <c r="E489" s="39" t="s">
        <v>5</v>
      </c>
    </row>
    <row r="490" spans="1:16" ht="25.5">
      <c r="A490" t="s">
        <v>49</v>
      </c>
      <c s="34" t="s">
        <v>572</v>
      </c>
      <c s="34" t="s">
        <v>4328</v>
      </c>
      <c s="35" t="s">
        <v>5</v>
      </c>
      <c s="6" t="s">
        <v>4329</v>
      </c>
      <c s="36" t="s">
        <v>85</v>
      </c>
      <c s="37">
        <v>206.911</v>
      </c>
      <c s="36">
        <v>0</v>
      </c>
      <c s="36">
        <f>ROUND(G490*H490,6)</f>
      </c>
      <c r="L490" s="38">
        <v>0</v>
      </c>
      <c s="32">
        <f>ROUND(ROUND(L490,2)*ROUND(G490,3),2)</f>
      </c>
      <c s="36" t="s">
        <v>808</v>
      </c>
      <c>
        <f>(M490*21)/100</f>
      </c>
      <c t="s">
        <v>27</v>
      </c>
    </row>
    <row r="491" spans="1:5" ht="38.25">
      <c r="A491" s="35" t="s">
        <v>56</v>
      </c>
      <c r="E491" s="39" t="s">
        <v>4330</v>
      </c>
    </row>
    <row r="492" spans="1:5" ht="140.25">
      <c r="A492" s="35" t="s">
        <v>57</v>
      </c>
      <c r="E492" s="40" t="s">
        <v>4331</v>
      </c>
    </row>
    <row r="493" spans="1:5" ht="12.75">
      <c r="A493" t="s">
        <v>59</v>
      </c>
      <c r="E493" s="39" t="s">
        <v>5</v>
      </c>
    </row>
    <row r="494" spans="1:16" ht="25.5">
      <c r="A494" t="s">
        <v>49</v>
      </c>
      <c s="34" t="s">
        <v>576</v>
      </c>
      <c s="34" t="s">
        <v>4332</v>
      </c>
      <c s="35" t="s">
        <v>5</v>
      </c>
      <c s="6" t="s">
        <v>4333</v>
      </c>
      <c s="36" t="s">
        <v>85</v>
      </c>
      <c s="37">
        <v>4.32</v>
      </c>
      <c s="36">
        <v>0</v>
      </c>
      <c s="36">
        <f>ROUND(G494*H494,6)</f>
      </c>
      <c r="L494" s="38">
        <v>0</v>
      </c>
      <c s="32">
        <f>ROUND(ROUND(L494,2)*ROUND(G494,3),2)</f>
      </c>
      <c s="36" t="s">
        <v>808</v>
      </c>
      <c>
        <f>(M494*21)/100</f>
      </c>
      <c t="s">
        <v>27</v>
      </c>
    </row>
    <row r="495" spans="1:5" ht="51">
      <c r="A495" s="35" t="s">
        <v>56</v>
      </c>
      <c r="E495" s="39" t="s">
        <v>4334</v>
      </c>
    </row>
    <row r="496" spans="1:5" ht="76.5">
      <c r="A496" s="35" t="s">
        <v>57</v>
      </c>
      <c r="E496" s="40" t="s">
        <v>4335</v>
      </c>
    </row>
    <row r="497" spans="1:5" ht="12.75">
      <c r="A497" t="s">
        <v>59</v>
      </c>
      <c r="E497" s="39" t="s">
        <v>5</v>
      </c>
    </row>
    <row r="498" spans="1:16" ht="25.5">
      <c r="A498" t="s">
        <v>49</v>
      </c>
      <c s="34" t="s">
        <v>580</v>
      </c>
      <c s="34" t="s">
        <v>4336</v>
      </c>
      <c s="35" t="s">
        <v>5</v>
      </c>
      <c s="6" t="s">
        <v>4337</v>
      </c>
      <c s="36" t="s">
        <v>85</v>
      </c>
      <c s="37">
        <v>6.56</v>
      </c>
      <c s="36">
        <v>0</v>
      </c>
      <c s="36">
        <f>ROUND(G498*H498,6)</f>
      </c>
      <c r="L498" s="38">
        <v>0</v>
      </c>
      <c s="32">
        <f>ROUND(ROUND(L498,2)*ROUND(G498,3),2)</f>
      </c>
      <c s="36" t="s">
        <v>808</v>
      </c>
      <c>
        <f>(M498*21)/100</f>
      </c>
      <c t="s">
        <v>27</v>
      </c>
    </row>
    <row r="499" spans="1:5" ht="38.25">
      <c r="A499" s="35" t="s">
        <v>56</v>
      </c>
      <c r="E499" s="39" t="s">
        <v>4338</v>
      </c>
    </row>
    <row r="500" spans="1:5" ht="76.5">
      <c r="A500" s="35" t="s">
        <v>57</v>
      </c>
      <c r="E500" s="40" t="s">
        <v>4339</v>
      </c>
    </row>
    <row r="501" spans="1:5" ht="12.75">
      <c r="A501" t="s">
        <v>59</v>
      </c>
      <c r="E501" s="39" t="s">
        <v>5</v>
      </c>
    </row>
    <row r="502" spans="1:16" ht="25.5">
      <c r="A502" t="s">
        <v>49</v>
      </c>
      <c s="34" t="s">
        <v>584</v>
      </c>
      <c s="34" t="s">
        <v>4340</v>
      </c>
      <c s="35" t="s">
        <v>5</v>
      </c>
      <c s="6" t="s">
        <v>4341</v>
      </c>
      <c s="36" t="s">
        <v>85</v>
      </c>
      <c s="37">
        <v>29.834</v>
      </c>
      <c s="36">
        <v>0</v>
      </c>
      <c s="36">
        <f>ROUND(G502*H502,6)</f>
      </c>
      <c r="L502" s="38">
        <v>0</v>
      </c>
      <c s="32">
        <f>ROUND(ROUND(L502,2)*ROUND(G502,3),2)</f>
      </c>
      <c s="36" t="s">
        <v>808</v>
      </c>
      <c>
        <f>(M502*21)/100</f>
      </c>
      <c t="s">
        <v>27</v>
      </c>
    </row>
    <row r="503" spans="1:5" ht="38.25">
      <c r="A503" s="35" t="s">
        <v>56</v>
      </c>
      <c r="E503" s="39" t="s">
        <v>4342</v>
      </c>
    </row>
    <row r="504" spans="1:5" ht="178.5">
      <c r="A504" s="35" t="s">
        <v>57</v>
      </c>
      <c r="E504" s="40" t="s">
        <v>4343</v>
      </c>
    </row>
    <row r="505" spans="1:5" ht="12.75">
      <c r="A505" t="s">
        <v>59</v>
      </c>
      <c r="E505" s="39" t="s">
        <v>5</v>
      </c>
    </row>
    <row r="506" spans="1:16" ht="25.5">
      <c r="A506" t="s">
        <v>49</v>
      </c>
      <c s="34" t="s">
        <v>588</v>
      </c>
      <c s="34" t="s">
        <v>4344</v>
      </c>
      <c s="35" t="s">
        <v>5</v>
      </c>
      <c s="6" t="s">
        <v>4345</v>
      </c>
      <c s="36" t="s">
        <v>85</v>
      </c>
      <c s="37">
        <v>59.273</v>
      </c>
      <c s="36">
        <v>0</v>
      </c>
      <c s="36">
        <f>ROUND(G506*H506,6)</f>
      </c>
      <c r="L506" s="38">
        <v>0</v>
      </c>
      <c s="32">
        <f>ROUND(ROUND(L506,2)*ROUND(G506,3),2)</f>
      </c>
      <c s="36" t="s">
        <v>808</v>
      </c>
      <c>
        <f>(M506*21)/100</f>
      </c>
      <c t="s">
        <v>27</v>
      </c>
    </row>
    <row r="507" spans="1:5" ht="38.25">
      <c r="A507" s="35" t="s">
        <v>56</v>
      </c>
      <c r="E507" s="39" t="s">
        <v>4346</v>
      </c>
    </row>
    <row r="508" spans="1:5" ht="89.25">
      <c r="A508" s="35" t="s">
        <v>57</v>
      </c>
      <c r="E508" s="40" t="s">
        <v>4347</v>
      </c>
    </row>
    <row r="509" spans="1:5" ht="12.75">
      <c r="A509" t="s">
        <v>59</v>
      </c>
      <c r="E509" s="39" t="s">
        <v>5</v>
      </c>
    </row>
    <row r="510" spans="1:16" ht="25.5">
      <c r="A510" t="s">
        <v>49</v>
      </c>
      <c s="34" t="s">
        <v>592</v>
      </c>
      <c s="34" t="s">
        <v>4348</v>
      </c>
      <c s="35" t="s">
        <v>5</v>
      </c>
      <c s="6" t="s">
        <v>4349</v>
      </c>
      <c s="36" t="s">
        <v>85</v>
      </c>
      <c s="37">
        <v>115.137</v>
      </c>
      <c s="36">
        <v>0</v>
      </c>
      <c s="36">
        <f>ROUND(G510*H510,6)</f>
      </c>
      <c r="L510" s="38">
        <v>0</v>
      </c>
      <c s="32">
        <f>ROUND(ROUND(L510,2)*ROUND(G510,3),2)</f>
      </c>
      <c s="36" t="s">
        <v>808</v>
      </c>
      <c>
        <f>(M510*21)/100</f>
      </c>
      <c t="s">
        <v>27</v>
      </c>
    </row>
    <row r="511" spans="1:5" ht="38.25">
      <c r="A511" s="35" t="s">
        <v>56</v>
      </c>
      <c r="E511" s="39" t="s">
        <v>4350</v>
      </c>
    </row>
    <row r="512" spans="1:5" ht="178.5">
      <c r="A512" s="35" t="s">
        <v>57</v>
      </c>
      <c r="E512" s="40" t="s">
        <v>4351</v>
      </c>
    </row>
    <row r="513" spans="1:5" ht="12.75">
      <c r="A513" t="s">
        <v>59</v>
      </c>
      <c r="E513" s="39" t="s">
        <v>5</v>
      </c>
    </row>
    <row r="514" spans="1:16" ht="12.75">
      <c r="A514" t="s">
        <v>49</v>
      </c>
      <c s="34" t="s">
        <v>596</v>
      </c>
      <c s="34" t="s">
        <v>4352</v>
      </c>
      <c s="35" t="s">
        <v>5</v>
      </c>
      <c s="6" t="s">
        <v>4353</v>
      </c>
      <c s="36" t="s">
        <v>85</v>
      </c>
      <c s="37">
        <v>104.921</v>
      </c>
      <c s="36">
        <v>0</v>
      </c>
      <c s="36">
        <f>ROUND(G514*H514,6)</f>
      </c>
      <c r="L514" s="38">
        <v>0</v>
      </c>
      <c s="32">
        <f>ROUND(ROUND(L514,2)*ROUND(G514,3),2)</f>
      </c>
      <c s="36" t="s">
        <v>808</v>
      </c>
      <c>
        <f>(M514*21)/100</f>
      </c>
      <c t="s">
        <v>27</v>
      </c>
    </row>
    <row r="515" spans="1:5" ht="25.5">
      <c r="A515" s="35" t="s">
        <v>56</v>
      </c>
      <c r="E515" s="39" t="s">
        <v>4354</v>
      </c>
    </row>
    <row r="516" spans="1:5" ht="12.75">
      <c r="A516" s="35" t="s">
        <v>57</v>
      </c>
      <c r="E516" s="40" t="s">
        <v>5</v>
      </c>
    </row>
    <row r="517" spans="1:5" ht="229.5">
      <c r="A517" t="s">
        <v>59</v>
      </c>
      <c r="E517" s="39" t="s">
        <v>4355</v>
      </c>
    </row>
    <row r="518" spans="1:16" ht="12.75">
      <c r="A518" t="s">
        <v>49</v>
      </c>
      <c s="34" t="s">
        <v>600</v>
      </c>
      <c s="34" t="s">
        <v>4356</v>
      </c>
      <c s="35" t="s">
        <v>5</v>
      </c>
      <c s="6" t="s">
        <v>4357</v>
      </c>
      <c s="36" t="s">
        <v>85</v>
      </c>
      <c s="37">
        <v>180.24</v>
      </c>
      <c s="36">
        <v>0</v>
      </c>
      <c s="36">
        <f>ROUND(G518*H518,6)</f>
      </c>
      <c r="L518" s="38">
        <v>0</v>
      </c>
      <c s="32">
        <f>ROUND(ROUND(L518,2)*ROUND(G518,3),2)</f>
      </c>
      <c s="36" t="s">
        <v>808</v>
      </c>
      <c>
        <f>(M518*21)/100</f>
      </c>
      <c t="s">
        <v>27</v>
      </c>
    </row>
    <row r="519" spans="1:5" ht="38.25">
      <c r="A519" s="35" t="s">
        <v>56</v>
      </c>
      <c r="E519" s="39" t="s">
        <v>4358</v>
      </c>
    </row>
    <row r="520" spans="1:5" ht="293.25">
      <c r="A520" s="35" t="s">
        <v>57</v>
      </c>
      <c r="E520" s="40" t="s">
        <v>4359</v>
      </c>
    </row>
    <row r="521" spans="1:5" ht="12.75">
      <c r="A521" t="s">
        <v>59</v>
      </c>
      <c r="E521" s="39" t="s">
        <v>5</v>
      </c>
    </row>
    <row r="522" spans="1:16" ht="25.5">
      <c r="A522" t="s">
        <v>49</v>
      </c>
      <c s="34" t="s">
        <v>604</v>
      </c>
      <c s="34" t="s">
        <v>4360</v>
      </c>
      <c s="35" t="s">
        <v>5</v>
      </c>
      <c s="6" t="s">
        <v>4361</v>
      </c>
      <c s="36" t="s">
        <v>85</v>
      </c>
      <c s="37">
        <v>910.84</v>
      </c>
      <c s="36">
        <v>0</v>
      </c>
      <c s="36">
        <f>ROUND(G522*H522,6)</f>
      </c>
      <c r="L522" s="38">
        <v>0</v>
      </c>
      <c s="32">
        <f>ROUND(ROUND(L522,2)*ROUND(G522,3),2)</f>
      </c>
      <c s="36" t="s">
        <v>808</v>
      </c>
      <c>
        <f>(M522*21)/100</f>
      </c>
      <c t="s">
        <v>27</v>
      </c>
    </row>
    <row r="523" spans="1:5" ht="38.25">
      <c r="A523" s="35" t="s">
        <v>56</v>
      </c>
      <c r="E523" s="39" t="s">
        <v>4362</v>
      </c>
    </row>
    <row r="524" spans="1:5" ht="38.25">
      <c r="A524" s="35" t="s">
        <v>57</v>
      </c>
      <c r="E524" s="40" t="s">
        <v>4363</v>
      </c>
    </row>
    <row r="525" spans="1:5" ht="12.75">
      <c r="A525" t="s">
        <v>59</v>
      </c>
      <c r="E525" s="39" t="s">
        <v>5</v>
      </c>
    </row>
    <row r="526" spans="1:16" ht="25.5">
      <c r="A526" t="s">
        <v>49</v>
      </c>
      <c s="34" t="s">
        <v>608</v>
      </c>
      <c s="34" t="s">
        <v>4364</v>
      </c>
      <c s="35" t="s">
        <v>5</v>
      </c>
      <c s="6" t="s">
        <v>4365</v>
      </c>
      <c s="36" t="s">
        <v>85</v>
      </c>
      <c s="37">
        <v>189.36</v>
      </c>
      <c s="36">
        <v>0</v>
      </c>
      <c s="36">
        <f>ROUND(G526*H526,6)</f>
      </c>
      <c r="L526" s="38">
        <v>0</v>
      </c>
      <c s="32">
        <f>ROUND(ROUND(L526,2)*ROUND(G526,3),2)</f>
      </c>
      <c s="36" t="s">
        <v>808</v>
      </c>
      <c>
        <f>(M526*21)/100</f>
      </c>
      <c t="s">
        <v>27</v>
      </c>
    </row>
    <row r="527" spans="1:5" ht="38.25">
      <c r="A527" s="35" t="s">
        <v>56</v>
      </c>
      <c r="E527" s="39" t="s">
        <v>4366</v>
      </c>
    </row>
    <row r="528" spans="1:5" ht="344.25">
      <c r="A528" s="35" t="s">
        <v>57</v>
      </c>
      <c r="E528" s="40" t="s">
        <v>4367</v>
      </c>
    </row>
    <row r="529" spans="1:5" ht="12.75">
      <c r="A529" t="s">
        <v>59</v>
      </c>
      <c r="E529" s="39" t="s">
        <v>5</v>
      </c>
    </row>
    <row r="530" spans="1:16" ht="12.75">
      <c r="A530" t="s">
        <v>49</v>
      </c>
      <c s="34" t="s">
        <v>612</v>
      </c>
      <c s="34" t="s">
        <v>4368</v>
      </c>
      <c s="35" t="s">
        <v>5</v>
      </c>
      <c s="6" t="s">
        <v>4369</v>
      </c>
      <c s="36" t="s">
        <v>85</v>
      </c>
      <c s="37">
        <v>85.83</v>
      </c>
      <c s="36">
        <v>0</v>
      </c>
      <c s="36">
        <f>ROUND(G530*H530,6)</f>
      </c>
      <c r="L530" s="38">
        <v>0</v>
      </c>
      <c s="32">
        <f>ROUND(ROUND(L530,2)*ROUND(G530,3),2)</f>
      </c>
      <c s="36" t="s">
        <v>808</v>
      </c>
      <c>
        <f>(M530*21)/100</f>
      </c>
      <c t="s">
        <v>27</v>
      </c>
    </row>
    <row r="531" spans="1:5" ht="38.25">
      <c r="A531" s="35" t="s">
        <v>56</v>
      </c>
      <c r="E531" s="39" t="s">
        <v>4370</v>
      </c>
    </row>
    <row r="532" spans="1:5" ht="51">
      <c r="A532" s="35" t="s">
        <v>57</v>
      </c>
      <c r="E532" s="40" t="s">
        <v>4371</v>
      </c>
    </row>
    <row r="533" spans="1:5" ht="12.75">
      <c r="A533" t="s">
        <v>59</v>
      </c>
      <c r="E533" s="39" t="s">
        <v>5</v>
      </c>
    </row>
    <row r="534" spans="1:16" ht="25.5">
      <c r="A534" t="s">
        <v>49</v>
      </c>
      <c s="34" t="s">
        <v>615</v>
      </c>
      <c s="34" t="s">
        <v>4372</v>
      </c>
      <c s="35" t="s">
        <v>5</v>
      </c>
      <c s="6" t="s">
        <v>4373</v>
      </c>
      <c s="36" t="s">
        <v>85</v>
      </c>
      <c s="37">
        <v>41.52</v>
      </c>
      <c s="36">
        <v>0</v>
      </c>
      <c s="36">
        <f>ROUND(G534*H534,6)</f>
      </c>
      <c r="L534" s="38">
        <v>0</v>
      </c>
      <c s="32">
        <f>ROUND(ROUND(L534,2)*ROUND(G534,3),2)</f>
      </c>
      <c s="36" t="s">
        <v>808</v>
      </c>
      <c>
        <f>(M534*21)/100</f>
      </c>
      <c t="s">
        <v>27</v>
      </c>
    </row>
    <row r="535" spans="1:5" ht="38.25">
      <c r="A535" s="35" t="s">
        <v>56</v>
      </c>
      <c r="E535" s="39" t="s">
        <v>4374</v>
      </c>
    </row>
    <row r="536" spans="1:5" ht="293.25">
      <c r="A536" s="35" t="s">
        <v>57</v>
      </c>
      <c r="E536" s="40" t="s">
        <v>4375</v>
      </c>
    </row>
    <row r="537" spans="1:5" ht="12.75">
      <c r="A537" t="s">
        <v>59</v>
      </c>
      <c r="E537" s="39" t="s">
        <v>5</v>
      </c>
    </row>
    <row r="538" spans="1:16" ht="12.75">
      <c r="A538" t="s">
        <v>49</v>
      </c>
      <c s="34" t="s">
        <v>619</v>
      </c>
      <c s="34" t="s">
        <v>4376</v>
      </c>
      <c s="35" t="s">
        <v>5</v>
      </c>
      <c s="6" t="s">
        <v>4377</v>
      </c>
      <c s="36" t="s">
        <v>85</v>
      </c>
      <c s="37">
        <v>1218.43</v>
      </c>
      <c s="36">
        <v>0</v>
      </c>
      <c s="36">
        <f>ROUND(G538*H538,6)</f>
      </c>
      <c r="L538" s="38">
        <v>0</v>
      </c>
      <c s="32">
        <f>ROUND(ROUND(L538,2)*ROUND(G538,3),2)</f>
      </c>
      <c s="36" t="s">
        <v>808</v>
      </c>
      <c>
        <f>(M538*21)/100</f>
      </c>
      <c t="s">
        <v>27</v>
      </c>
    </row>
    <row r="539" spans="1:5" ht="25.5">
      <c r="A539" s="35" t="s">
        <v>56</v>
      </c>
      <c r="E539" s="39" t="s">
        <v>4378</v>
      </c>
    </row>
    <row r="540" spans="1:5" ht="12.75">
      <c r="A540" s="35" t="s">
        <v>57</v>
      </c>
      <c r="E540" s="40" t="s">
        <v>5</v>
      </c>
    </row>
    <row r="541" spans="1:5" ht="12.75">
      <c r="A541" t="s">
        <v>59</v>
      </c>
      <c r="E541" s="39" t="s">
        <v>5</v>
      </c>
    </row>
    <row r="542" spans="1:16" ht="12.75">
      <c r="A542" t="s">
        <v>49</v>
      </c>
      <c s="34" t="s">
        <v>623</v>
      </c>
      <c s="34" t="s">
        <v>4379</v>
      </c>
      <c s="35" t="s">
        <v>5</v>
      </c>
      <c s="6" t="s">
        <v>4380</v>
      </c>
      <c s="36" t="s">
        <v>85</v>
      </c>
      <c s="37">
        <v>1218.43</v>
      </c>
      <c s="36">
        <v>0</v>
      </c>
      <c s="36">
        <f>ROUND(G542*H542,6)</f>
      </c>
      <c r="L542" s="38">
        <v>0</v>
      </c>
      <c s="32">
        <f>ROUND(ROUND(L542,2)*ROUND(G542,3),2)</f>
      </c>
      <c s="36" t="s">
        <v>808</v>
      </c>
      <c>
        <f>(M542*21)/100</f>
      </c>
      <c t="s">
        <v>27</v>
      </c>
    </row>
    <row r="543" spans="1:5" ht="25.5">
      <c r="A543" s="35" t="s">
        <v>56</v>
      </c>
      <c r="E543" s="39" t="s">
        <v>4381</v>
      </c>
    </row>
    <row r="544" spans="1:5" ht="12.75">
      <c r="A544" s="35" t="s">
        <v>57</v>
      </c>
      <c r="E544" s="40" t="s">
        <v>5</v>
      </c>
    </row>
    <row r="545" spans="1:5" ht="12.75">
      <c r="A545" t="s">
        <v>59</v>
      </c>
      <c r="E545" s="39" t="s">
        <v>5</v>
      </c>
    </row>
    <row r="546" spans="1:16" ht="12.75">
      <c r="A546" t="s">
        <v>49</v>
      </c>
      <c s="34" t="s">
        <v>627</v>
      </c>
      <c s="34" t="s">
        <v>4382</v>
      </c>
      <c s="35" t="s">
        <v>5</v>
      </c>
      <c s="6" t="s">
        <v>4383</v>
      </c>
      <c s="36" t="s">
        <v>793</v>
      </c>
      <c s="37">
        <v>59.631</v>
      </c>
      <c s="36">
        <v>0</v>
      </c>
      <c s="36">
        <f>ROUND(G546*H546,6)</f>
      </c>
      <c r="L546" s="38">
        <v>0</v>
      </c>
      <c s="32">
        <f>ROUND(ROUND(L546,2)*ROUND(G546,3),2)</f>
      </c>
      <c s="36" t="s">
        <v>808</v>
      </c>
      <c>
        <f>(M546*21)/100</f>
      </c>
      <c t="s">
        <v>27</v>
      </c>
    </row>
    <row r="547" spans="1:5" ht="38.25">
      <c r="A547" s="35" t="s">
        <v>56</v>
      </c>
      <c r="E547" s="39" t="s">
        <v>4384</v>
      </c>
    </row>
    <row r="548" spans="1:5" ht="12.75">
      <c r="A548" s="35" t="s">
        <v>57</v>
      </c>
      <c r="E548" s="40" t="s">
        <v>5</v>
      </c>
    </row>
    <row r="549" spans="1:5" ht="12.75">
      <c r="A549" t="s">
        <v>59</v>
      </c>
      <c r="E549" s="39" t="s">
        <v>5</v>
      </c>
    </row>
    <row r="550" spans="1:16" ht="12.75">
      <c r="A550" t="s">
        <v>49</v>
      </c>
      <c s="34" t="s">
        <v>630</v>
      </c>
      <c s="34" t="s">
        <v>4385</v>
      </c>
      <c s="35" t="s">
        <v>5</v>
      </c>
      <c s="6" t="s">
        <v>4386</v>
      </c>
      <c s="36" t="s">
        <v>793</v>
      </c>
      <c s="37">
        <v>59.631</v>
      </c>
      <c s="36">
        <v>0</v>
      </c>
      <c s="36">
        <f>ROUND(G550*H550,6)</f>
      </c>
      <c r="L550" s="38">
        <v>0</v>
      </c>
      <c s="32">
        <f>ROUND(ROUND(L550,2)*ROUND(G550,3),2)</f>
      </c>
      <c s="36" t="s">
        <v>808</v>
      </c>
      <c>
        <f>(M550*21)/100</f>
      </c>
      <c t="s">
        <v>27</v>
      </c>
    </row>
    <row r="551" spans="1:5" ht="38.25">
      <c r="A551" s="35" t="s">
        <v>56</v>
      </c>
      <c r="E551" s="39" t="s">
        <v>4387</v>
      </c>
    </row>
    <row r="552" spans="1:5" ht="12.75">
      <c r="A552" s="35" t="s">
        <v>57</v>
      </c>
      <c r="E552" s="40" t="s">
        <v>5</v>
      </c>
    </row>
    <row r="553" spans="1:5" ht="12.75">
      <c r="A553" t="s">
        <v>59</v>
      </c>
      <c r="E553" s="39" t="s">
        <v>5</v>
      </c>
    </row>
    <row r="554" spans="1:13" ht="12.75">
      <c r="A554" t="s">
        <v>46</v>
      </c>
      <c r="C554" s="31" t="s">
        <v>3789</v>
      </c>
      <c r="E554" s="33" t="s">
        <v>3790</v>
      </c>
      <c r="J554" s="32">
        <f>0</f>
      </c>
      <c s="32">
        <f>0</f>
      </c>
      <c s="32">
        <f>0+L555+L559+L563+L567+L571+L575</f>
      </c>
      <c s="32">
        <f>0+M555+M559+M563+M567+M571+M575</f>
      </c>
    </row>
    <row r="555" spans="1:16" ht="12.75">
      <c r="A555" t="s">
        <v>49</v>
      </c>
      <c s="34" t="s">
        <v>634</v>
      </c>
      <c s="34" t="s">
        <v>4388</v>
      </c>
      <c s="35" t="s">
        <v>5</v>
      </c>
      <c s="6" t="s">
        <v>4389</v>
      </c>
      <c s="36" t="s">
        <v>85</v>
      </c>
      <c s="37">
        <v>889.82</v>
      </c>
      <c s="36">
        <v>0</v>
      </c>
      <c s="36">
        <f>ROUND(G555*H555,6)</f>
      </c>
      <c r="L555" s="38">
        <v>0</v>
      </c>
      <c s="32">
        <f>ROUND(ROUND(L555,2)*ROUND(G555,3),2)</f>
      </c>
      <c s="36" t="s">
        <v>808</v>
      </c>
      <c>
        <f>(M555*21)/100</f>
      </c>
      <c t="s">
        <v>27</v>
      </c>
    </row>
    <row r="556" spans="1:5" ht="12.75">
      <c r="A556" s="35" t="s">
        <v>56</v>
      </c>
      <c r="E556" s="39" t="s">
        <v>4390</v>
      </c>
    </row>
    <row r="557" spans="1:5" ht="89.25">
      <c r="A557" s="35" t="s">
        <v>57</v>
      </c>
      <c r="E557" s="40" t="s">
        <v>4391</v>
      </c>
    </row>
    <row r="558" spans="1:5" ht="12.75">
      <c r="A558" t="s">
        <v>59</v>
      </c>
      <c r="E558" s="39" t="s">
        <v>5</v>
      </c>
    </row>
    <row r="559" spans="1:16" ht="12.75">
      <c r="A559" t="s">
        <v>49</v>
      </c>
      <c s="34" t="s">
        <v>638</v>
      </c>
      <c s="34" t="s">
        <v>4392</v>
      </c>
      <c s="35" t="s">
        <v>5</v>
      </c>
      <c s="6" t="s">
        <v>4393</v>
      </c>
      <c s="36" t="s">
        <v>75</v>
      </c>
      <c s="37">
        <v>192.5</v>
      </c>
      <c s="36">
        <v>0</v>
      </c>
      <c s="36">
        <f>ROUND(G559*H559,6)</f>
      </c>
      <c r="L559" s="38">
        <v>0</v>
      </c>
      <c s="32">
        <f>ROUND(ROUND(L559,2)*ROUND(G559,3),2)</f>
      </c>
      <c s="36" t="s">
        <v>808</v>
      </c>
      <c>
        <f>(M559*21)/100</f>
      </c>
      <c t="s">
        <v>27</v>
      </c>
    </row>
    <row r="560" spans="1:5" ht="12.75">
      <c r="A560" s="35" t="s">
        <v>56</v>
      </c>
      <c r="E560" s="39" t="s">
        <v>4394</v>
      </c>
    </row>
    <row r="561" spans="1:5" ht="89.25">
      <c r="A561" s="35" t="s">
        <v>57</v>
      </c>
      <c r="E561" s="40" t="s">
        <v>4395</v>
      </c>
    </row>
    <row r="562" spans="1:5" ht="12.75">
      <c r="A562" t="s">
        <v>59</v>
      </c>
      <c r="E562" s="39" t="s">
        <v>5</v>
      </c>
    </row>
    <row r="563" spans="1:16" ht="12.75">
      <c r="A563" t="s">
        <v>49</v>
      </c>
      <c s="34" t="s">
        <v>642</v>
      </c>
      <c s="34" t="s">
        <v>4396</v>
      </c>
      <c s="35" t="s">
        <v>5</v>
      </c>
      <c s="6" t="s">
        <v>4397</v>
      </c>
      <c s="36" t="s">
        <v>75</v>
      </c>
      <c s="37">
        <v>134.38</v>
      </c>
      <c s="36">
        <v>0</v>
      </c>
      <c s="36">
        <f>ROUND(G563*H563,6)</f>
      </c>
      <c r="L563" s="38">
        <v>0</v>
      </c>
      <c s="32">
        <f>ROUND(ROUND(L563,2)*ROUND(G563,3),2)</f>
      </c>
      <c s="36" t="s">
        <v>808</v>
      </c>
      <c>
        <f>(M563*21)/100</f>
      </c>
      <c t="s">
        <v>27</v>
      </c>
    </row>
    <row r="564" spans="1:5" ht="12.75">
      <c r="A564" s="35" t="s">
        <v>56</v>
      </c>
      <c r="E564" s="39" t="s">
        <v>4398</v>
      </c>
    </row>
    <row r="565" spans="1:5" ht="89.25">
      <c r="A565" s="35" t="s">
        <v>57</v>
      </c>
      <c r="E565" s="40" t="s">
        <v>4399</v>
      </c>
    </row>
    <row r="566" spans="1:5" ht="12.75">
      <c r="A566" t="s">
        <v>59</v>
      </c>
      <c r="E566" s="39" t="s">
        <v>5</v>
      </c>
    </row>
    <row r="567" spans="1:16" ht="12.75">
      <c r="A567" t="s">
        <v>49</v>
      </c>
      <c s="34" t="s">
        <v>646</v>
      </c>
      <c s="34" t="s">
        <v>4400</v>
      </c>
      <c s="35" t="s">
        <v>5</v>
      </c>
      <c s="6" t="s">
        <v>4401</v>
      </c>
      <c s="36" t="s">
        <v>75</v>
      </c>
      <c s="37">
        <v>10.6</v>
      </c>
      <c s="36">
        <v>0</v>
      </c>
      <c s="36">
        <f>ROUND(G567*H567,6)</f>
      </c>
      <c r="L567" s="38">
        <v>0</v>
      </c>
      <c s="32">
        <f>ROUND(ROUND(L567,2)*ROUND(G567,3),2)</f>
      </c>
      <c s="36" t="s">
        <v>808</v>
      </c>
      <c>
        <f>(M567*21)/100</f>
      </c>
      <c t="s">
        <v>27</v>
      </c>
    </row>
    <row r="568" spans="1:5" ht="12.75">
      <c r="A568" s="35" t="s">
        <v>56</v>
      </c>
      <c r="E568" s="39" t="s">
        <v>4402</v>
      </c>
    </row>
    <row r="569" spans="1:5" ht="63.75">
      <c r="A569" s="35" t="s">
        <v>57</v>
      </c>
      <c r="E569" s="40" t="s">
        <v>4403</v>
      </c>
    </row>
    <row r="570" spans="1:5" ht="12.75">
      <c r="A570" t="s">
        <v>59</v>
      </c>
      <c r="E570" s="39" t="s">
        <v>5</v>
      </c>
    </row>
    <row r="571" spans="1:16" ht="12.75">
      <c r="A571" t="s">
        <v>49</v>
      </c>
      <c s="34" t="s">
        <v>650</v>
      </c>
      <c s="34" t="s">
        <v>4404</v>
      </c>
      <c s="35" t="s">
        <v>5</v>
      </c>
      <c s="6" t="s">
        <v>4405</v>
      </c>
      <c s="36" t="s">
        <v>793</v>
      </c>
      <c s="37">
        <v>7.507</v>
      </c>
      <c s="36">
        <v>0</v>
      </c>
      <c s="36">
        <f>ROUND(G571*H571,6)</f>
      </c>
      <c r="L571" s="38">
        <v>0</v>
      </c>
      <c s="32">
        <f>ROUND(ROUND(L571,2)*ROUND(G571,3),2)</f>
      </c>
      <c s="36" t="s">
        <v>808</v>
      </c>
      <c>
        <f>(M571*21)/100</f>
      </c>
      <c t="s">
        <v>27</v>
      </c>
    </row>
    <row r="572" spans="1:5" ht="25.5">
      <c r="A572" s="35" t="s">
        <v>56</v>
      </c>
      <c r="E572" s="39" t="s">
        <v>4406</v>
      </c>
    </row>
    <row r="573" spans="1:5" ht="12.75">
      <c r="A573" s="35" t="s">
        <v>57</v>
      </c>
      <c r="E573" s="40" t="s">
        <v>5</v>
      </c>
    </row>
    <row r="574" spans="1:5" ht="12.75">
      <c r="A574" t="s">
        <v>59</v>
      </c>
      <c r="E574" s="39" t="s">
        <v>5</v>
      </c>
    </row>
    <row r="575" spans="1:16" ht="12.75">
      <c r="A575" t="s">
        <v>49</v>
      </c>
      <c s="34" t="s">
        <v>654</v>
      </c>
      <c s="34" t="s">
        <v>4407</v>
      </c>
      <c s="35" t="s">
        <v>5</v>
      </c>
      <c s="6" t="s">
        <v>4408</v>
      </c>
      <c s="36" t="s">
        <v>793</v>
      </c>
      <c s="37">
        <v>7.507</v>
      </c>
      <c s="36">
        <v>0</v>
      </c>
      <c s="36">
        <f>ROUND(G575*H575,6)</f>
      </c>
      <c r="L575" s="38">
        <v>0</v>
      </c>
      <c s="32">
        <f>ROUND(ROUND(L575,2)*ROUND(G575,3),2)</f>
      </c>
      <c s="36" t="s">
        <v>808</v>
      </c>
      <c>
        <f>(M575*21)/100</f>
      </c>
      <c t="s">
        <v>27</v>
      </c>
    </row>
    <row r="576" spans="1:5" ht="38.25">
      <c r="A576" s="35" t="s">
        <v>56</v>
      </c>
      <c r="E576" s="39" t="s">
        <v>4409</v>
      </c>
    </row>
    <row r="577" spans="1:5" ht="12.75">
      <c r="A577" s="35" t="s">
        <v>57</v>
      </c>
      <c r="E577" s="40" t="s">
        <v>5</v>
      </c>
    </row>
    <row r="578" spans="1:5" ht="12.75">
      <c r="A578" t="s">
        <v>59</v>
      </c>
      <c r="E578" s="39" t="s">
        <v>5</v>
      </c>
    </row>
    <row r="579" spans="1:13" ht="12.75">
      <c r="A579" t="s">
        <v>46</v>
      </c>
      <c r="C579" s="31" t="s">
        <v>3801</v>
      </c>
      <c r="E579" s="33" t="s">
        <v>3802</v>
      </c>
      <c r="J579" s="32">
        <f>0</f>
      </c>
      <c s="32">
        <f>0</f>
      </c>
      <c s="32">
        <f>0+L580+L584+L588+L592+L596+L600+L604+L608+L612+L616+L620+L624+L628+L632+L636</f>
      </c>
      <c s="32">
        <f>0+M580+M584+M588+M592+M596+M600+M604+M608+M612+M616+M620+M624+M628+M632+M636</f>
      </c>
    </row>
    <row r="580" spans="1:16" ht="12.75">
      <c r="A580" t="s">
        <v>49</v>
      </c>
      <c s="34" t="s">
        <v>658</v>
      </c>
      <c s="34" t="s">
        <v>4410</v>
      </c>
      <c s="35" t="s">
        <v>5</v>
      </c>
      <c s="6" t="s">
        <v>4411</v>
      </c>
      <c s="36" t="s">
        <v>793</v>
      </c>
      <c s="37">
        <v>0.156</v>
      </c>
      <c s="36">
        <v>0</v>
      </c>
      <c s="36">
        <f>ROUND(G580*H580,6)</f>
      </c>
      <c r="L580" s="38">
        <v>0</v>
      </c>
      <c s="32">
        <f>ROUND(ROUND(L580,2)*ROUND(G580,3),2)</f>
      </c>
      <c s="36" t="s">
        <v>808</v>
      </c>
      <c>
        <f>(M580*21)/100</f>
      </c>
      <c t="s">
        <v>27</v>
      </c>
    </row>
    <row r="581" spans="1:5" ht="12.75">
      <c r="A581" s="35" t="s">
        <v>56</v>
      </c>
      <c r="E581" s="39" t="s">
        <v>5</v>
      </c>
    </row>
    <row r="582" spans="1:5" ht="76.5">
      <c r="A582" s="35" t="s">
        <v>57</v>
      </c>
      <c r="E582" s="40" t="s">
        <v>4412</v>
      </c>
    </row>
    <row r="583" spans="1:5" ht="12.75">
      <c r="A583" t="s">
        <v>59</v>
      </c>
      <c r="E583" s="39" t="s">
        <v>5</v>
      </c>
    </row>
    <row r="584" spans="1:16" ht="12.75">
      <c r="A584" t="s">
        <v>49</v>
      </c>
      <c s="34" t="s">
        <v>662</v>
      </c>
      <c s="34" t="s">
        <v>4413</v>
      </c>
      <c s="35" t="s">
        <v>5</v>
      </c>
      <c s="6" t="s">
        <v>4414</v>
      </c>
      <c s="36" t="s">
        <v>793</v>
      </c>
      <c s="37">
        <v>0.409</v>
      </c>
      <c s="36">
        <v>0</v>
      </c>
      <c s="36">
        <f>ROUND(G584*H584,6)</f>
      </c>
      <c r="L584" s="38">
        <v>0</v>
      </c>
      <c s="32">
        <f>ROUND(ROUND(L584,2)*ROUND(G584,3),2)</f>
      </c>
      <c s="36" t="s">
        <v>808</v>
      </c>
      <c>
        <f>(M584*21)/100</f>
      </c>
      <c t="s">
        <v>27</v>
      </c>
    </row>
    <row r="585" spans="1:5" ht="12.75">
      <c r="A585" s="35" t="s">
        <v>56</v>
      </c>
      <c r="E585" s="39" t="s">
        <v>5</v>
      </c>
    </row>
    <row r="586" spans="1:5" ht="178.5">
      <c r="A586" s="35" t="s">
        <v>57</v>
      </c>
      <c r="E586" s="40" t="s">
        <v>4415</v>
      </c>
    </row>
    <row r="587" spans="1:5" ht="12.75">
      <c r="A587" t="s">
        <v>59</v>
      </c>
      <c r="E587" s="39" t="s">
        <v>5</v>
      </c>
    </row>
    <row r="588" spans="1:16" ht="12.75">
      <c r="A588" t="s">
        <v>49</v>
      </c>
      <c s="34" t="s">
        <v>666</v>
      </c>
      <c s="34" t="s">
        <v>4416</v>
      </c>
      <c s="35" t="s">
        <v>5</v>
      </c>
      <c s="6" t="s">
        <v>4417</v>
      </c>
      <c s="36" t="s">
        <v>793</v>
      </c>
      <c s="37">
        <v>1.237</v>
      </c>
      <c s="36">
        <v>0</v>
      </c>
      <c s="36">
        <f>ROUND(G588*H588,6)</f>
      </c>
      <c r="L588" s="38">
        <v>0</v>
      </c>
      <c s="32">
        <f>ROUND(ROUND(L588,2)*ROUND(G588,3),2)</f>
      </c>
      <c s="36" t="s">
        <v>808</v>
      </c>
      <c>
        <f>(M588*21)/100</f>
      </c>
      <c t="s">
        <v>27</v>
      </c>
    </row>
    <row r="589" spans="1:5" ht="12.75">
      <c r="A589" s="35" t="s">
        <v>56</v>
      </c>
      <c r="E589" s="39" t="s">
        <v>5</v>
      </c>
    </row>
    <row r="590" spans="1:5" ht="178.5">
      <c r="A590" s="35" t="s">
        <v>57</v>
      </c>
      <c r="E590" s="40" t="s">
        <v>4418</v>
      </c>
    </row>
    <row r="591" spans="1:5" ht="12.75">
      <c r="A591" t="s">
        <v>59</v>
      </c>
      <c r="E591" s="39" t="s">
        <v>5</v>
      </c>
    </row>
    <row r="592" spans="1:16" ht="12.75">
      <c r="A592" t="s">
        <v>49</v>
      </c>
      <c s="34" t="s">
        <v>670</v>
      </c>
      <c s="34" t="s">
        <v>4419</v>
      </c>
      <c s="35" t="s">
        <v>5</v>
      </c>
      <c s="6" t="s">
        <v>4420</v>
      </c>
      <c s="36" t="s">
        <v>793</v>
      </c>
      <c s="37">
        <v>0.182</v>
      </c>
      <c s="36">
        <v>0</v>
      </c>
      <c s="36">
        <f>ROUND(G592*H592,6)</f>
      </c>
      <c r="L592" s="38">
        <v>0</v>
      </c>
      <c s="32">
        <f>ROUND(ROUND(L592,2)*ROUND(G592,3),2)</f>
      </c>
      <c s="36" t="s">
        <v>808</v>
      </c>
      <c>
        <f>(M592*21)/100</f>
      </c>
      <c t="s">
        <v>27</v>
      </c>
    </row>
    <row r="593" spans="1:5" ht="12.75">
      <c r="A593" s="35" t="s">
        <v>56</v>
      </c>
      <c r="E593" s="39" t="s">
        <v>5</v>
      </c>
    </row>
    <row r="594" spans="1:5" ht="178.5">
      <c r="A594" s="35" t="s">
        <v>57</v>
      </c>
      <c r="E594" s="40" t="s">
        <v>4421</v>
      </c>
    </row>
    <row r="595" spans="1:5" ht="12.75">
      <c r="A595" t="s">
        <v>59</v>
      </c>
      <c r="E595" s="39" t="s">
        <v>5</v>
      </c>
    </row>
    <row r="596" spans="1:16" ht="12.75">
      <c r="A596" t="s">
        <v>49</v>
      </c>
      <c s="34" t="s">
        <v>675</v>
      </c>
      <c s="34" t="s">
        <v>4046</v>
      </c>
      <c s="35" t="s">
        <v>4</v>
      </c>
      <c s="6" t="s">
        <v>4047</v>
      </c>
      <c s="36" t="s">
        <v>793</v>
      </c>
      <c s="37">
        <v>0.737</v>
      </c>
      <c s="36">
        <v>0</v>
      </c>
      <c s="36">
        <f>ROUND(G596*H596,6)</f>
      </c>
      <c r="L596" s="38">
        <v>0</v>
      </c>
      <c s="32">
        <f>ROUND(ROUND(L596,2)*ROUND(G596,3),2)</f>
      </c>
      <c s="36" t="s">
        <v>808</v>
      </c>
      <c>
        <f>(M596*21)/100</f>
      </c>
      <c t="s">
        <v>27</v>
      </c>
    </row>
    <row r="597" spans="1:5" ht="12.75">
      <c r="A597" s="35" t="s">
        <v>56</v>
      </c>
      <c r="E597" s="39" t="s">
        <v>5</v>
      </c>
    </row>
    <row r="598" spans="1:5" ht="280.5">
      <c r="A598" s="35" t="s">
        <v>57</v>
      </c>
      <c r="E598" s="40" t="s">
        <v>4422</v>
      </c>
    </row>
    <row r="599" spans="1:5" ht="12.75">
      <c r="A599" t="s">
        <v>59</v>
      </c>
      <c r="E599" s="39" t="s">
        <v>5</v>
      </c>
    </row>
    <row r="600" spans="1:16" ht="12.75">
      <c r="A600" t="s">
        <v>49</v>
      </c>
      <c s="34" t="s">
        <v>679</v>
      </c>
      <c s="34" t="s">
        <v>4049</v>
      </c>
      <c s="35" t="s">
        <v>4</v>
      </c>
      <c s="6" t="s">
        <v>4050</v>
      </c>
      <c s="36" t="s">
        <v>793</v>
      </c>
      <c s="37">
        <v>0.466</v>
      </c>
      <c s="36">
        <v>0</v>
      </c>
      <c s="36">
        <f>ROUND(G600*H600,6)</f>
      </c>
      <c r="L600" s="38">
        <v>0</v>
      </c>
      <c s="32">
        <f>ROUND(ROUND(L600,2)*ROUND(G600,3),2)</f>
      </c>
      <c s="36" t="s">
        <v>808</v>
      </c>
      <c>
        <f>(M600*21)/100</f>
      </c>
      <c t="s">
        <v>27</v>
      </c>
    </row>
    <row r="601" spans="1:5" ht="12.75">
      <c r="A601" s="35" t="s">
        <v>56</v>
      </c>
      <c r="E601" s="39" t="s">
        <v>5</v>
      </c>
    </row>
    <row r="602" spans="1:5" ht="153">
      <c r="A602" s="35" t="s">
        <v>57</v>
      </c>
      <c r="E602" s="40" t="s">
        <v>4423</v>
      </c>
    </row>
    <row r="603" spans="1:5" ht="12.75">
      <c r="A603" t="s">
        <v>59</v>
      </c>
      <c r="E603" s="39" t="s">
        <v>5</v>
      </c>
    </row>
    <row r="604" spans="1:16" ht="12.75">
      <c r="A604" t="s">
        <v>49</v>
      </c>
      <c s="34" t="s">
        <v>683</v>
      </c>
      <c s="34" t="s">
        <v>4052</v>
      </c>
      <c s="35" t="s">
        <v>4</v>
      </c>
      <c s="6" t="s">
        <v>4053</v>
      </c>
      <c s="36" t="s">
        <v>793</v>
      </c>
      <c s="37">
        <v>0.611</v>
      </c>
      <c s="36">
        <v>0</v>
      </c>
      <c s="36">
        <f>ROUND(G604*H604,6)</f>
      </c>
      <c r="L604" s="38">
        <v>0</v>
      </c>
      <c s="32">
        <f>ROUND(ROUND(L604,2)*ROUND(G604,3),2)</f>
      </c>
      <c s="36" t="s">
        <v>808</v>
      </c>
      <c>
        <f>(M604*21)/100</f>
      </c>
      <c t="s">
        <v>27</v>
      </c>
    </row>
    <row r="605" spans="1:5" ht="12.75">
      <c r="A605" s="35" t="s">
        <v>56</v>
      </c>
      <c r="E605" s="39" t="s">
        <v>5</v>
      </c>
    </row>
    <row r="606" spans="1:5" ht="153">
      <c r="A606" s="35" t="s">
        <v>57</v>
      </c>
      <c r="E606" s="40" t="s">
        <v>4424</v>
      </c>
    </row>
    <row r="607" spans="1:5" ht="12.75">
      <c r="A607" t="s">
        <v>59</v>
      </c>
      <c r="E607" s="39" t="s">
        <v>5</v>
      </c>
    </row>
    <row r="608" spans="1:16" ht="12.75">
      <c r="A608" t="s">
        <v>49</v>
      </c>
      <c s="34" t="s">
        <v>687</v>
      </c>
      <c s="34" t="s">
        <v>4055</v>
      </c>
      <c s="35" t="s">
        <v>4</v>
      </c>
      <c s="6" t="s">
        <v>4056</v>
      </c>
      <c s="36" t="s">
        <v>793</v>
      </c>
      <c s="37">
        <v>0.522</v>
      </c>
      <c s="36">
        <v>0</v>
      </c>
      <c s="36">
        <f>ROUND(G608*H608,6)</f>
      </c>
      <c r="L608" s="38">
        <v>0</v>
      </c>
      <c s="32">
        <f>ROUND(ROUND(L608,2)*ROUND(G608,3),2)</f>
      </c>
      <c s="36" t="s">
        <v>808</v>
      </c>
      <c>
        <f>(M608*21)/100</f>
      </c>
      <c t="s">
        <v>27</v>
      </c>
    </row>
    <row r="609" spans="1:5" ht="12.75">
      <c r="A609" s="35" t="s">
        <v>56</v>
      </c>
      <c r="E609" s="39" t="s">
        <v>5</v>
      </c>
    </row>
    <row r="610" spans="1:5" ht="127.5">
      <c r="A610" s="35" t="s">
        <v>57</v>
      </c>
      <c r="E610" s="40" t="s">
        <v>4425</v>
      </c>
    </row>
    <row r="611" spans="1:5" ht="12.75">
      <c r="A611" t="s">
        <v>59</v>
      </c>
      <c r="E611" s="39" t="s">
        <v>5</v>
      </c>
    </row>
    <row r="612" spans="1:16" ht="12.75">
      <c r="A612" t="s">
        <v>49</v>
      </c>
      <c s="34" t="s">
        <v>691</v>
      </c>
      <c s="34" t="s">
        <v>4058</v>
      </c>
      <c s="35" t="s">
        <v>4</v>
      </c>
      <c s="6" t="s">
        <v>4059</v>
      </c>
      <c s="36" t="s">
        <v>793</v>
      </c>
      <c s="37">
        <v>1.384</v>
      </c>
      <c s="36">
        <v>0</v>
      </c>
      <c s="36">
        <f>ROUND(G612*H612,6)</f>
      </c>
      <c r="L612" s="38">
        <v>0</v>
      </c>
      <c s="32">
        <f>ROUND(ROUND(L612,2)*ROUND(G612,3),2)</f>
      </c>
      <c s="36" t="s">
        <v>808</v>
      </c>
      <c>
        <f>(M612*21)/100</f>
      </c>
      <c t="s">
        <v>27</v>
      </c>
    </row>
    <row r="613" spans="1:5" ht="12.75">
      <c r="A613" s="35" t="s">
        <v>56</v>
      </c>
      <c r="E613" s="39" t="s">
        <v>5</v>
      </c>
    </row>
    <row r="614" spans="1:5" ht="102">
      <c r="A614" s="35" t="s">
        <v>57</v>
      </c>
      <c r="E614" s="40" t="s">
        <v>4426</v>
      </c>
    </row>
    <row r="615" spans="1:5" ht="12.75">
      <c r="A615" t="s">
        <v>59</v>
      </c>
      <c r="E615" s="39" t="s">
        <v>5</v>
      </c>
    </row>
    <row r="616" spans="1:16" ht="12.75">
      <c r="A616" t="s">
        <v>49</v>
      </c>
      <c s="34" t="s">
        <v>695</v>
      </c>
      <c s="34" t="s">
        <v>4427</v>
      </c>
      <c s="35" t="s">
        <v>5</v>
      </c>
      <c s="6" t="s">
        <v>4428</v>
      </c>
      <c s="36" t="s">
        <v>793</v>
      </c>
      <c s="37">
        <v>0.638</v>
      </c>
      <c s="36">
        <v>0</v>
      </c>
      <c s="36">
        <f>ROUND(G616*H616,6)</f>
      </c>
      <c r="L616" s="38">
        <v>0</v>
      </c>
      <c s="32">
        <f>ROUND(ROUND(L616,2)*ROUND(G616,3),2)</f>
      </c>
      <c s="36" t="s">
        <v>808</v>
      </c>
      <c>
        <f>(M616*21)/100</f>
      </c>
      <c t="s">
        <v>27</v>
      </c>
    </row>
    <row r="617" spans="1:5" ht="12.75">
      <c r="A617" s="35" t="s">
        <v>56</v>
      </c>
      <c r="E617" s="39" t="s">
        <v>5</v>
      </c>
    </row>
    <row r="618" spans="1:5" ht="76.5">
      <c r="A618" s="35" t="s">
        <v>57</v>
      </c>
      <c r="E618" s="40" t="s">
        <v>4429</v>
      </c>
    </row>
    <row r="619" spans="1:5" ht="12.75">
      <c r="A619" t="s">
        <v>59</v>
      </c>
      <c r="E619" s="39" t="s">
        <v>5</v>
      </c>
    </row>
    <row r="620" spans="1:16" ht="12.75">
      <c r="A620" t="s">
        <v>49</v>
      </c>
      <c s="34" t="s">
        <v>699</v>
      </c>
      <c s="34" t="s">
        <v>4430</v>
      </c>
      <c s="35" t="s">
        <v>5</v>
      </c>
      <c s="6" t="s">
        <v>4431</v>
      </c>
      <c s="36" t="s">
        <v>793</v>
      </c>
      <c s="37">
        <v>0.508</v>
      </c>
      <c s="36">
        <v>0</v>
      </c>
      <c s="36">
        <f>ROUND(G620*H620,6)</f>
      </c>
      <c r="L620" s="38">
        <v>0</v>
      </c>
      <c s="32">
        <f>ROUND(ROUND(L620,2)*ROUND(G620,3),2)</f>
      </c>
      <c s="36" t="s">
        <v>808</v>
      </c>
      <c>
        <f>(M620*21)/100</f>
      </c>
      <c t="s">
        <v>27</v>
      </c>
    </row>
    <row r="621" spans="1:5" ht="12.75">
      <c r="A621" s="35" t="s">
        <v>56</v>
      </c>
      <c r="E621" s="39" t="s">
        <v>5</v>
      </c>
    </row>
    <row r="622" spans="1:5" ht="76.5">
      <c r="A622" s="35" t="s">
        <v>57</v>
      </c>
      <c r="E622" s="40" t="s">
        <v>4432</v>
      </c>
    </row>
    <row r="623" spans="1:5" ht="12.75">
      <c r="A623" t="s">
        <v>59</v>
      </c>
      <c r="E623" s="39" t="s">
        <v>5</v>
      </c>
    </row>
    <row r="624" spans="1:16" ht="12.75">
      <c r="A624" t="s">
        <v>49</v>
      </c>
      <c s="34" t="s">
        <v>703</v>
      </c>
      <c s="34" t="s">
        <v>4433</v>
      </c>
      <c s="35" t="s">
        <v>5</v>
      </c>
      <c s="6" t="s">
        <v>4434</v>
      </c>
      <c s="36" t="s">
        <v>793</v>
      </c>
      <c s="37">
        <v>0.685</v>
      </c>
      <c s="36">
        <v>0</v>
      </c>
      <c s="36">
        <f>ROUND(G624*H624,6)</f>
      </c>
      <c r="L624" s="38">
        <v>0</v>
      </c>
      <c s="32">
        <f>ROUND(ROUND(L624,2)*ROUND(G624,3),2)</f>
      </c>
      <c s="36" t="s">
        <v>808</v>
      </c>
      <c>
        <f>(M624*21)/100</f>
      </c>
      <c t="s">
        <v>27</v>
      </c>
    </row>
    <row r="625" spans="1:5" ht="12.75">
      <c r="A625" s="35" t="s">
        <v>56</v>
      </c>
      <c r="E625" s="39" t="s">
        <v>5</v>
      </c>
    </row>
    <row r="626" spans="1:5" ht="25.5">
      <c r="A626" s="35" t="s">
        <v>57</v>
      </c>
      <c r="E626" s="40" t="s">
        <v>4435</v>
      </c>
    </row>
    <row r="627" spans="1:5" ht="12.75">
      <c r="A627" t="s">
        <v>59</v>
      </c>
      <c r="E627" s="39" t="s">
        <v>5</v>
      </c>
    </row>
    <row r="628" spans="1:16" ht="12.75">
      <c r="A628" t="s">
        <v>49</v>
      </c>
      <c s="34" t="s">
        <v>707</v>
      </c>
      <c s="34" t="s">
        <v>4436</v>
      </c>
      <c s="35" t="s">
        <v>5</v>
      </c>
      <c s="6" t="s">
        <v>4437</v>
      </c>
      <c s="36" t="s">
        <v>793</v>
      </c>
      <c s="37">
        <v>0.538</v>
      </c>
      <c s="36">
        <v>0</v>
      </c>
      <c s="36">
        <f>ROUND(G628*H628,6)</f>
      </c>
      <c r="L628" s="38">
        <v>0</v>
      </c>
      <c s="32">
        <f>ROUND(ROUND(L628,2)*ROUND(G628,3),2)</f>
      </c>
      <c s="36" t="s">
        <v>808</v>
      </c>
      <c>
        <f>(M628*21)/100</f>
      </c>
      <c t="s">
        <v>27</v>
      </c>
    </row>
    <row r="629" spans="1:5" ht="12.75">
      <c r="A629" s="35" t="s">
        <v>56</v>
      </c>
      <c r="E629" s="39" t="s">
        <v>5</v>
      </c>
    </row>
    <row r="630" spans="1:5" ht="204">
      <c r="A630" s="35" t="s">
        <v>57</v>
      </c>
      <c r="E630" s="40" t="s">
        <v>4438</v>
      </c>
    </row>
    <row r="631" spans="1:5" ht="12.75">
      <c r="A631" t="s">
        <v>59</v>
      </c>
      <c r="E631" s="39" t="s">
        <v>5</v>
      </c>
    </row>
    <row r="632" spans="1:16" ht="12.75">
      <c r="A632" t="s">
        <v>49</v>
      </c>
      <c s="34" t="s">
        <v>711</v>
      </c>
      <c s="34" t="s">
        <v>4439</v>
      </c>
      <c s="35" t="s">
        <v>5</v>
      </c>
      <c s="6" t="s">
        <v>4440</v>
      </c>
      <c s="36" t="s">
        <v>793</v>
      </c>
      <c s="37">
        <v>0.109</v>
      </c>
      <c s="36">
        <v>0</v>
      </c>
      <c s="36">
        <f>ROUND(G632*H632,6)</f>
      </c>
      <c r="L632" s="38">
        <v>0</v>
      </c>
      <c s="32">
        <f>ROUND(ROUND(L632,2)*ROUND(G632,3),2)</f>
      </c>
      <c s="36" t="s">
        <v>808</v>
      </c>
      <c>
        <f>(M632*21)/100</f>
      </c>
      <c t="s">
        <v>27</v>
      </c>
    </row>
    <row r="633" spans="1:5" ht="12.75">
      <c r="A633" s="35" t="s">
        <v>56</v>
      </c>
      <c r="E633" s="39" t="s">
        <v>5</v>
      </c>
    </row>
    <row r="634" spans="1:5" ht="255">
      <c r="A634" s="35" t="s">
        <v>57</v>
      </c>
      <c r="E634" s="40" t="s">
        <v>4441</v>
      </c>
    </row>
    <row r="635" spans="1:5" ht="12.75">
      <c r="A635" t="s">
        <v>59</v>
      </c>
      <c r="E635" s="39" t="s">
        <v>5</v>
      </c>
    </row>
    <row r="636" spans="1:16" ht="25.5">
      <c r="A636" t="s">
        <v>49</v>
      </c>
      <c s="34" t="s">
        <v>715</v>
      </c>
      <c s="34" t="s">
        <v>4442</v>
      </c>
      <c s="35" t="s">
        <v>5</v>
      </c>
      <c s="6" t="s">
        <v>4443</v>
      </c>
      <c s="36" t="s">
        <v>793</v>
      </c>
      <c s="37">
        <v>6.818</v>
      </c>
      <c s="36">
        <v>0</v>
      </c>
      <c s="36">
        <f>ROUND(G636*H636,6)</f>
      </c>
      <c r="L636" s="38">
        <v>0</v>
      </c>
      <c s="32">
        <f>ROUND(ROUND(L636,2)*ROUND(G636,3),2)</f>
      </c>
      <c s="36" t="s">
        <v>808</v>
      </c>
      <c>
        <f>(M636*21)/100</f>
      </c>
      <c t="s">
        <v>27</v>
      </c>
    </row>
    <row r="637" spans="1:5" ht="12.75">
      <c r="A637" s="35" t="s">
        <v>56</v>
      </c>
      <c r="E637" s="39" t="s">
        <v>5</v>
      </c>
    </row>
    <row r="638" spans="1:5" ht="12.75">
      <c r="A638" s="35" t="s">
        <v>57</v>
      </c>
      <c r="E638" s="40" t="s">
        <v>5</v>
      </c>
    </row>
    <row r="639" spans="1:5" ht="12.75">
      <c r="A639" t="s">
        <v>59</v>
      </c>
      <c r="E639" s="39" t="s">
        <v>5</v>
      </c>
    </row>
    <row r="640" spans="1:13" ht="12.75">
      <c r="A640" t="s">
        <v>46</v>
      </c>
      <c r="C640" s="31" t="s">
        <v>3806</v>
      </c>
      <c r="E640" s="33" t="s">
        <v>3807</v>
      </c>
      <c r="J640" s="32">
        <f>0</f>
      </c>
      <c s="32">
        <f>0</f>
      </c>
      <c s="32">
        <f>0+L641+L645+L649+L653+L657+L661+L665+L669+L673+L677+L681+L685+L689+L693+L697</f>
      </c>
      <c s="32">
        <f>0+M641+M645+M649+M653+M657+M661+M665+M669+M673+M677+M681+M685+M689+M693+M697</f>
      </c>
    </row>
    <row r="641" spans="1:16" ht="12.75">
      <c r="A641" t="s">
        <v>49</v>
      </c>
      <c s="34" t="s">
        <v>719</v>
      </c>
      <c s="34" t="s">
        <v>4444</v>
      </c>
      <c s="35" t="s">
        <v>5</v>
      </c>
      <c s="6" t="s">
        <v>4445</v>
      </c>
      <c s="36" t="s">
        <v>85</v>
      </c>
      <c s="37">
        <v>750.985</v>
      </c>
      <c s="36">
        <v>0</v>
      </c>
      <c s="36">
        <f>ROUND(G641*H641,6)</f>
      </c>
      <c r="L641" s="38">
        <v>0</v>
      </c>
      <c s="32">
        <f>ROUND(ROUND(L641,2)*ROUND(G641,3),2)</f>
      </c>
      <c s="36" t="s">
        <v>808</v>
      </c>
      <c>
        <f>(M641*21)/100</f>
      </c>
      <c t="s">
        <v>27</v>
      </c>
    </row>
    <row r="642" spans="1:5" ht="12.75">
      <c r="A642" s="35" t="s">
        <v>56</v>
      </c>
      <c r="E642" s="39" t="s">
        <v>5</v>
      </c>
    </row>
    <row r="643" spans="1:5" ht="25.5">
      <c r="A643" s="35" t="s">
        <v>57</v>
      </c>
      <c r="E643" s="40" t="s">
        <v>4446</v>
      </c>
    </row>
    <row r="644" spans="1:5" ht="12.75">
      <c r="A644" t="s">
        <v>59</v>
      </c>
      <c r="E644" s="39" t="s">
        <v>5</v>
      </c>
    </row>
    <row r="645" spans="1:16" ht="12.75">
      <c r="A645" t="s">
        <v>49</v>
      </c>
      <c s="34" t="s">
        <v>723</v>
      </c>
      <c s="34" t="s">
        <v>4447</v>
      </c>
      <c s="35" t="s">
        <v>5</v>
      </c>
      <c s="6" t="s">
        <v>4445</v>
      </c>
      <c s="36" t="s">
        <v>85</v>
      </c>
      <c s="37">
        <v>37.336</v>
      </c>
      <c s="36">
        <v>0</v>
      </c>
      <c s="36">
        <f>ROUND(G645*H645,6)</f>
      </c>
      <c r="L645" s="38">
        <v>0</v>
      </c>
      <c s="32">
        <f>ROUND(ROUND(L645,2)*ROUND(G645,3),2)</f>
      </c>
      <c s="36" t="s">
        <v>808</v>
      </c>
      <c>
        <f>(M645*21)/100</f>
      </c>
      <c t="s">
        <v>27</v>
      </c>
    </row>
    <row r="646" spans="1:5" ht="12.75">
      <c r="A646" s="35" t="s">
        <v>56</v>
      </c>
      <c r="E646" s="39" t="s">
        <v>5</v>
      </c>
    </row>
    <row r="647" spans="1:5" ht="76.5">
      <c r="A647" s="35" t="s">
        <v>57</v>
      </c>
      <c r="E647" s="40" t="s">
        <v>4448</v>
      </c>
    </row>
    <row r="648" spans="1:5" ht="12.75">
      <c r="A648" t="s">
        <v>59</v>
      </c>
      <c r="E648" s="39" t="s">
        <v>5</v>
      </c>
    </row>
    <row r="649" spans="1:16" ht="12.75">
      <c r="A649" t="s">
        <v>49</v>
      </c>
      <c s="34" t="s">
        <v>727</v>
      </c>
      <c s="34" t="s">
        <v>4449</v>
      </c>
      <c s="35" t="s">
        <v>5</v>
      </c>
      <c s="6" t="s">
        <v>4450</v>
      </c>
      <c s="36" t="s">
        <v>85</v>
      </c>
      <c s="37">
        <v>730.842</v>
      </c>
      <c s="36">
        <v>0</v>
      </c>
      <c s="36">
        <f>ROUND(G649*H649,6)</f>
      </c>
      <c r="L649" s="38">
        <v>0</v>
      </c>
      <c s="32">
        <f>ROUND(ROUND(L649,2)*ROUND(G649,3),2)</f>
      </c>
      <c s="36" t="s">
        <v>808</v>
      </c>
      <c>
        <f>(M649*21)/100</f>
      </c>
      <c t="s">
        <v>27</v>
      </c>
    </row>
    <row r="650" spans="1:5" ht="12.75">
      <c r="A650" s="35" t="s">
        <v>56</v>
      </c>
      <c r="E650" s="39" t="s">
        <v>4451</v>
      </c>
    </row>
    <row r="651" spans="1:5" ht="369.75">
      <c r="A651" s="35" t="s">
        <v>57</v>
      </c>
      <c r="E651" s="40" t="s">
        <v>4452</v>
      </c>
    </row>
    <row r="652" spans="1:5" ht="76.5">
      <c r="A652" t="s">
        <v>59</v>
      </c>
      <c r="E652" s="39" t="s">
        <v>4453</v>
      </c>
    </row>
    <row r="653" spans="1:16" ht="12.75">
      <c r="A653" t="s">
        <v>49</v>
      </c>
      <c s="34" t="s">
        <v>731</v>
      </c>
      <c s="34" t="s">
        <v>4454</v>
      </c>
      <c s="35" t="s">
        <v>5</v>
      </c>
      <c s="6" t="s">
        <v>4455</v>
      </c>
      <c s="36" t="s">
        <v>85</v>
      </c>
      <c s="37">
        <v>696.9</v>
      </c>
      <c s="36">
        <v>0</v>
      </c>
      <c s="36">
        <f>ROUND(G653*H653,6)</f>
      </c>
      <c r="L653" s="38">
        <v>0</v>
      </c>
      <c s="32">
        <f>ROUND(ROUND(L653,2)*ROUND(G653,3),2)</f>
      </c>
      <c s="36" t="s">
        <v>808</v>
      </c>
      <c>
        <f>(M653*21)/100</f>
      </c>
      <c t="s">
        <v>27</v>
      </c>
    </row>
    <row r="654" spans="1:5" ht="25.5">
      <c r="A654" s="35" t="s">
        <v>56</v>
      </c>
      <c r="E654" s="39" t="s">
        <v>4456</v>
      </c>
    </row>
    <row r="655" spans="1:5" ht="344.25">
      <c r="A655" s="35" t="s">
        <v>57</v>
      </c>
      <c r="E655" s="40" t="s">
        <v>4457</v>
      </c>
    </row>
    <row r="656" spans="1:5" ht="76.5">
      <c r="A656" t="s">
        <v>59</v>
      </c>
      <c r="E656" s="39" t="s">
        <v>4453</v>
      </c>
    </row>
    <row r="657" spans="1:16" ht="25.5">
      <c r="A657" t="s">
        <v>49</v>
      </c>
      <c s="34" t="s">
        <v>735</v>
      </c>
      <c s="34" t="s">
        <v>4458</v>
      </c>
      <c s="35" t="s">
        <v>5</v>
      </c>
      <c s="6" t="s">
        <v>4459</v>
      </c>
      <c s="36" t="s">
        <v>75</v>
      </c>
      <c s="37">
        <v>77.14</v>
      </c>
      <c s="36">
        <v>0</v>
      </c>
      <c s="36">
        <f>ROUND(G657*H657,6)</f>
      </c>
      <c r="L657" s="38">
        <v>0</v>
      </c>
      <c s="32">
        <f>ROUND(ROUND(L657,2)*ROUND(G657,3),2)</f>
      </c>
      <c s="36" t="s">
        <v>808</v>
      </c>
      <c>
        <f>(M657*21)/100</f>
      </c>
      <c t="s">
        <v>27</v>
      </c>
    </row>
    <row r="658" spans="1:5" ht="25.5">
      <c r="A658" s="35" t="s">
        <v>56</v>
      </c>
      <c r="E658" s="39" t="s">
        <v>4460</v>
      </c>
    </row>
    <row r="659" spans="1:5" ht="63.75">
      <c r="A659" s="35" t="s">
        <v>57</v>
      </c>
      <c r="E659" s="40" t="s">
        <v>4461</v>
      </c>
    </row>
    <row r="660" spans="1:5" ht="12.75">
      <c r="A660" t="s">
        <v>59</v>
      </c>
      <c r="E660" s="39" t="s">
        <v>5</v>
      </c>
    </row>
    <row r="661" spans="1:16" ht="25.5">
      <c r="A661" t="s">
        <v>49</v>
      </c>
      <c s="34" t="s">
        <v>740</v>
      </c>
      <c s="34" t="s">
        <v>4462</v>
      </c>
      <c s="35" t="s">
        <v>5</v>
      </c>
      <c s="6" t="s">
        <v>4463</v>
      </c>
      <c s="36" t="s">
        <v>75</v>
      </c>
      <c s="37">
        <v>77.14</v>
      </c>
      <c s="36">
        <v>0</v>
      </c>
      <c s="36">
        <f>ROUND(G661*H661,6)</f>
      </c>
      <c r="L661" s="38">
        <v>0</v>
      </c>
      <c s="32">
        <f>ROUND(ROUND(L661,2)*ROUND(G661,3),2)</f>
      </c>
      <c s="36" t="s">
        <v>808</v>
      </c>
      <c>
        <f>(M661*21)/100</f>
      </c>
      <c t="s">
        <v>27</v>
      </c>
    </row>
    <row r="662" spans="1:5" ht="25.5">
      <c r="A662" s="35" t="s">
        <v>56</v>
      </c>
      <c r="E662" s="39" t="s">
        <v>4464</v>
      </c>
    </row>
    <row r="663" spans="1:5" ht="63.75">
      <c r="A663" s="35" t="s">
        <v>57</v>
      </c>
      <c r="E663" s="40" t="s">
        <v>4461</v>
      </c>
    </row>
    <row r="664" spans="1:5" ht="12.75">
      <c r="A664" t="s">
        <v>59</v>
      </c>
      <c r="E664" s="39" t="s">
        <v>5</v>
      </c>
    </row>
    <row r="665" spans="1:16" ht="12.75">
      <c r="A665" t="s">
        <v>49</v>
      </c>
      <c s="34" t="s">
        <v>744</v>
      </c>
      <c s="34" t="s">
        <v>4465</v>
      </c>
      <c s="35" t="s">
        <v>5</v>
      </c>
      <c s="6" t="s">
        <v>4466</v>
      </c>
      <c s="36" t="s">
        <v>75</v>
      </c>
      <c s="37">
        <v>540.85</v>
      </c>
      <c s="36">
        <v>0</v>
      </c>
      <c s="36">
        <f>ROUND(G665*H665,6)</f>
      </c>
      <c r="L665" s="38">
        <v>0</v>
      </c>
      <c s="32">
        <f>ROUND(ROUND(L665,2)*ROUND(G665,3),2)</f>
      </c>
      <c s="36" t="s">
        <v>808</v>
      </c>
      <c>
        <f>(M665*21)/100</f>
      </c>
      <c t="s">
        <v>27</v>
      </c>
    </row>
    <row r="666" spans="1:5" ht="25.5">
      <c r="A666" s="35" t="s">
        <v>56</v>
      </c>
      <c r="E666" s="39" t="s">
        <v>4467</v>
      </c>
    </row>
    <row r="667" spans="1:5" ht="25.5">
      <c r="A667" s="35" t="s">
        <v>57</v>
      </c>
      <c r="E667" s="40" t="s">
        <v>4468</v>
      </c>
    </row>
    <row r="668" spans="1:5" ht="12.75">
      <c r="A668" t="s">
        <v>59</v>
      </c>
      <c r="E668" s="39" t="s">
        <v>5</v>
      </c>
    </row>
    <row r="669" spans="1:16" ht="25.5">
      <c r="A669" t="s">
        <v>49</v>
      </c>
      <c s="34" t="s">
        <v>748</v>
      </c>
      <c s="34" t="s">
        <v>4469</v>
      </c>
      <c s="35" t="s">
        <v>5</v>
      </c>
      <c s="6" t="s">
        <v>4470</v>
      </c>
      <c s="36" t="s">
        <v>85</v>
      </c>
      <c s="37">
        <v>696.9</v>
      </c>
      <c s="36">
        <v>0</v>
      </c>
      <c s="36">
        <f>ROUND(G669*H669,6)</f>
      </c>
      <c r="L669" s="38">
        <v>0</v>
      </c>
      <c s="32">
        <f>ROUND(ROUND(L669,2)*ROUND(G669,3),2)</f>
      </c>
      <c s="36" t="s">
        <v>808</v>
      </c>
      <c>
        <f>(M669*21)/100</f>
      </c>
      <c t="s">
        <v>27</v>
      </c>
    </row>
    <row r="670" spans="1:5" ht="25.5">
      <c r="A670" s="35" t="s">
        <v>56</v>
      </c>
      <c r="E670" s="39" t="s">
        <v>4471</v>
      </c>
    </row>
    <row r="671" spans="1:5" ht="344.25">
      <c r="A671" s="35" t="s">
        <v>57</v>
      </c>
      <c r="E671" s="40" t="s">
        <v>4472</v>
      </c>
    </row>
    <row r="672" spans="1:5" ht="12.75">
      <c r="A672" t="s">
        <v>59</v>
      </c>
      <c r="E672" s="39" t="s">
        <v>4473</v>
      </c>
    </row>
    <row r="673" spans="1:16" ht="12.75">
      <c r="A673" t="s">
        <v>49</v>
      </c>
      <c s="34" t="s">
        <v>752</v>
      </c>
      <c s="34" t="s">
        <v>4474</v>
      </c>
      <c s="35" t="s">
        <v>5</v>
      </c>
      <c s="6" t="s">
        <v>4475</v>
      </c>
      <c s="36" t="s">
        <v>85</v>
      </c>
      <c s="37">
        <v>730.842</v>
      </c>
      <c s="36">
        <v>0</v>
      </c>
      <c s="36">
        <f>ROUND(G673*H673,6)</f>
      </c>
      <c r="L673" s="38">
        <v>0</v>
      </c>
      <c s="32">
        <f>ROUND(ROUND(L673,2)*ROUND(G673,3),2)</f>
      </c>
      <c s="36" t="s">
        <v>808</v>
      </c>
      <c>
        <f>(M673*21)/100</f>
      </c>
      <c t="s">
        <v>27</v>
      </c>
    </row>
    <row r="674" spans="1:5" ht="12.75">
      <c r="A674" s="35" t="s">
        <v>56</v>
      </c>
      <c r="E674" s="39" t="s">
        <v>4476</v>
      </c>
    </row>
    <row r="675" spans="1:5" ht="369.75">
      <c r="A675" s="35" t="s">
        <v>57</v>
      </c>
      <c r="E675" s="40" t="s">
        <v>4477</v>
      </c>
    </row>
    <row r="676" spans="1:5" ht="76.5">
      <c r="A676" t="s">
        <v>59</v>
      </c>
      <c r="E676" s="39" t="s">
        <v>4453</v>
      </c>
    </row>
    <row r="677" spans="1:16" ht="12.75">
      <c r="A677" t="s">
        <v>49</v>
      </c>
      <c s="34" t="s">
        <v>756</v>
      </c>
      <c s="34" t="s">
        <v>4478</v>
      </c>
      <c s="35" t="s">
        <v>5</v>
      </c>
      <c s="6" t="s">
        <v>4479</v>
      </c>
      <c s="36" t="s">
        <v>85</v>
      </c>
      <c s="37">
        <v>580.27</v>
      </c>
      <c s="36">
        <v>0</v>
      </c>
      <c s="36">
        <f>ROUND(G677*H677,6)</f>
      </c>
      <c r="L677" s="38">
        <v>0</v>
      </c>
      <c s="32">
        <f>ROUND(ROUND(L677,2)*ROUND(G677,3),2)</f>
      </c>
      <c s="36" t="s">
        <v>808</v>
      </c>
      <c>
        <f>(M677*21)/100</f>
      </c>
      <c t="s">
        <v>27</v>
      </c>
    </row>
    <row r="678" spans="1:5" ht="12.75">
      <c r="A678" s="35" t="s">
        <v>56</v>
      </c>
      <c r="E678" s="39" t="s">
        <v>4480</v>
      </c>
    </row>
    <row r="679" spans="1:5" ht="318.75">
      <c r="A679" s="35" t="s">
        <v>57</v>
      </c>
      <c r="E679" s="40" t="s">
        <v>4481</v>
      </c>
    </row>
    <row r="680" spans="1:5" ht="51">
      <c r="A680" t="s">
        <v>59</v>
      </c>
      <c r="E680" s="39" t="s">
        <v>4482</v>
      </c>
    </row>
    <row r="681" spans="1:16" ht="12.75">
      <c r="A681" t="s">
        <v>49</v>
      </c>
      <c s="34" t="s">
        <v>760</v>
      </c>
      <c s="34" t="s">
        <v>4483</v>
      </c>
      <c s="35" t="s">
        <v>5</v>
      </c>
      <c s="6" t="s">
        <v>4484</v>
      </c>
      <c s="36" t="s">
        <v>75</v>
      </c>
      <c s="37">
        <v>870.56</v>
      </c>
      <c s="36">
        <v>0</v>
      </c>
      <c s="36">
        <f>ROUND(G681*H681,6)</f>
      </c>
      <c r="L681" s="38">
        <v>0</v>
      </c>
      <c s="32">
        <f>ROUND(ROUND(L681,2)*ROUND(G681,3),2)</f>
      </c>
      <c s="36" t="s">
        <v>808</v>
      </c>
      <c>
        <f>(M681*21)/100</f>
      </c>
      <c t="s">
        <v>27</v>
      </c>
    </row>
    <row r="682" spans="1:5" ht="12.75">
      <c r="A682" s="35" t="s">
        <v>56</v>
      </c>
      <c r="E682" s="39" t="s">
        <v>4485</v>
      </c>
    </row>
    <row r="683" spans="1:5" ht="344.25">
      <c r="A683" s="35" t="s">
        <v>57</v>
      </c>
      <c r="E683" s="40" t="s">
        <v>4486</v>
      </c>
    </row>
    <row r="684" spans="1:5" ht="51">
      <c r="A684" t="s">
        <v>59</v>
      </c>
      <c r="E684" s="39" t="s">
        <v>4487</v>
      </c>
    </row>
    <row r="685" spans="1:16" ht="12.75">
      <c r="A685" t="s">
        <v>49</v>
      </c>
      <c s="34" t="s">
        <v>764</v>
      </c>
      <c s="34" t="s">
        <v>4488</v>
      </c>
      <c s="35" t="s">
        <v>5</v>
      </c>
      <c s="6" t="s">
        <v>4489</v>
      </c>
      <c s="36" t="s">
        <v>75</v>
      </c>
      <c s="37">
        <v>755.18</v>
      </c>
      <c s="36">
        <v>0</v>
      </c>
      <c s="36">
        <f>ROUND(G685*H685,6)</f>
      </c>
      <c r="L685" s="38">
        <v>0</v>
      </c>
      <c s="32">
        <f>ROUND(ROUND(L685,2)*ROUND(G685,3),2)</f>
      </c>
      <c s="36" t="s">
        <v>808</v>
      </c>
      <c>
        <f>(M685*21)/100</f>
      </c>
      <c t="s">
        <v>27</v>
      </c>
    </row>
    <row r="686" spans="1:5" ht="12.75">
      <c r="A686" s="35" t="s">
        <v>56</v>
      </c>
      <c r="E686" s="39" t="s">
        <v>4490</v>
      </c>
    </row>
    <row r="687" spans="1:5" ht="318.75">
      <c r="A687" s="35" t="s">
        <v>57</v>
      </c>
      <c r="E687" s="40" t="s">
        <v>4491</v>
      </c>
    </row>
    <row r="688" spans="1:5" ht="51">
      <c r="A688" t="s">
        <v>59</v>
      </c>
      <c r="E688" s="39" t="s">
        <v>4482</v>
      </c>
    </row>
    <row r="689" spans="1:16" ht="25.5">
      <c r="A689" t="s">
        <v>49</v>
      </c>
      <c s="34" t="s">
        <v>768</v>
      </c>
      <c s="34" t="s">
        <v>4492</v>
      </c>
      <c s="35" t="s">
        <v>5</v>
      </c>
      <c s="6" t="s">
        <v>4493</v>
      </c>
      <c s="36" t="s">
        <v>85</v>
      </c>
      <c s="37">
        <v>696.9</v>
      </c>
      <c s="36">
        <v>0</v>
      </c>
      <c s="36">
        <f>ROUND(G689*H689,6)</f>
      </c>
      <c r="L689" s="38">
        <v>0</v>
      </c>
      <c s="32">
        <f>ROUND(ROUND(L689,2)*ROUND(G689,3),2)</f>
      </c>
      <c s="36" t="s">
        <v>808</v>
      </c>
      <c>
        <f>(M689*21)/100</f>
      </c>
      <c t="s">
        <v>27</v>
      </c>
    </row>
    <row r="690" spans="1:5" ht="25.5">
      <c r="A690" s="35" t="s">
        <v>56</v>
      </c>
      <c r="E690" s="39" t="s">
        <v>4494</v>
      </c>
    </row>
    <row r="691" spans="1:5" ht="344.25">
      <c r="A691" s="35" t="s">
        <v>57</v>
      </c>
      <c r="E691" s="40" t="s">
        <v>4495</v>
      </c>
    </row>
    <row r="692" spans="1:5" ht="12.75">
      <c r="A692" t="s">
        <v>59</v>
      </c>
      <c r="E692" s="39" t="s">
        <v>5</v>
      </c>
    </row>
    <row r="693" spans="1:16" ht="12.75">
      <c r="A693" t="s">
        <v>49</v>
      </c>
      <c s="34" t="s">
        <v>772</v>
      </c>
      <c s="34" t="s">
        <v>4496</v>
      </c>
      <c s="35" t="s">
        <v>5</v>
      </c>
      <c s="6" t="s">
        <v>4497</v>
      </c>
      <c s="36" t="s">
        <v>793</v>
      </c>
      <c s="37">
        <v>27.903</v>
      </c>
      <c s="36">
        <v>0</v>
      </c>
      <c s="36">
        <f>ROUND(G693*H693,6)</f>
      </c>
      <c r="L693" s="38">
        <v>0</v>
      </c>
      <c s="32">
        <f>ROUND(ROUND(L693,2)*ROUND(G693,3),2)</f>
      </c>
      <c s="36" t="s">
        <v>808</v>
      </c>
      <c>
        <f>(M693*21)/100</f>
      </c>
      <c t="s">
        <v>27</v>
      </c>
    </row>
    <row r="694" spans="1:5" ht="25.5">
      <c r="A694" s="35" t="s">
        <v>56</v>
      </c>
      <c r="E694" s="39" t="s">
        <v>4498</v>
      </c>
    </row>
    <row r="695" spans="1:5" ht="12.75">
      <c r="A695" s="35" t="s">
        <v>57</v>
      </c>
      <c r="E695" s="40" t="s">
        <v>5</v>
      </c>
    </row>
    <row r="696" spans="1:5" ht="12.75">
      <c r="A696" t="s">
        <v>59</v>
      </c>
      <c r="E696" s="39" t="s">
        <v>5</v>
      </c>
    </row>
    <row r="697" spans="1:16" ht="12.75">
      <c r="A697" t="s">
        <v>49</v>
      </c>
      <c s="34" t="s">
        <v>776</v>
      </c>
      <c s="34" t="s">
        <v>4499</v>
      </c>
      <c s="35" t="s">
        <v>5</v>
      </c>
      <c s="6" t="s">
        <v>4500</v>
      </c>
      <c s="36" t="s">
        <v>793</v>
      </c>
      <c s="37">
        <v>27.903</v>
      </c>
      <c s="36">
        <v>0</v>
      </c>
      <c s="36">
        <f>ROUND(G697*H697,6)</f>
      </c>
      <c r="L697" s="38">
        <v>0</v>
      </c>
      <c s="32">
        <f>ROUND(ROUND(L697,2)*ROUND(G697,3),2)</f>
      </c>
      <c s="36" t="s">
        <v>808</v>
      </c>
      <c>
        <f>(M697*21)/100</f>
      </c>
      <c t="s">
        <v>27</v>
      </c>
    </row>
    <row r="698" spans="1:5" ht="38.25">
      <c r="A698" s="35" t="s">
        <v>56</v>
      </c>
      <c r="E698" s="39" t="s">
        <v>4501</v>
      </c>
    </row>
    <row r="699" spans="1:5" ht="12.75">
      <c r="A699" s="35" t="s">
        <v>57</v>
      </c>
      <c r="E699" s="40" t="s">
        <v>5</v>
      </c>
    </row>
    <row r="700" spans="1:5" ht="12.75">
      <c r="A700" t="s">
        <v>59</v>
      </c>
      <c r="E700" s="39" t="s">
        <v>5</v>
      </c>
    </row>
    <row r="701" spans="1:13" ht="12.75">
      <c r="A701" t="s">
        <v>46</v>
      </c>
      <c r="C701" s="31" t="s">
        <v>4502</v>
      </c>
      <c r="E701" s="33" t="s">
        <v>4503</v>
      </c>
      <c r="J701" s="32">
        <f>0</f>
      </c>
      <c s="32">
        <f>0</f>
      </c>
      <c s="32">
        <f>0+L702+L706+L710+L714+L718+L722+L726+L730</f>
      </c>
      <c s="32">
        <f>0+M702+M706+M710+M714+M718+M722+M726+M730</f>
      </c>
    </row>
    <row r="702" spans="1:16" ht="12.75">
      <c r="A702" t="s">
        <v>49</v>
      </c>
      <c s="34" t="s">
        <v>780</v>
      </c>
      <c s="34" t="s">
        <v>4504</v>
      </c>
      <c s="35" t="s">
        <v>5</v>
      </c>
      <c s="6" t="s">
        <v>4505</v>
      </c>
      <c s="36" t="s">
        <v>85</v>
      </c>
      <c s="37">
        <v>460.416</v>
      </c>
      <c s="36">
        <v>0</v>
      </c>
      <c s="36">
        <f>ROUND(G702*H702,6)</f>
      </c>
      <c r="L702" s="38">
        <v>0</v>
      </c>
      <c s="32">
        <f>ROUND(ROUND(L702,2)*ROUND(G702,3),2)</f>
      </c>
      <c s="36" t="s">
        <v>808</v>
      </c>
      <c>
        <f>(M702*21)/100</f>
      </c>
      <c t="s">
        <v>27</v>
      </c>
    </row>
    <row r="703" spans="1:5" ht="12.75">
      <c r="A703" s="35" t="s">
        <v>56</v>
      </c>
      <c r="E703" s="39" t="s">
        <v>5</v>
      </c>
    </row>
    <row r="704" spans="1:5" ht="12.75">
      <c r="A704" s="35" t="s">
        <v>57</v>
      </c>
      <c r="E704" s="40" t="s">
        <v>5</v>
      </c>
    </row>
    <row r="705" spans="1:5" ht="12.75">
      <c r="A705" t="s">
        <v>59</v>
      </c>
      <c r="E705" s="39" t="s">
        <v>5</v>
      </c>
    </row>
    <row r="706" spans="1:16" ht="12.75">
      <c r="A706" t="s">
        <v>49</v>
      </c>
      <c s="34" t="s">
        <v>4506</v>
      </c>
      <c s="34" t="s">
        <v>4507</v>
      </c>
      <c s="35" t="s">
        <v>5</v>
      </c>
      <c s="6" t="s">
        <v>4508</v>
      </c>
      <c s="36" t="s">
        <v>85</v>
      </c>
      <c s="37">
        <v>460.416</v>
      </c>
      <c s="36">
        <v>0</v>
      </c>
      <c s="36">
        <f>ROUND(G706*H706,6)</f>
      </c>
      <c r="L706" s="38">
        <v>0</v>
      </c>
      <c s="32">
        <f>ROUND(ROUND(L706,2)*ROUND(G706,3),2)</f>
      </c>
      <c s="36" t="s">
        <v>808</v>
      </c>
      <c>
        <f>(M706*21)/100</f>
      </c>
      <c t="s">
        <v>27</v>
      </c>
    </row>
    <row r="707" spans="1:5" ht="12.75">
      <c r="A707" s="35" t="s">
        <v>56</v>
      </c>
      <c r="E707" s="39" t="s">
        <v>5</v>
      </c>
    </row>
    <row r="708" spans="1:5" ht="12.75">
      <c r="A708" s="35" t="s">
        <v>57</v>
      </c>
      <c r="E708" s="40" t="s">
        <v>5</v>
      </c>
    </row>
    <row r="709" spans="1:5" ht="12.75">
      <c r="A709" t="s">
        <v>59</v>
      </c>
      <c r="E709" s="39" t="s">
        <v>5</v>
      </c>
    </row>
    <row r="710" spans="1:16" ht="12.75">
      <c r="A710" t="s">
        <v>49</v>
      </c>
      <c s="34" t="s">
        <v>4509</v>
      </c>
      <c s="34" t="s">
        <v>4510</v>
      </c>
      <c s="35" t="s">
        <v>5</v>
      </c>
      <c s="6" t="s">
        <v>4511</v>
      </c>
      <c s="36" t="s">
        <v>75</v>
      </c>
      <c s="37">
        <v>447.57</v>
      </c>
      <c s="36">
        <v>0</v>
      </c>
      <c s="36">
        <f>ROUND(G710*H710,6)</f>
      </c>
      <c r="L710" s="38">
        <v>0</v>
      </c>
      <c s="32">
        <f>ROUND(ROUND(L710,2)*ROUND(G710,3),2)</f>
      </c>
      <c s="36" t="s">
        <v>808</v>
      </c>
      <c>
        <f>(M710*21)/100</f>
      </c>
      <c t="s">
        <v>27</v>
      </c>
    </row>
    <row r="711" spans="1:5" ht="12.75">
      <c r="A711" s="35" t="s">
        <v>56</v>
      </c>
      <c r="E711" s="39" t="s">
        <v>5</v>
      </c>
    </row>
    <row r="712" spans="1:5" ht="12.75">
      <c r="A712" s="35" t="s">
        <v>57</v>
      </c>
      <c r="E712" s="40" t="s">
        <v>5</v>
      </c>
    </row>
    <row r="713" spans="1:5" ht="12.75">
      <c r="A713" t="s">
        <v>59</v>
      </c>
      <c r="E713" s="39" t="s">
        <v>5</v>
      </c>
    </row>
    <row r="714" spans="1:16" ht="12.75">
      <c r="A714" t="s">
        <v>49</v>
      </c>
      <c s="34" t="s">
        <v>4512</v>
      </c>
      <c s="34" t="s">
        <v>4513</v>
      </c>
      <c s="35" t="s">
        <v>5</v>
      </c>
      <c s="6" t="s">
        <v>4514</v>
      </c>
      <c s="36" t="s">
        <v>75</v>
      </c>
      <c s="37">
        <v>447.57</v>
      </c>
      <c s="36">
        <v>0</v>
      </c>
      <c s="36">
        <f>ROUND(G714*H714,6)</f>
      </c>
      <c r="L714" s="38">
        <v>0</v>
      </c>
      <c s="32">
        <f>ROUND(ROUND(L714,2)*ROUND(G714,3),2)</f>
      </c>
      <c s="36" t="s">
        <v>808</v>
      </c>
      <c>
        <f>(M714*21)/100</f>
      </c>
      <c t="s">
        <v>27</v>
      </c>
    </row>
    <row r="715" spans="1:5" ht="38.25">
      <c r="A715" s="35" t="s">
        <v>56</v>
      </c>
      <c r="E715" s="39" t="s">
        <v>4515</v>
      </c>
    </row>
    <row r="716" spans="1:5" ht="89.25">
      <c r="A716" s="35" t="s">
        <v>57</v>
      </c>
      <c r="E716" s="40" t="s">
        <v>4516</v>
      </c>
    </row>
    <row r="717" spans="1:5" ht="25.5">
      <c r="A717" t="s">
        <v>59</v>
      </c>
      <c r="E717" s="39" t="s">
        <v>4517</v>
      </c>
    </row>
    <row r="718" spans="1:16" ht="12.75">
      <c r="A718" t="s">
        <v>49</v>
      </c>
      <c s="34" t="s">
        <v>4518</v>
      </c>
      <c s="34" t="s">
        <v>4519</v>
      </c>
      <c s="35" t="s">
        <v>5</v>
      </c>
      <c s="6" t="s">
        <v>4520</v>
      </c>
      <c s="36" t="s">
        <v>85</v>
      </c>
      <c s="37">
        <v>418.56</v>
      </c>
      <c s="36">
        <v>0</v>
      </c>
      <c s="36">
        <f>ROUND(G718*H718,6)</f>
      </c>
      <c r="L718" s="38">
        <v>0</v>
      </c>
      <c s="32">
        <f>ROUND(ROUND(L718,2)*ROUND(G718,3),2)</f>
      </c>
      <c s="36" t="s">
        <v>808</v>
      </c>
      <c>
        <f>(M718*21)/100</f>
      </c>
      <c t="s">
        <v>27</v>
      </c>
    </row>
    <row r="719" spans="1:5" ht="25.5">
      <c r="A719" s="35" t="s">
        <v>56</v>
      </c>
      <c r="E719" s="39" t="s">
        <v>4521</v>
      </c>
    </row>
    <row r="720" spans="1:5" ht="89.25">
      <c r="A720" s="35" t="s">
        <v>57</v>
      </c>
      <c r="E720" s="40" t="s">
        <v>4522</v>
      </c>
    </row>
    <row r="721" spans="1:5" ht="12.75">
      <c r="A721" t="s">
        <v>59</v>
      </c>
      <c r="E721" s="39" t="s">
        <v>5</v>
      </c>
    </row>
    <row r="722" spans="1:16" ht="12.75">
      <c r="A722" t="s">
        <v>49</v>
      </c>
      <c s="34" t="s">
        <v>4523</v>
      </c>
      <c s="34" t="s">
        <v>4524</v>
      </c>
      <c s="35" t="s">
        <v>5</v>
      </c>
      <c s="6" t="s">
        <v>4525</v>
      </c>
      <c s="36" t="s">
        <v>85</v>
      </c>
      <c s="37">
        <v>418.56</v>
      </c>
      <c s="36">
        <v>0</v>
      </c>
      <c s="36">
        <f>ROUND(G722*H722,6)</f>
      </c>
      <c r="L722" s="38">
        <v>0</v>
      </c>
      <c s="32">
        <f>ROUND(ROUND(L722,2)*ROUND(G722,3),2)</f>
      </c>
      <c s="36" t="s">
        <v>808</v>
      </c>
      <c>
        <f>(M722*21)/100</f>
      </c>
      <c t="s">
        <v>27</v>
      </c>
    </row>
    <row r="723" spans="1:5" ht="12.75">
      <c r="A723" s="35" t="s">
        <v>56</v>
      </c>
      <c r="E723" s="39" t="s">
        <v>4526</v>
      </c>
    </row>
    <row r="724" spans="1:5" ht="89.25">
      <c r="A724" s="35" t="s">
        <v>57</v>
      </c>
      <c r="E724" s="40" t="s">
        <v>4527</v>
      </c>
    </row>
    <row r="725" spans="1:5" ht="12.75">
      <c r="A725" t="s">
        <v>59</v>
      </c>
      <c r="E725" s="39" t="s">
        <v>5</v>
      </c>
    </row>
    <row r="726" spans="1:16" ht="12.75">
      <c r="A726" t="s">
        <v>49</v>
      </c>
      <c s="34" t="s">
        <v>4528</v>
      </c>
      <c s="34" t="s">
        <v>4529</v>
      </c>
      <c s="35" t="s">
        <v>5</v>
      </c>
      <c s="6" t="s">
        <v>4530</v>
      </c>
      <c s="36" t="s">
        <v>793</v>
      </c>
      <c s="37">
        <v>3.726</v>
      </c>
      <c s="36">
        <v>0</v>
      </c>
      <c s="36">
        <f>ROUND(G726*H726,6)</f>
      </c>
      <c r="L726" s="38">
        <v>0</v>
      </c>
      <c s="32">
        <f>ROUND(ROUND(L726,2)*ROUND(G726,3),2)</f>
      </c>
      <c s="36" t="s">
        <v>808</v>
      </c>
      <c>
        <f>(M726*21)/100</f>
      </c>
      <c t="s">
        <v>27</v>
      </c>
    </row>
    <row r="727" spans="1:5" ht="25.5">
      <c r="A727" s="35" t="s">
        <v>56</v>
      </c>
      <c r="E727" s="39" t="s">
        <v>4531</v>
      </c>
    </row>
    <row r="728" spans="1:5" ht="12.75">
      <c r="A728" s="35" t="s">
        <v>57</v>
      </c>
      <c r="E728" s="40" t="s">
        <v>5</v>
      </c>
    </row>
    <row r="729" spans="1:5" ht="114.75">
      <c r="A729" t="s">
        <v>59</v>
      </c>
      <c r="E729" s="39" t="s">
        <v>4532</v>
      </c>
    </row>
    <row r="730" spans="1:16" ht="12.75">
      <c r="A730" t="s">
        <v>49</v>
      </c>
      <c s="34" t="s">
        <v>4533</v>
      </c>
      <c s="34" t="s">
        <v>4534</v>
      </c>
      <c s="35" t="s">
        <v>5</v>
      </c>
      <c s="6" t="s">
        <v>4535</v>
      </c>
      <c s="36" t="s">
        <v>793</v>
      </c>
      <c s="37">
        <v>3.726</v>
      </c>
      <c s="36">
        <v>0</v>
      </c>
      <c s="36">
        <f>ROUND(G730*H730,6)</f>
      </c>
      <c r="L730" s="38">
        <v>0</v>
      </c>
      <c s="32">
        <f>ROUND(ROUND(L730,2)*ROUND(G730,3),2)</f>
      </c>
      <c s="36" t="s">
        <v>808</v>
      </c>
      <c>
        <f>(M730*21)/100</f>
      </c>
      <c t="s">
        <v>27</v>
      </c>
    </row>
    <row r="731" spans="1:5" ht="38.25">
      <c r="A731" s="35" t="s">
        <v>56</v>
      </c>
      <c r="E731" s="39" t="s">
        <v>4536</v>
      </c>
    </row>
    <row r="732" spans="1:5" ht="12.75">
      <c r="A732" s="35" t="s">
        <v>57</v>
      </c>
      <c r="E732" s="40" t="s">
        <v>5</v>
      </c>
    </row>
    <row r="733" spans="1:5" ht="12.75">
      <c r="A733" t="s">
        <v>59</v>
      </c>
      <c r="E733" s="39" t="s">
        <v>5</v>
      </c>
    </row>
    <row r="734" spans="1:13" ht="12.75">
      <c r="A734" t="s">
        <v>46</v>
      </c>
      <c r="C734" s="31" t="s">
        <v>4537</v>
      </c>
      <c r="E734" s="33" t="s">
        <v>4538</v>
      </c>
      <c r="J734" s="32">
        <f>0</f>
      </c>
      <c s="32">
        <f>0</f>
      </c>
      <c s="32">
        <f>0+L735+L739+L743+L747+L751+L755+L759+L763+L767</f>
      </c>
      <c s="32">
        <f>0+M735+M739+M743+M747+M751+M755+M759+M763+M767</f>
      </c>
    </row>
    <row r="735" spans="1:16" ht="12.75">
      <c r="A735" t="s">
        <v>49</v>
      </c>
      <c s="34" t="s">
        <v>4539</v>
      </c>
      <c s="34" t="s">
        <v>4540</v>
      </c>
      <c s="35" t="s">
        <v>5</v>
      </c>
      <c s="6" t="s">
        <v>4541</v>
      </c>
      <c s="36" t="s">
        <v>85</v>
      </c>
      <c s="37">
        <v>53.999</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12.75">
      <c r="A739" t="s">
        <v>49</v>
      </c>
      <c s="34" t="s">
        <v>4542</v>
      </c>
      <c s="34" t="s">
        <v>4543</v>
      </c>
      <c s="35" t="s">
        <v>5</v>
      </c>
      <c s="6" t="s">
        <v>4544</v>
      </c>
      <c s="36" t="s">
        <v>75</v>
      </c>
      <c s="37">
        <v>41.21</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12.75">
      <c r="A743" t="s">
        <v>49</v>
      </c>
      <c s="34" t="s">
        <v>4545</v>
      </c>
      <c s="34" t="s">
        <v>4546</v>
      </c>
      <c s="35" t="s">
        <v>5</v>
      </c>
      <c s="6" t="s">
        <v>4547</v>
      </c>
      <c s="36" t="s">
        <v>85</v>
      </c>
      <c s="37">
        <v>49.09</v>
      </c>
      <c s="36">
        <v>0</v>
      </c>
      <c s="36">
        <f>ROUND(G743*H743,6)</f>
      </c>
      <c r="L743" s="38">
        <v>0</v>
      </c>
      <c s="32">
        <f>ROUND(ROUND(L743,2)*ROUND(G743,3),2)</f>
      </c>
      <c s="36" t="s">
        <v>808</v>
      </c>
      <c>
        <f>(M743*21)/100</f>
      </c>
      <c t="s">
        <v>27</v>
      </c>
    </row>
    <row r="744" spans="1:5" ht="12.75">
      <c r="A744" s="35" t="s">
        <v>56</v>
      </c>
      <c r="E744" s="39" t="s">
        <v>4548</v>
      </c>
    </row>
    <row r="745" spans="1:5" ht="63.75">
      <c r="A745" s="35" t="s">
        <v>57</v>
      </c>
      <c r="E745" s="40" t="s">
        <v>4549</v>
      </c>
    </row>
    <row r="746" spans="1:5" ht="38.25">
      <c r="A746" t="s">
        <v>59</v>
      </c>
      <c r="E746" s="39" t="s">
        <v>4550</v>
      </c>
    </row>
    <row r="747" spans="1:16" ht="12.75">
      <c r="A747" t="s">
        <v>49</v>
      </c>
      <c s="34" t="s">
        <v>784</v>
      </c>
      <c s="34" t="s">
        <v>4551</v>
      </c>
      <c s="35" t="s">
        <v>5</v>
      </c>
      <c s="6" t="s">
        <v>4552</v>
      </c>
      <c s="36" t="s">
        <v>85</v>
      </c>
      <c s="37">
        <v>49.09</v>
      </c>
      <c s="36">
        <v>0</v>
      </c>
      <c s="36">
        <f>ROUND(G747*H747,6)</f>
      </c>
      <c r="L747" s="38">
        <v>0</v>
      </c>
      <c s="32">
        <f>ROUND(ROUND(L747,2)*ROUND(G747,3),2)</f>
      </c>
      <c s="36" t="s">
        <v>808</v>
      </c>
      <c>
        <f>(M747*21)/100</f>
      </c>
      <c t="s">
        <v>27</v>
      </c>
    </row>
    <row r="748" spans="1:5" ht="12.75">
      <c r="A748" s="35" t="s">
        <v>56</v>
      </c>
      <c r="E748" s="39" t="s">
        <v>4553</v>
      </c>
    </row>
    <row r="749" spans="1:5" ht="63.75">
      <c r="A749" s="35" t="s">
        <v>57</v>
      </c>
      <c r="E749" s="40" t="s">
        <v>4554</v>
      </c>
    </row>
    <row r="750" spans="1:5" ht="38.25">
      <c r="A750" t="s">
        <v>59</v>
      </c>
      <c r="E750" s="39" t="s">
        <v>4550</v>
      </c>
    </row>
    <row r="751" spans="1:16" ht="25.5">
      <c r="A751" t="s">
        <v>49</v>
      </c>
      <c s="34" t="s">
        <v>789</v>
      </c>
      <c s="34" t="s">
        <v>4555</v>
      </c>
      <c s="35" t="s">
        <v>5</v>
      </c>
      <c s="6" t="s">
        <v>4556</v>
      </c>
      <c s="36" t="s">
        <v>85</v>
      </c>
      <c s="37">
        <v>49.09</v>
      </c>
      <c s="36">
        <v>0</v>
      </c>
      <c s="36">
        <f>ROUND(G751*H751,6)</f>
      </c>
      <c r="L751" s="38">
        <v>0</v>
      </c>
      <c s="32">
        <f>ROUND(ROUND(L751,2)*ROUND(G751,3),2)</f>
      </c>
      <c s="36" t="s">
        <v>808</v>
      </c>
      <c>
        <f>(M751*21)/100</f>
      </c>
      <c t="s">
        <v>27</v>
      </c>
    </row>
    <row r="752" spans="1:5" ht="25.5">
      <c r="A752" s="35" t="s">
        <v>56</v>
      </c>
      <c r="E752" s="39" t="s">
        <v>4557</v>
      </c>
    </row>
    <row r="753" spans="1:5" ht="63.75">
      <c r="A753" s="35" t="s">
        <v>57</v>
      </c>
      <c r="E753" s="40" t="s">
        <v>4558</v>
      </c>
    </row>
    <row r="754" spans="1:5" ht="12.75">
      <c r="A754" t="s">
        <v>59</v>
      </c>
      <c r="E754" s="39" t="s">
        <v>5</v>
      </c>
    </row>
    <row r="755" spans="1:16" ht="12.75">
      <c r="A755" t="s">
        <v>49</v>
      </c>
      <c s="34" t="s">
        <v>795</v>
      </c>
      <c s="34" t="s">
        <v>4559</v>
      </c>
      <c s="35" t="s">
        <v>5</v>
      </c>
      <c s="6" t="s">
        <v>4560</v>
      </c>
      <c s="36" t="s">
        <v>85</v>
      </c>
      <c s="37">
        <v>49.09</v>
      </c>
      <c s="36">
        <v>0</v>
      </c>
      <c s="36">
        <f>ROUND(G755*H755,6)</f>
      </c>
      <c r="L755" s="38">
        <v>0</v>
      </c>
      <c s="32">
        <f>ROUND(ROUND(L755,2)*ROUND(G755,3),2)</f>
      </c>
      <c s="36" t="s">
        <v>808</v>
      </c>
      <c>
        <f>(M755*21)/100</f>
      </c>
      <c t="s">
        <v>27</v>
      </c>
    </row>
    <row r="756" spans="1:5" ht="12.75">
      <c r="A756" s="35" t="s">
        <v>56</v>
      </c>
      <c r="E756" s="39" t="s">
        <v>4561</v>
      </c>
    </row>
    <row r="757" spans="1:5" ht="63.75">
      <c r="A757" s="35" t="s">
        <v>57</v>
      </c>
      <c r="E757" s="40" t="s">
        <v>4562</v>
      </c>
    </row>
    <row r="758" spans="1:5" ht="12.75">
      <c r="A758" t="s">
        <v>59</v>
      </c>
      <c r="E758" s="39" t="s">
        <v>5</v>
      </c>
    </row>
    <row r="759" spans="1:16" ht="12.75">
      <c r="A759" t="s">
        <v>49</v>
      </c>
      <c s="34" t="s">
        <v>800</v>
      </c>
      <c s="34" t="s">
        <v>4563</v>
      </c>
      <c s="35" t="s">
        <v>5</v>
      </c>
      <c s="6" t="s">
        <v>4564</v>
      </c>
      <c s="36" t="s">
        <v>75</v>
      </c>
      <c s="37">
        <v>41.21</v>
      </c>
      <c s="36">
        <v>0</v>
      </c>
      <c s="36">
        <f>ROUND(G759*H759,6)</f>
      </c>
      <c r="L759" s="38">
        <v>0</v>
      </c>
      <c s="32">
        <f>ROUND(ROUND(L759,2)*ROUND(G759,3),2)</f>
      </c>
      <c s="36" t="s">
        <v>808</v>
      </c>
      <c>
        <f>(M759*21)/100</f>
      </c>
      <c t="s">
        <v>27</v>
      </c>
    </row>
    <row r="760" spans="1:5" ht="12.75">
      <c r="A760" s="35" t="s">
        <v>56</v>
      </c>
      <c r="E760" s="39" t="s">
        <v>4565</v>
      </c>
    </row>
    <row r="761" spans="1:5" ht="63.75">
      <c r="A761" s="35" t="s">
        <v>57</v>
      </c>
      <c r="E761" s="40" t="s">
        <v>4566</v>
      </c>
    </row>
    <row r="762" spans="1:5" ht="12.75">
      <c r="A762" t="s">
        <v>59</v>
      </c>
      <c r="E762" s="39" t="s">
        <v>5</v>
      </c>
    </row>
    <row r="763" spans="1:16" ht="12.75">
      <c r="A763" t="s">
        <v>49</v>
      </c>
      <c s="34" t="s">
        <v>459</v>
      </c>
      <c s="34" t="s">
        <v>4567</v>
      </c>
      <c s="35" t="s">
        <v>5</v>
      </c>
      <c s="6" t="s">
        <v>4568</v>
      </c>
      <c s="36" t="s">
        <v>793</v>
      </c>
      <c s="37">
        <v>0.902</v>
      </c>
      <c s="36">
        <v>0</v>
      </c>
      <c s="36">
        <f>ROUND(G763*H763,6)</f>
      </c>
      <c r="L763" s="38">
        <v>0</v>
      </c>
      <c s="32">
        <f>ROUND(ROUND(L763,2)*ROUND(G763,3),2)</f>
      </c>
      <c s="36" t="s">
        <v>808</v>
      </c>
      <c>
        <f>(M763*21)/100</f>
      </c>
      <c t="s">
        <v>27</v>
      </c>
    </row>
    <row r="764" spans="1:5" ht="25.5">
      <c r="A764" s="35" t="s">
        <v>56</v>
      </c>
      <c r="E764" s="39" t="s">
        <v>4569</v>
      </c>
    </row>
    <row r="765" spans="1:5" ht="12.75">
      <c r="A765" s="35" t="s">
        <v>57</v>
      </c>
      <c r="E765" s="40" t="s">
        <v>5</v>
      </c>
    </row>
    <row r="766" spans="1:5" ht="12.75">
      <c r="A766" t="s">
        <v>59</v>
      </c>
      <c r="E766" s="39" t="s">
        <v>5</v>
      </c>
    </row>
    <row r="767" spans="1:16" ht="12.75">
      <c r="A767" t="s">
        <v>49</v>
      </c>
      <c s="34" t="s">
        <v>463</v>
      </c>
      <c s="34" t="s">
        <v>4570</v>
      </c>
      <c s="35" t="s">
        <v>5</v>
      </c>
      <c s="6" t="s">
        <v>4571</v>
      </c>
      <c s="36" t="s">
        <v>793</v>
      </c>
      <c s="37">
        <v>0.902</v>
      </c>
      <c s="36">
        <v>0</v>
      </c>
      <c s="36">
        <f>ROUND(G767*H767,6)</f>
      </c>
      <c r="L767" s="38">
        <v>0</v>
      </c>
      <c s="32">
        <f>ROUND(ROUND(L767,2)*ROUND(G767,3),2)</f>
      </c>
      <c s="36" t="s">
        <v>808</v>
      </c>
      <c>
        <f>(M767*21)/100</f>
      </c>
      <c t="s">
        <v>27</v>
      </c>
    </row>
    <row r="768" spans="1:5" ht="38.25">
      <c r="A768" s="35" t="s">
        <v>56</v>
      </c>
      <c r="E768" s="39" t="s">
        <v>4572</v>
      </c>
    </row>
    <row r="769" spans="1:5" ht="12.75">
      <c r="A769" s="35" t="s">
        <v>57</v>
      </c>
      <c r="E769" s="40" t="s">
        <v>5</v>
      </c>
    </row>
    <row r="770" spans="1:5" ht="12.75">
      <c r="A770" t="s">
        <v>59</v>
      </c>
      <c r="E770" s="39" t="s">
        <v>5</v>
      </c>
    </row>
    <row r="771" spans="1:13" ht="12.75">
      <c r="A771" t="s">
        <v>46</v>
      </c>
      <c r="C771" s="31" t="s">
        <v>4573</v>
      </c>
      <c r="E771" s="33" t="s">
        <v>4574</v>
      </c>
      <c r="J771" s="32">
        <f>0</f>
      </c>
      <c s="32">
        <f>0</f>
      </c>
      <c s="32">
        <f>0+L772+L776+L780+L784+L788+L792+L796+L800+L804</f>
      </c>
      <c s="32">
        <f>0+M772+M776+M780+M784+M788+M792+M796+M800+M804</f>
      </c>
    </row>
    <row r="772" spans="1:16" ht="12.75">
      <c r="A772" t="s">
        <v>49</v>
      </c>
      <c s="34" t="s">
        <v>93</v>
      </c>
      <c s="34" t="s">
        <v>4575</v>
      </c>
      <c s="35" t="s">
        <v>5</v>
      </c>
      <c s="6" t="s">
        <v>4576</v>
      </c>
      <c s="36" t="s">
        <v>85</v>
      </c>
      <c s="37">
        <v>126.05</v>
      </c>
      <c s="36">
        <v>0</v>
      </c>
      <c s="36">
        <f>ROUND(G772*H772,6)</f>
      </c>
      <c r="L772" s="38">
        <v>0</v>
      </c>
      <c s="32">
        <f>ROUND(ROUND(L772,2)*ROUND(G772,3),2)</f>
      </c>
      <c s="36" t="s">
        <v>808</v>
      </c>
      <c>
        <f>(M772*21)/100</f>
      </c>
      <c t="s">
        <v>27</v>
      </c>
    </row>
    <row r="773" spans="1:5" ht="12.75">
      <c r="A773" s="35" t="s">
        <v>56</v>
      </c>
      <c r="E773" s="39" t="s">
        <v>4577</v>
      </c>
    </row>
    <row r="774" spans="1:5" ht="114.75">
      <c r="A774" s="35" t="s">
        <v>57</v>
      </c>
      <c r="E774" s="40" t="s">
        <v>4578</v>
      </c>
    </row>
    <row r="775" spans="1:5" ht="12.75">
      <c r="A775" t="s">
        <v>59</v>
      </c>
      <c r="E775" s="39" t="s">
        <v>5</v>
      </c>
    </row>
    <row r="776" spans="1:16" ht="12.75">
      <c r="A776" t="s">
        <v>49</v>
      </c>
      <c s="34" t="s">
        <v>98</v>
      </c>
      <c s="34" t="s">
        <v>4579</v>
      </c>
      <c s="35" t="s">
        <v>5</v>
      </c>
      <c s="6" t="s">
        <v>4580</v>
      </c>
      <c s="36" t="s">
        <v>85</v>
      </c>
      <c s="37">
        <v>115.26</v>
      </c>
      <c s="36">
        <v>0</v>
      </c>
      <c s="36">
        <f>ROUND(G776*H776,6)</f>
      </c>
      <c r="L776" s="38">
        <v>0</v>
      </c>
      <c s="32">
        <f>ROUND(ROUND(L776,2)*ROUND(G776,3),2)</f>
      </c>
      <c s="36" t="s">
        <v>808</v>
      </c>
      <c>
        <f>(M776*21)/100</f>
      </c>
      <c t="s">
        <v>27</v>
      </c>
    </row>
    <row r="777" spans="1:5" ht="25.5">
      <c r="A777" s="35" t="s">
        <v>56</v>
      </c>
      <c r="E777" s="39" t="s">
        <v>4581</v>
      </c>
    </row>
    <row r="778" spans="1:5" ht="63.75">
      <c r="A778" s="35" t="s">
        <v>57</v>
      </c>
      <c r="E778" s="40" t="s">
        <v>4582</v>
      </c>
    </row>
    <row r="779" spans="1:5" ht="12.75">
      <c r="A779" t="s">
        <v>59</v>
      </c>
      <c r="E779" s="39" t="s">
        <v>5</v>
      </c>
    </row>
    <row r="780" spans="1:16" ht="12.75">
      <c r="A780" t="s">
        <v>49</v>
      </c>
      <c s="34" t="s">
        <v>102</v>
      </c>
      <c s="34" t="s">
        <v>4583</v>
      </c>
      <c s="35" t="s">
        <v>5</v>
      </c>
      <c s="6" t="s">
        <v>4584</v>
      </c>
      <c s="36" t="s">
        <v>85</v>
      </c>
      <c s="37">
        <v>115.26</v>
      </c>
      <c s="36">
        <v>0</v>
      </c>
      <c s="36">
        <f>ROUND(G780*H780,6)</f>
      </c>
      <c r="L780" s="38">
        <v>0</v>
      </c>
      <c s="32">
        <f>ROUND(ROUND(L780,2)*ROUND(G780,3),2)</f>
      </c>
      <c s="36" t="s">
        <v>808</v>
      </c>
      <c>
        <f>(M780*21)/100</f>
      </c>
      <c t="s">
        <v>27</v>
      </c>
    </row>
    <row r="781" spans="1:5" ht="12.75">
      <c r="A781" s="35" t="s">
        <v>56</v>
      </c>
      <c r="E781" s="39" t="s">
        <v>4585</v>
      </c>
    </row>
    <row r="782" spans="1:5" ht="63.75">
      <c r="A782" s="35" t="s">
        <v>57</v>
      </c>
      <c r="E782" s="40" t="s">
        <v>4586</v>
      </c>
    </row>
    <row r="783" spans="1:5" ht="12.75">
      <c r="A783" t="s">
        <v>59</v>
      </c>
      <c r="E783" s="39" t="s">
        <v>5</v>
      </c>
    </row>
    <row r="784" spans="1:16" ht="12.75">
      <c r="A784" t="s">
        <v>49</v>
      </c>
      <c s="34" t="s">
        <v>467</v>
      </c>
      <c s="34" t="s">
        <v>4587</v>
      </c>
      <c s="35" t="s">
        <v>5</v>
      </c>
      <c s="6" t="s">
        <v>4588</v>
      </c>
      <c s="36" t="s">
        <v>85</v>
      </c>
      <c s="37">
        <v>115.26</v>
      </c>
      <c s="36">
        <v>0</v>
      </c>
      <c s="36">
        <f>ROUND(G784*H784,6)</f>
      </c>
      <c r="L784" s="38">
        <v>0</v>
      </c>
      <c s="32">
        <f>ROUND(ROUND(L784,2)*ROUND(G784,3),2)</f>
      </c>
      <c s="36" t="s">
        <v>808</v>
      </c>
      <c>
        <f>(M784*21)/100</f>
      </c>
      <c t="s">
        <v>27</v>
      </c>
    </row>
    <row r="785" spans="1:5" ht="12.75">
      <c r="A785" s="35" t="s">
        <v>56</v>
      </c>
      <c r="E785" s="39" t="s">
        <v>4589</v>
      </c>
    </row>
    <row r="786" spans="1:5" ht="63.75">
      <c r="A786" s="35" t="s">
        <v>57</v>
      </c>
      <c r="E786" s="40" t="s">
        <v>4590</v>
      </c>
    </row>
    <row r="787" spans="1:5" ht="12.75">
      <c r="A787" t="s">
        <v>59</v>
      </c>
      <c r="E787" s="39" t="s">
        <v>5</v>
      </c>
    </row>
    <row r="788" spans="1:16" ht="12.75">
      <c r="A788" t="s">
        <v>49</v>
      </c>
      <c s="34" t="s">
        <v>472</v>
      </c>
      <c s="34" t="s">
        <v>4591</v>
      </c>
      <c s="35" t="s">
        <v>5</v>
      </c>
      <c s="6" t="s">
        <v>4592</v>
      </c>
      <c s="36" t="s">
        <v>75</v>
      </c>
      <c s="37">
        <v>97.13</v>
      </c>
      <c s="36">
        <v>0</v>
      </c>
      <c s="36">
        <f>ROUND(G788*H788,6)</f>
      </c>
      <c r="L788" s="38">
        <v>0</v>
      </c>
      <c s="32">
        <f>ROUND(ROUND(L788,2)*ROUND(G788,3),2)</f>
      </c>
      <c s="36" t="s">
        <v>808</v>
      </c>
      <c>
        <f>(M788*21)/100</f>
      </c>
      <c t="s">
        <v>27</v>
      </c>
    </row>
    <row r="789" spans="1:5" ht="25.5">
      <c r="A789" s="35" t="s">
        <v>56</v>
      </c>
      <c r="E789" s="39" t="s">
        <v>4593</v>
      </c>
    </row>
    <row r="790" spans="1:5" ht="63.75">
      <c r="A790" s="35" t="s">
        <v>57</v>
      </c>
      <c r="E790" s="40" t="s">
        <v>4594</v>
      </c>
    </row>
    <row r="791" spans="1:5" ht="12.75">
      <c r="A791" t="s">
        <v>59</v>
      </c>
      <c r="E791" s="39" t="s">
        <v>5</v>
      </c>
    </row>
    <row r="792" spans="1:16" ht="12.75">
      <c r="A792" t="s">
        <v>49</v>
      </c>
      <c s="34" t="s">
        <v>476</v>
      </c>
      <c s="34" t="s">
        <v>4595</v>
      </c>
      <c s="35" t="s">
        <v>5</v>
      </c>
      <c s="6" t="s">
        <v>4596</v>
      </c>
      <c s="36" t="s">
        <v>85</v>
      </c>
      <c s="37">
        <v>10.79</v>
      </c>
      <c s="36">
        <v>0</v>
      </c>
      <c s="36">
        <f>ROUND(G792*H792,6)</f>
      </c>
      <c r="L792" s="38">
        <v>0</v>
      </c>
      <c s="32">
        <f>ROUND(ROUND(L792,2)*ROUND(G792,3),2)</f>
      </c>
      <c s="36" t="s">
        <v>808</v>
      </c>
      <c>
        <f>(M792*21)/100</f>
      </c>
      <c t="s">
        <v>27</v>
      </c>
    </row>
    <row r="793" spans="1:5" ht="25.5">
      <c r="A793" s="35" t="s">
        <v>56</v>
      </c>
      <c r="E793" s="39" t="s">
        <v>4597</v>
      </c>
    </row>
    <row r="794" spans="1:5" ht="89.25">
      <c r="A794" s="35" t="s">
        <v>57</v>
      </c>
      <c r="E794" s="40" t="s">
        <v>4598</v>
      </c>
    </row>
    <row r="795" spans="1:5" ht="12.75">
      <c r="A795" t="s">
        <v>59</v>
      </c>
      <c r="E795" s="39" t="s">
        <v>5</v>
      </c>
    </row>
    <row r="796" spans="1:16" ht="12.75">
      <c r="A796" t="s">
        <v>49</v>
      </c>
      <c s="34" t="s">
        <v>480</v>
      </c>
      <c s="34" t="s">
        <v>4599</v>
      </c>
      <c s="35" t="s">
        <v>5</v>
      </c>
      <c s="6" t="s">
        <v>4600</v>
      </c>
      <c s="36" t="s">
        <v>85</v>
      </c>
      <c s="37">
        <v>10.79</v>
      </c>
      <c s="36">
        <v>0</v>
      </c>
      <c s="36">
        <f>ROUND(G796*H796,6)</f>
      </c>
      <c r="L796" s="38">
        <v>0</v>
      </c>
      <c s="32">
        <f>ROUND(ROUND(L796,2)*ROUND(G796,3),2)</f>
      </c>
      <c s="36" t="s">
        <v>808</v>
      </c>
      <c>
        <f>(M796*21)/100</f>
      </c>
      <c t="s">
        <v>27</v>
      </c>
    </row>
    <row r="797" spans="1:5" ht="12.75">
      <c r="A797" s="35" t="s">
        <v>56</v>
      </c>
      <c r="E797" s="39" t="s">
        <v>4601</v>
      </c>
    </row>
    <row r="798" spans="1:5" ht="89.25">
      <c r="A798" s="35" t="s">
        <v>57</v>
      </c>
      <c r="E798" s="40" t="s">
        <v>4602</v>
      </c>
    </row>
    <row r="799" spans="1:5" ht="12.75">
      <c r="A799" t="s">
        <v>59</v>
      </c>
      <c r="E799" s="39" t="s">
        <v>5</v>
      </c>
    </row>
    <row r="800" spans="1:16" ht="12.75">
      <c r="A800" t="s">
        <v>49</v>
      </c>
      <c s="34" t="s">
        <v>483</v>
      </c>
      <c s="34" t="s">
        <v>4603</v>
      </c>
      <c s="35" t="s">
        <v>5</v>
      </c>
      <c s="6" t="s">
        <v>4604</v>
      </c>
      <c s="36" t="s">
        <v>793</v>
      </c>
      <c s="37">
        <v>1.264</v>
      </c>
      <c s="36">
        <v>0</v>
      </c>
      <c s="36">
        <f>ROUND(G800*H800,6)</f>
      </c>
      <c r="L800" s="38">
        <v>0</v>
      </c>
      <c s="32">
        <f>ROUND(ROUND(L800,2)*ROUND(G800,3),2)</f>
      </c>
      <c s="36" t="s">
        <v>808</v>
      </c>
      <c>
        <f>(M800*21)/100</f>
      </c>
      <c t="s">
        <v>27</v>
      </c>
    </row>
    <row r="801" spans="1:5" ht="25.5">
      <c r="A801" s="35" t="s">
        <v>56</v>
      </c>
      <c r="E801" s="39" t="s">
        <v>4605</v>
      </c>
    </row>
    <row r="802" spans="1:5" ht="12.75">
      <c r="A802" s="35" t="s">
        <v>57</v>
      </c>
      <c r="E802" s="40" t="s">
        <v>5</v>
      </c>
    </row>
    <row r="803" spans="1:5" ht="114.75">
      <c r="A803" t="s">
        <v>59</v>
      </c>
      <c r="E803" s="39" t="s">
        <v>4606</v>
      </c>
    </row>
    <row r="804" spans="1:16" ht="12.75">
      <c r="A804" t="s">
        <v>49</v>
      </c>
      <c s="34" t="s">
        <v>488</v>
      </c>
      <c s="34" t="s">
        <v>4607</v>
      </c>
      <c s="35" t="s">
        <v>5</v>
      </c>
      <c s="6" t="s">
        <v>4608</v>
      </c>
      <c s="36" t="s">
        <v>793</v>
      </c>
      <c s="37">
        <v>1.264</v>
      </c>
      <c s="36">
        <v>0</v>
      </c>
      <c s="36">
        <f>ROUND(G804*H804,6)</f>
      </c>
      <c r="L804" s="38">
        <v>0</v>
      </c>
      <c s="32">
        <f>ROUND(ROUND(L804,2)*ROUND(G804,3),2)</f>
      </c>
      <c s="36" t="s">
        <v>808</v>
      </c>
      <c>
        <f>(M804*21)/100</f>
      </c>
      <c t="s">
        <v>27</v>
      </c>
    </row>
    <row r="805" spans="1:5" ht="38.25">
      <c r="A805" s="35" t="s">
        <v>56</v>
      </c>
      <c r="E805" s="39" t="s">
        <v>4609</v>
      </c>
    </row>
    <row r="806" spans="1:5" ht="12.75">
      <c r="A806" s="35" t="s">
        <v>57</v>
      </c>
      <c r="E806" s="40" t="s">
        <v>5</v>
      </c>
    </row>
    <row r="807" spans="1:5" ht="12.75">
      <c r="A807" t="s">
        <v>59</v>
      </c>
      <c r="E807" s="39" t="s">
        <v>5</v>
      </c>
    </row>
    <row r="808" spans="1:13" ht="12.75">
      <c r="A808" t="s">
        <v>46</v>
      </c>
      <c r="C808" s="31" t="s">
        <v>3811</v>
      </c>
      <c r="E808" s="33" t="s">
        <v>3812</v>
      </c>
      <c r="J808" s="32">
        <f>0</f>
      </c>
      <c s="32">
        <f>0</f>
      </c>
      <c s="32">
        <f>0+L809+L813+L817+L821+L825+L829+L833+L837+L841+L845+L849+L853</f>
      </c>
      <c s="32">
        <f>0+M809+M813+M817+M821+M825+M829+M833+M837+M841+M845+M849+M853</f>
      </c>
    </row>
    <row r="809" spans="1:16" ht="12.75">
      <c r="A809" t="s">
        <v>49</v>
      </c>
      <c s="34" t="s">
        <v>4610</v>
      </c>
      <c s="34" t="s">
        <v>4611</v>
      </c>
      <c s="35" t="s">
        <v>5</v>
      </c>
      <c s="6" t="s">
        <v>4612</v>
      </c>
      <c s="36" t="s">
        <v>85</v>
      </c>
      <c s="37">
        <v>680.679</v>
      </c>
      <c s="36">
        <v>0</v>
      </c>
      <c s="36">
        <f>ROUND(G809*H809,6)</f>
      </c>
      <c r="L809" s="38">
        <v>0</v>
      </c>
      <c s="32">
        <f>ROUND(ROUND(L809,2)*ROUND(G809,3),2)</f>
      </c>
      <c s="36" t="s">
        <v>808</v>
      </c>
      <c>
        <f>(M809*21)/100</f>
      </c>
      <c t="s">
        <v>27</v>
      </c>
    </row>
    <row r="810" spans="1:5" ht="12.75">
      <c r="A810" s="35" t="s">
        <v>56</v>
      </c>
      <c r="E810" s="39" t="s">
        <v>5</v>
      </c>
    </row>
    <row r="811" spans="1:5" ht="12.75">
      <c r="A811" s="35" t="s">
        <v>57</v>
      </c>
      <c r="E811" s="40" t="s">
        <v>5</v>
      </c>
    </row>
    <row r="812" spans="1:5" ht="12.75">
      <c r="A812" t="s">
        <v>59</v>
      </c>
      <c r="E812" s="39" t="s">
        <v>5</v>
      </c>
    </row>
    <row r="813" spans="1:16" ht="12.75">
      <c r="A813" t="s">
        <v>49</v>
      </c>
      <c s="34" t="s">
        <v>491</v>
      </c>
      <c s="34" t="s">
        <v>4613</v>
      </c>
      <c s="35" t="s">
        <v>5</v>
      </c>
      <c s="6" t="s">
        <v>4614</v>
      </c>
      <c s="36" t="s">
        <v>85</v>
      </c>
      <c s="37">
        <v>618.799</v>
      </c>
      <c s="36">
        <v>0</v>
      </c>
      <c s="36">
        <f>ROUND(G813*H813,6)</f>
      </c>
      <c r="L813" s="38">
        <v>0</v>
      </c>
      <c s="32">
        <f>ROUND(ROUND(L813,2)*ROUND(G813,3),2)</f>
      </c>
      <c s="36" t="s">
        <v>808</v>
      </c>
      <c>
        <f>(M813*21)/100</f>
      </c>
      <c t="s">
        <v>27</v>
      </c>
    </row>
    <row r="814" spans="1:5" ht="12.75">
      <c r="A814" s="35" t="s">
        <v>56</v>
      </c>
      <c r="E814" s="39" t="s">
        <v>4615</v>
      </c>
    </row>
    <row r="815" spans="1:5" ht="51">
      <c r="A815" s="35" t="s">
        <v>57</v>
      </c>
      <c r="E815" s="40" t="s">
        <v>4616</v>
      </c>
    </row>
    <row r="816" spans="1:5" ht="89.25">
      <c r="A816" t="s">
        <v>59</v>
      </c>
      <c r="E816" s="39" t="s">
        <v>4617</v>
      </c>
    </row>
    <row r="817" spans="1:16" ht="12.75">
      <c r="A817" t="s">
        <v>49</v>
      </c>
      <c s="34" t="s">
        <v>495</v>
      </c>
      <c s="34" t="s">
        <v>4618</v>
      </c>
      <c s="35" t="s">
        <v>5</v>
      </c>
      <c s="6" t="s">
        <v>4619</v>
      </c>
      <c s="36" t="s">
        <v>85</v>
      </c>
      <c s="37">
        <v>618.799</v>
      </c>
      <c s="36">
        <v>0</v>
      </c>
      <c s="36">
        <f>ROUND(G817*H817,6)</f>
      </c>
      <c r="L817" s="38">
        <v>0</v>
      </c>
      <c s="32">
        <f>ROUND(ROUND(L817,2)*ROUND(G817,3),2)</f>
      </c>
      <c s="36" t="s">
        <v>808</v>
      </c>
      <c>
        <f>(M817*21)/100</f>
      </c>
      <c t="s">
        <v>27</v>
      </c>
    </row>
    <row r="818" spans="1:5" ht="12.75">
      <c r="A818" s="35" t="s">
        <v>56</v>
      </c>
      <c r="E818" s="39" t="s">
        <v>4620</v>
      </c>
    </row>
    <row r="819" spans="1:5" ht="51">
      <c r="A819" s="35" t="s">
        <v>57</v>
      </c>
      <c r="E819" s="40" t="s">
        <v>4621</v>
      </c>
    </row>
    <row r="820" spans="1:5" ht="12.75">
      <c r="A820" t="s">
        <v>59</v>
      </c>
      <c r="E820" s="39" t="s">
        <v>5</v>
      </c>
    </row>
    <row r="821" spans="1:16" ht="12.75">
      <c r="A821" t="s">
        <v>49</v>
      </c>
      <c s="34" t="s">
        <v>804</v>
      </c>
      <c s="34" t="s">
        <v>4622</v>
      </c>
      <c s="35" t="s">
        <v>5</v>
      </c>
      <c s="6" t="s">
        <v>4623</v>
      </c>
      <c s="36" t="s">
        <v>75</v>
      </c>
      <c s="37">
        <v>413.9</v>
      </c>
      <c s="36">
        <v>0</v>
      </c>
      <c s="36">
        <f>ROUND(G821*H821,6)</f>
      </c>
      <c r="L821" s="38">
        <v>0</v>
      </c>
      <c s="32">
        <f>ROUND(ROUND(L821,2)*ROUND(G821,3),2)</f>
      </c>
      <c s="36" t="s">
        <v>808</v>
      </c>
      <c>
        <f>(M821*21)/100</f>
      </c>
      <c t="s">
        <v>27</v>
      </c>
    </row>
    <row r="822" spans="1:5" ht="25.5">
      <c r="A822" s="35" t="s">
        <v>56</v>
      </c>
      <c r="E822" s="39" t="s">
        <v>4624</v>
      </c>
    </row>
    <row r="823" spans="1:5" ht="25.5">
      <c r="A823" s="35" t="s">
        <v>57</v>
      </c>
      <c r="E823" s="40" t="s">
        <v>4625</v>
      </c>
    </row>
    <row r="824" spans="1:5" ht="51">
      <c r="A824" t="s">
        <v>59</v>
      </c>
      <c r="E824" s="39" t="s">
        <v>4626</v>
      </c>
    </row>
    <row r="825" spans="1:16" ht="25.5">
      <c r="A825" t="s">
        <v>49</v>
      </c>
      <c s="34" t="s">
        <v>50</v>
      </c>
      <c s="34" t="s">
        <v>4627</v>
      </c>
      <c s="35" t="s">
        <v>5</v>
      </c>
      <c s="6" t="s">
        <v>4628</v>
      </c>
      <c s="36" t="s">
        <v>85</v>
      </c>
      <c s="37">
        <v>618.799</v>
      </c>
      <c s="36">
        <v>0</v>
      </c>
      <c s="36">
        <f>ROUND(G825*H825,6)</f>
      </c>
      <c r="L825" s="38">
        <v>0</v>
      </c>
      <c s="32">
        <f>ROUND(ROUND(L825,2)*ROUND(G825,3),2)</f>
      </c>
      <c s="36" t="s">
        <v>808</v>
      </c>
      <c>
        <f>(M825*21)/100</f>
      </c>
      <c t="s">
        <v>27</v>
      </c>
    </row>
    <row r="826" spans="1:5" ht="25.5">
      <c r="A826" s="35" t="s">
        <v>56</v>
      </c>
      <c r="E826" s="39" t="s">
        <v>4629</v>
      </c>
    </row>
    <row r="827" spans="1:5" ht="38.25">
      <c r="A827" s="35" t="s">
        <v>57</v>
      </c>
      <c r="E827" s="40" t="s">
        <v>4630</v>
      </c>
    </row>
    <row r="828" spans="1:5" ht="12.75">
      <c r="A828" t="s">
        <v>59</v>
      </c>
      <c r="E828" s="39" t="s">
        <v>5</v>
      </c>
    </row>
    <row r="829" spans="1:16" ht="25.5">
      <c r="A829" t="s">
        <v>49</v>
      </c>
      <c s="34" t="s">
        <v>4631</v>
      </c>
      <c s="34" t="s">
        <v>4632</v>
      </c>
      <c s="35" t="s">
        <v>5</v>
      </c>
      <c s="6" t="s">
        <v>4633</v>
      </c>
      <c s="36" t="s">
        <v>85</v>
      </c>
      <c s="37">
        <v>618.799</v>
      </c>
      <c s="36">
        <v>0</v>
      </c>
      <c s="36">
        <f>ROUND(G829*H829,6)</f>
      </c>
      <c r="L829" s="38">
        <v>0</v>
      </c>
      <c s="32">
        <f>ROUND(ROUND(L829,2)*ROUND(G829,3),2)</f>
      </c>
      <c s="36" t="s">
        <v>808</v>
      </c>
      <c>
        <f>(M829*21)/100</f>
      </c>
      <c t="s">
        <v>27</v>
      </c>
    </row>
    <row r="830" spans="1:5" ht="25.5">
      <c r="A830" s="35" t="s">
        <v>56</v>
      </c>
      <c r="E830" s="39" t="s">
        <v>4634</v>
      </c>
    </row>
    <row r="831" spans="1:5" ht="12.75">
      <c r="A831" s="35" t="s">
        <v>57</v>
      </c>
      <c r="E831" s="40" t="s">
        <v>5</v>
      </c>
    </row>
    <row r="832" spans="1:5" ht="12.75">
      <c r="A832" t="s">
        <v>59</v>
      </c>
      <c r="E832" s="39" t="s">
        <v>4635</v>
      </c>
    </row>
    <row r="833" spans="1:16" ht="12.75">
      <c r="A833" t="s">
        <v>49</v>
      </c>
      <c s="34" t="s">
        <v>810</v>
      </c>
      <c s="34" t="s">
        <v>4636</v>
      </c>
      <c s="35" t="s">
        <v>5</v>
      </c>
      <c s="6" t="s">
        <v>4637</v>
      </c>
      <c s="36" t="s">
        <v>75</v>
      </c>
      <c s="37">
        <v>45.3</v>
      </c>
      <c s="36">
        <v>0</v>
      </c>
      <c s="36">
        <f>ROUND(G833*H833,6)</f>
      </c>
      <c r="L833" s="38">
        <v>0</v>
      </c>
      <c s="32">
        <f>ROUND(ROUND(L833,2)*ROUND(G833,3),2)</f>
      </c>
      <c s="36" t="s">
        <v>808</v>
      </c>
      <c>
        <f>(M833*21)/100</f>
      </c>
      <c t="s">
        <v>27</v>
      </c>
    </row>
    <row r="834" spans="1:5" ht="12.75">
      <c r="A834" s="35" t="s">
        <v>56</v>
      </c>
      <c r="E834" s="39" t="s">
        <v>4638</v>
      </c>
    </row>
    <row r="835" spans="1:5" ht="409.5">
      <c r="A835" s="35" t="s">
        <v>57</v>
      </c>
      <c r="E835" s="40" t="s">
        <v>4639</v>
      </c>
    </row>
    <row r="836" spans="1:5" ht="38.25">
      <c r="A836" t="s">
        <v>59</v>
      </c>
      <c r="E836" s="39" t="s">
        <v>4640</v>
      </c>
    </row>
    <row r="837" spans="1:16" ht="12.75">
      <c r="A837" t="s">
        <v>49</v>
      </c>
      <c s="34" t="s">
        <v>4641</v>
      </c>
      <c s="34" t="s">
        <v>4642</v>
      </c>
      <c s="35" t="s">
        <v>5</v>
      </c>
      <c s="6" t="s">
        <v>4643</v>
      </c>
      <c s="36" t="s">
        <v>85</v>
      </c>
      <c s="37">
        <v>618.799</v>
      </c>
      <c s="36">
        <v>0</v>
      </c>
      <c s="36">
        <f>ROUND(G837*H837,6)</f>
      </c>
      <c r="L837" s="38">
        <v>0</v>
      </c>
      <c s="32">
        <f>ROUND(ROUND(L837,2)*ROUND(G837,3),2)</f>
      </c>
      <c s="36" t="s">
        <v>808</v>
      </c>
      <c>
        <f>(M837*21)/100</f>
      </c>
      <c t="s">
        <v>27</v>
      </c>
    </row>
    <row r="838" spans="1:5" ht="12.75">
      <c r="A838" s="35" t="s">
        <v>56</v>
      </c>
      <c r="E838" s="39" t="s">
        <v>4644</v>
      </c>
    </row>
    <row r="839" spans="1:5" ht="51">
      <c r="A839" s="35" t="s">
        <v>57</v>
      </c>
      <c r="E839" s="40" t="s">
        <v>4645</v>
      </c>
    </row>
    <row r="840" spans="1:5" ht="89.25">
      <c r="A840" t="s">
        <v>59</v>
      </c>
      <c r="E840" s="39" t="s">
        <v>4617</v>
      </c>
    </row>
    <row r="841" spans="1:16" ht="12.75">
      <c r="A841" t="s">
        <v>49</v>
      </c>
      <c s="34" t="s">
        <v>4646</v>
      </c>
      <c s="34" t="s">
        <v>4647</v>
      </c>
      <c s="35" t="s">
        <v>5</v>
      </c>
      <c s="6" t="s">
        <v>4648</v>
      </c>
      <c s="36" t="s">
        <v>75</v>
      </c>
      <c s="37">
        <v>413.9</v>
      </c>
      <c s="36">
        <v>0</v>
      </c>
      <c s="36">
        <f>ROUND(G841*H841,6)</f>
      </c>
      <c r="L841" s="38">
        <v>0</v>
      </c>
      <c s="32">
        <f>ROUND(ROUND(L841,2)*ROUND(G841,3),2)</f>
      </c>
      <c s="36" t="s">
        <v>808</v>
      </c>
      <c>
        <f>(M841*21)/100</f>
      </c>
      <c t="s">
        <v>27</v>
      </c>
    </row>
    <row r="842" spans="1:5" ht="12.75">
      <c r="A842" s="35" t="s">
        <v>56</v>
      </c>
      <c r="E842" s="39" t="s">
        <v>4649</v>
      </c>
    </row>
    <row r="843" spans="1:5" ht="25.5">
      <c r="A843" s="35" t="s">
        <v>57</v>
      </c>
      <c r="E843" s="40" t="s">
        <v>4650</v>
      </c>
    </row>
    <row r="844" spans="1:5" ht="38.25">
      <c r="A844" t="s">
        <v>59</v>
      </c>
      <c r="E844" s="39" t="s">
        <v>4640</v>
      </c>
    </row>
    <row r="845" spans="1:16" ht="12.75">
      <c r="A845" t="s">
        <v>49</v>
      </c>
      <c s="34" t="s">
        <v>4651</v>
      </c>
      <c s="34" t="s">
        <v>4652</v>
      </c>
      <c s="35" t="s">
        <v>5</v>
      </c>
      <c s="6" t="s">
        <v>4653</v>
      </c>
      <c s="36" t="s">
        <v>85</v>
      </c>
      <c s="37">
        <v>618.799</v>
      </c>
      <c s="36">
        <v>0</v>
      </c>
      <c s="36">
        <f>ROUND(G845*H845,6)</f>
      </c>
      <c r="L845" s="38">
        <v>0</v>
      </c>
      <c s="32">
        <f>ROUND(ROUND(L845,2)*ROUND(G845,3),2)</f>
      </c>
      <c s="36" t="s">
        <v>808</v>
      </c>
      <c>
        <f>(M845*21)/100</f>
      </c>
      <c t="s">
        <v>27</v>
      </c>
    </row>
    <row r="846" spans="1:5" ht="12.75">
      <c r="A846" s="35" t="s">
        <v>56</v>
      </c>
      <c r="E846" s="39" t="s">
        <v>4654</v>
      </c>
    </row>
    <row r="847" spans="1:5" ht="51">
      <c r="A847" s="35" t="s">
        <v>57</v>
      </c>
      <c r="E847" s="40" t="s">
        <v>4655</v>
      </c>
    </row>
    <row r="848" spans="1:5" ht="12.75">
      <c r="A848" t="s">
        <v>59</v>
      </c>
      <c r="E848" s="39" t="s">
        <v>5</v>
      </c>
    </row>
    <row r="849" spans="1:16" ht="12.75">
      <c r="A849" t="s">
        <v>49</v>
      </c>
      <c s="34" t="s">
        <v>4656</v>
      </c>
      <c s="34" t="s">
        <v>4657</v>
      </c>
      <c s="35" t="s">
        <v>5</v>
      </c>
      <c s="6" t="s">
        <v>4658</v>
      </c>
      <c s="36" t="s">
        <v>793</v>
      </c>
      <c s="37">
        <v>13.041</v>
      </c>
      <c s="36">
        <v>0</v>
      </c>
      <c s="36">
        <f>ROUND(G849*H849,6)</f>
      </c>
      <c r="L849" s="38">
        <v>0</v>
      </c>
      <c s="32">
        <f>ROUND(ROUND(L849,2)*ROUND(G849,3),2)</f>
      </c>
      <c s="36" t="s">
        <v>808</v>
      </c>
      <c>
        <f>(M849*21)/100</f>
      </c>
      <c t="s">
        <v>27</v>
      </c>
    </row>
    <row r="850" spans="1:5" ht="25.5">
      <c r="A850" s="35" t="s">
        <v>56</v>
      </c>
      <c r="E850" s="39" t="s">
        <v>4659</v>
      </c>
    </row>
    <row r="851" spans="1:5" ht="12.75">
      <c r="A851" s="35" t="s">
        <v>57</v>
      </c>
      <c r="E851" s="40" t="s">
        <v>5</v>
      </c>
    </row>
    <row r="852" spans="1:5" ht="12.75">
      <c r="A852" t="s">
        <v>59</v>
      </c>
      <c r="E852" s="39" t="s">
        <v>5</v>
      </c>
    </row>
    <row r="853" spans="1:16" ht="12.75">
      <c r="A853" t="s">
        <v>49</v>
      </c>
      <c s="34" t="s">
        <v>4660</v>
      </c>
      <c s="34" t="s">
        <v>4661</v>
      </c>
      <c s="35" t="s">
        <v>5</v>
      </c>
      <c s="6" t="s">
        <v>4662</v>
      </c>
      <c s="36" t="s">
        <v>793</v>
      </c>
      <c s="37">
        <v>13.041</v>
      </c>
      <c s="36">
        <v>0</v>
      </c>
      <c s="36">
        <f>ROUND(G853*H853,6)</f>
      </c>
      <c r="L853" s="38">
        <v>0</v>
      </c>
      <c s="32">
        <f>ROUND(ROUND(L853,2)*ROUND(G853,3),2)</f>
      </c>
      <c s="36" t="s">
        <v>808</v>
      </c>
      <c>
        <f>(M853*21)/100</f>
      </c>
      <c t="s">
        <v>27</v>
      </c>
    </row>
    <row r="854" spans="1:5" ht="38.25">
      <c r="A854" s="35" t="s">
        <v>56</v>
      </c>
      <c r="E854" s="39" t="s">
        <v>4663</v>
      </c>
    </row>
    <row r="855" spans="1:5" ht="12.75">
      <c r="A855" s="35" t="s">
        <v>57</v>
      </c>
      <c r="E855" s="40" t="s">
        <v>5</v>
      </c>
    </row>
    <row r="856" spans="1:5" ht="12.75">
      <c r="A856" t="s">
        <v>59</v>
      </c>
      <c r="E856" s="39" t="s">
        <v>5</v>
      </c>
    </row>
    <row r="857" spans="1:13" ht="12.75">
      <c r="A857" t="s">
        <v>46</v>
      </c>
      <c r="C857" s="31" t="s">
        <v>4664</v>
      </c>
      <c r="E857" s="33" t="s">
        <v>4665</v>
      </c>
      <c r="J857" s="32">
        <f>0</f>
      </c>
      <c s="32">
        <f>0</f>
      </c>
      <c s="32">
        <f>0+L858+L862+L866+L870+L874+L878+L882</f>
      </c>
      <c s="32">
        <f>0+M858+M862+M866+M870+M874+M878+M882</f>
      </c>
    </row>
    <row r="858" spans="1:16" ht="12.75">
      <c r="A858" t="s">
        <v>49</v>
      </c>
      <c s="34" t="s">
        <v>4666</v>
      </c>
      <c s="34" t="s">
        <v>4667</v>
      </c>
      <c s="35" t="s">
        <v>5</v>
      </c>
      <c s="6" t="s">
        <v>4668</v>
      </c>
      <c s="36" t="s">
        <v>85</v>
      </c>
      <c s="37">
        <v>200</v>
      </c>
      <c s="36">
        <v>0</v>
      </c>
      <c s="36">
        <f>ROUND(G858*H858,6)</f>
      </c>
      <c r="L858" s="38">
        <v>0</v>
      </c>
      <c s="32">
        <f>ROUND(ROUND(L858,2)*ROUND(G858,3),2)</f>
      </c>
      <c s="36" t="s">
        <v>808</v>
      </c>
      <c>
        <f>(M858*21)/100</f>
      </c>
      <c t="s">
        <v>27</v>
      </c>
    </row>
    <row r="859" spans="1:5" ht="25.5">
      <c r="A859" s="35" t="s">
        <v>56</v>
      </c>
      <c r="E859" s="39" t="s">
        <v>4669</v>
      </c>
    </row>
    <row r="860" spans="1:5" ht="12.75">
      <c r="A860" s="35" t="s">
        <v>57</v>
      </c>
      <c r="E860" s="40" t="s">
        <v>5</v>
      </c>
    </row>
    <row r="861" spans="1:5" ht="12.75">
      <c r="A861" t="s">
        <v>59</v>
      </c>
      <c r="E861" s="39" t="s">
        <v>5</v>
      </c>
    </row>
    <row r="862" spans="1:16" ht="12.75">
      <c r="A862" t="s">
        <v>49</v>
      </c>
      <c s="34" t="s">
        <v>4670</v>
      </c>
      <c s="34" t="s">
        <v>4671</v>
      </c>
      <c s="35" t="s">
        <v>5</v>
      </c>
      <c s="6" t="s">
        <v>4672</v>
      </c>
      <c s="36" t="s">
        <v>85</v>
      </c>
      <c s="37">
        <v>200</v>
      </c>
      <c s="36">
        <v>0</v>
      </c>
      <c s="36">
        <f>ROUND(G862*H862,6)</f>
      </c>
      <c r="L862" s="38">
        <v>0</v>
      </c>
      <c s="32">
        <f>ROUND(ROUND(L862,2)*ROUND(G862,3),2)</f>
      </c>
      <c s="36" t="s">
        <v>808</v>
      </c>
      <c>
        <f>(M862*21)/100</f>
      </c>
      <c t="s">
        <v>27</v>
      </c>
    </row>
    <row r="863" spans="1:5" ht="12.75">
      <c r="A863" s="35" t="s">
        <v>56</v>
      </c>
      <c r="E863" s="39" t="s">
        <v>4673</v>
      </c>
    </row>
    <row r="864" spans="1:5" ht="12.75">
      <c r="A864" s="35" t="s">
        <v>57</v>
      </c>
      <c r="E864" s="40" t="s">
        <v>5</v>
      </c>
    </row>
    <row r="865" spans="1:5" ht="12.75">
      <c r="A865" t="s">
        <v>59</v>
      </c>
      <c r="E865" s="39" t="s">
        <v>5</v>
      </c>
    </row>
    <row r="866" spans="1:16" ht="12.75">
      <c r="A866" t="s">
        <v>49</v>
      </c>
      <c s="34" t="s">
        <v>4674</v>
      </c>
      <c s="34" t="s">
        <v>4675</v>
      </c>
      <c s="35" t="s">
        <v>5</v>
      </c>
      <c s="6" t="s">
        <v>4676</v>
      </c>
      <c s="36" t="s">
        <v>85</v>
      </c>
      <c s="37">
        <v>200</v>
      </c>
      <c s="36">
        <v>0</v>
      </c>
      <c s="36">
        <f>ROUND(G866*H866,6)</f>
      </c>
      <c r="L866" s="38">
        <v>0</v>
      </c>
      <c s="32">
        <f>ROUND(ROUND(L866,2)*ROUND(G866,3),2)</f>
      </c>
      <c s="36" t="s">
        <v>808</v>
      </c>
      <c>
        <f>(M866*21)/100</f>
      </c>
      <c t="s">
        <v>27</v>
      </c>
    </row>
    <row r="867" spans="1:5" ht="12.75">
      <c r="A867" s="35" t="s">
        <v>56</v>
      </c>
      <c r="E867" s="39" t="s">
        <v>4677</v>
      </c>
    </row>
    <row r="868" spans="1:5" ht="12.75">
      <c r="A868" s="35" t="s">
        <v>57</v>
      </c>
      <c r="E868" s="40" t="s">
        <v>5</v>
      </c>
    </row>
    <row r="869" spans="1:5" ht="12.75">
      <c r="A869" t="s">
        <v>59</v>
      </c>
      <c r="E869" s="39" t="s">
        <v>5</v>
      </c>
    </row>
    <row r="870" spans="1:16" ht="12.75">
      <c r="A870" t="s">
        <v>49</v>
      </c>
      <c s="34" t="s">
        <v>4678</v>
      </c>
      <c s="34" t="s">
        <v>4679</v>
      </c>
      <c s="35" t="s">
        <v>5</v>
      </c>
      <c s="6" t="s">
        <v>4680</v>
      </c>
      <c s="36" t="s">
        <v>85</v>
      </c>
      <c s="37">
        <v>1616.57</v>
      </c>
      <c s="36">
        <v>0</v>
      </c>
      <c s="36">
        <f>ROUND(G870*H870,6)</f>
      </c>
      <c r="L870" s="38">
        <v>0</v>
      </c>
      <c s="32">
        <f>ROUND(ROUND(L870,2)*ROUND(G870,3),2)</f>
      </c>
      <c s="36" t="s">
        <v>808</v>
      </c>
      <c>
        <f>(M870*21)/100</f>
      </c>
      <c t="s">
        <v>27</v>
      </c>
    </row>
    <row r="871" spans="1:5" ht="12.75">
      <c r="A871" s="35" t="s">
        <v>56</v>
      </c>
      <c r="E871" s="39" t="s">
        <v>4681</v>
      </c>
    </row>
    <row r="872" spans="1:5" ht="89.25">
      <c r="A872" s="35" t="s">
        <v>57</v>
      </c>
      <c r="E872" s="40" t="s">
        <v>4682</v>
      </c>
    </row>
    <row r="873" spans="1:5" ht="12.75">
      <c r="A873" t="s">
        <v>59</v>
      </c>
      <c r="E873" s="39" t="s">
        <v>5</v>
      </c>
    </row>
    <row r="874" spans="1:16" ht="12.75">
      <c r="A874" t="s">
        <v>49</v>
      </c>
      <c s="34" t="s">
        <v>4683</v>
      </c>
      <c s="34" t="s">
        <v>4684</v>
      </c>
      <c s="35" t="s">
        <v>5</v>
      </c>
      <c s="6" t="s">
        <v>4685</v>
      </c>
      <c s="36" t="s">
        <v>85</v>
      </c>
      <c s="37">
        <v>1616.57</v>
      </c>
      <c s="36">
        <v>0</v>
      </c>
      <c s="36">
        <f>ROUND(G874*H874,6)</f>
      </c>
      <c r="L874" s="38">
        <v>0</v>
      </c>
      <c s="32">
        <f>ROUND(ROUND(L874,2)*ROUND(G874,3),2)</f>
      </c>
      <c s="36" t="s">
        <v>808</v>
      </c>
      <c>
        <f>(M874*21)/100</f>
      </c>
      <c t="s">
        <v>27</v>
      </c>
    </row>
    <row r="875" spans="1:5" ht="25.5">
      <c r="A875" s="35" t="s">
        <v>56</v>
      </c>
      <c r="E875" s="39" t="s">
        <v>4686</v>
      </c>
    </row>
    <row r="876" spans="1:5" ht="89.25">
      <c r="A876" s="35" t="s">
        <v>57</v>
      </c>
      <c r="E876" s="40" t="s">
        <v>4687</v>
      </c>
    </row>
    <row r="877" spans="1:5" ht="12.75">
      <c r="A877" t="s">
        <v>59</v>
      </c>
      <c r="E877" s="39" t="s">
        <v>5</v>
      </c>
    </row>
    <row r="878" spans="1:16" ht="12.75">
      <c r="A878" t="s">
        <v>49</v>
      </c>
      <c s="34" t="s">
        <v>4688</v>
      </c>
      <c s="34" t="s">
        <v>4689</v>
      </c>
      <c s="35" t="s">
        <v>5</v>
      </c>
      <c s="6" t="s">
        <v>4690</v>
      </c>
      <c s="36" t="s">
        <v>85</v>
      </c>
      <c s="37">
        <v>1616.57</v>
      </c>
      <c s="36">
        <v>0</v>
      </c>
      <c s="36">
        <f>ROUND(G878*H878,6)</f>
      </c>
      <c r="L878" s="38">
        <v>0</v>
      </c>
      <c s="32">
        <f>ROUND(ROUND(L878,2)*ROUND(G878,3),2)</f>
      </c>
      <c s="36" t="s">
        <v>808</v>
      </c>
      <c>
        <f>(M878*21)/100</f>
      </c>
      <c t="s">
        <v>27</v>
      </c>
    </row>
    <row r="879" spans="1:5" ht="25.5">
      <c r="A879" s="35" t="s">
        <v>56</v>
      </c>
      <c r="E879" s="39" t="s">
        <v>4691</v>
      </c>
    </row>
    <row r="880" spans="1:5" ht="89.25">
      <c r="A880" s="35" t="s">
        <v>57</v>
      </c>
      <c r="E880" s="40" t="s">
        <v>4692</v>
      </c>
    </row>
    <row r="881" spans="1:5" ht="12.75">
      <c r="A881" t="s">
        <v>59</v>
      </c>
      <c r="E881" s="39" t="s">
        <v>5</v>
      </c>
    </row>
    <row r="882" spans="1:16" ht="25.5">
      <c r="A882" t="s">
        <v>49</v>
      </c>
      <c s="34" t="s">
        <v>4693</v>
      </c>
      <c s="34" t="s">
        <v>4694</v>
      </c>
      <c s="35" t="s">
        <v>5</v>
      </c>
      <c s="6" t="s">
        <v>4695</v>
      </c>
      <c s="36" t="s">
        <v>85</v>
      </c>
      <c s="37">
        <v>1616.57</v>
      </c>
      <c s="36">
        <v>0</v>
      </c>
      <c s="36">
        <f>ROUND(G882*H882,6)</f>
      </c>
      <c r="L882" s="38">
        <v>0</v>
      </c>
      <c s="32">
        <f>ROUND(ROUND(L882,2)*ROUND(G882,3),2)</f>
      </c>
      <c s="36" t="s">
        <v>808</v>
      </c>
      <c>
        <f>(M882*21)/100</f>
      </c>
      <c t="s">
        <v>27</v>
      </c>
    </row>
    <row r="883" spans="1:5" ht="38.25">
      <c r="A883" s="35" t="s">
        <v>56</v>
      </c>
      <c r="E883" s="39" t="s">
        <v>4696</v>
      </c>
    </row>
    <row r="884" spans="1:5" ht="12.75">
      <c r="A884" s="35" t="s">
        <v>57</v>
      </c>
      <c r="E884" s="40" t="s">
        <v>5</v>
      </c>
    </row>
    <row r="885" spans="1:5" ht="12.75">
      <c r="A885" t="s">
        <v>59</v>
      </c>
      <c r="E885" s="39" t="s">
        <v>5</v>
      </c>
    </row>
    <row r="886" spans="1:13" ht="12.75">
      <c r="A886" t="s">
        <v>46</v>
      </c>
      <c r="C886" s="31" t="s">
        <v>4697</v>
      </c>
      <c r="E886" s="33" t="s">
        <v>4698</v>
      </c>
      <c r="J886" s="32">
        <f>0</f>
      </c>
      <c s="32">
        <f>0</f>
      </c>
      <c s="32">
        <f>0+L887+L891+L895</f>
      </c>
      <c s="32">
        <f>0+M887+M891+M895</f>
      </c>
    </row>
    <row r="887" spans="1:16" ht="12.75">
      <c r="A887" t="s">
        <v>49</v>
      </c>
      <c s="34" t="s">
        <v>4699</v>
      </c>
      <c s="34" t="s">
        <v>4700</v>
      </c>
      <c s="35" t="s">
        <v>5</v>
      </c>
      <c s="6" t="s">
        <v>4701</v>
      </c>
      <c s="36" t="s">
        <v>85</v>
      </c>
      <c s="37">
        <v>5094.361</v>
      </c>
      <c s="36">
        <v>0</v>
      </c>
      <c s="36">
        <f>ROUND(G887*H887,6)</f>
      </c>
      <c r="L887" s="38">
        <v>0</v>
      </c>
      <c s="32">
        <f>ROUND(ROUND(L887,2)*ROUND(G887,3),2)</f>
      </c>
      <c s="36" t="s">
        <v>808</v>
      </c>
      <c>
        <f>(M887*21)/100</f>
      </c>
      <c t="s">
        <v>27</v>
      </c>
    </row>
    <row r="888" spans="1:5" ht="12.75">
      <c r="A888" s="35" t="s">
        <v>56</v>
      </c>
      <c r="E888" s="39" t="s">
        <v>4702</v>
      </c>
    </row>
    <row r="889" spans="1:5" ht="12.75">
      <c r="A889" s="35" t="s">
        <v>57</v>
      </c>
      <c r="E889" s="40" t="s">
        <v>5</v>
      </c>
    </row>
    <row r="890" spans="1:5" ht="12.75">
      <c r="A890" t="s">
        <v>59</v>
      </c>
      <c r="E890" s="39" t="s">
        <v>5</v>
      </c>
    </row>
    <row r="891" spans="1:16" ht="12.75">
      <c r="A891" t="s">
        <v>49</v>
      </c>
      <c s="34" t="s">
        <v>4703</v>
      </c>
      <c s="34" t="s">
        <v>4704</v>
      </c>
      <c s="35" t="s">
        <v>5</v>
      </c>
      <c s="6" t="s">
        <v>4705</v>
      </c>
      <c s="36" t="s">
        <v>85</v>
      </c>
      <c s="37">
        <v>5094.361</v>
      </c>
      <c s="36">
        <v>0</v>
      </c>
      <c s="36">
        <f>ROUND(G891*H891,6)</f>
      </c>
      <c r="L891" s="38">
        <v>0</v>
      </c>
      <c s="32">
        <f>ROUND(ROUND(L891,2)*ROUND(G891,3),2)</f>
      </c>
      <c s="36" t="s">
        <v>808</v>
      </c>
      <c>
        <f>(M891*21)/100</f>
      </c>
      <c t="s">
        <v>27</v>
      </c>
    </row>
    <row r="892" spans="1:5" ht="25.5">
      <c r="A892" s="35" t="s">
        <v>56</v>
      </c>
      <c r="E892" s="39" t="s">
        <v>4706</v>
      </c>
    </row>
    <row r="893" spans="1:5" ht="12.75">
      <c r="A893" s="35" t="s">
        <v>57</v>
      </c>
      <c r="E893" s="40" t="s">
        <v>5</v>
      </c>
    </row>
    <row r="894" spans="1:5" ht="12.75">
      <c r="A894" t="s">
        <v>59</v>
      </c>
      <c r="E894" s="39" t="s">
        <v>5</v>
      </c>
    </row>
    <row r="895" spans="1:16" ht="25.5">
      <c r="A895" t="s">
        <v>49</v>
      </c>
      <c s="34" t="s">
        <v>4707</v>
      </c>
      <c s="34" t="s">
        <v>4708</v>
      </c>
      <c s="35" t="s">
        <v>5</v>
      </c>
      <c s="6" t="s">
        <v>4709</v>
      </c>
      <c s="36" t="s">
        <v>85</v>
      </c>
      <c s="37">
        <v>5094.361</v>
      </c>
      <c s="36">
        <v>0</v>
      </c>
      <c s="36">
        <f>ROUND(G895*H895,6)</f>
      </c>
      <c r="L895" s="38">
        <v>0</v>
      </c>
      <c s="32">
        <f>ROUND(ROUND(L895,2)*ROUND(G895,3),2)</f>
      </c>
      <c s="36" t="s">
        <v>808</v>
      </c>
      <c>
        <f>(M895*21)/100</f>
      </c>
      <c t="s">
        <v>27</v>
      </c>
    </row>
    <row r="896" spans="1:5" ht="25.5">
      <c r="A896" s="35" t="s">
        <v>56</v>
      </c>
      <c r="E896" s="39" t="s">
        <v>4710</v>
      </c>
    </row>
    <row r="897" spans="1:5" ht="89.25">
      <c r="A897" s="35" t="s">
        <v>57</v>
      </c>
      <c r="E897" s="40" t="s">
        <v>4711</v>
      </c>
    </row>
    <row r="898" spans="1:5" ht="12.75">
      <c r="A898" t="s">
        <v>59</v>
      </c>
      <c r="E898" s="39" t="s">
        <v>5</v>
      </c>
    </row>
    <row r="899" spans="1:13" ht="12.75">
      <c r="A899" t="s">
        <v>46</v>
      </c>
      <c r="C899" s="31" t="s">
        <v>112</v>
      </c>
      <c r="E899" s="33" t="s">
        <v>3817</v>
      </c>
      <c r="J899" s="32">
        <f>0</f>
      </c>
      <c s="32">
        <f>0</f>
      </c>
      <c s="32">
        <f>0+L900+L904+L908+L912+L916</f>
      </c>
      <c s="32">
        <f>0+M900+M904+M908+M912+M916</f>
      </c>
    </row>
    <row r="900" spans="1:16" ht="25.5">
      <c r="A900" t="s">
        <v>49</v>
      </c>
      <c s="34" t="s">
        <v>4712</v>
      </c>
      <c s="34" t="s">
        <v>4713</v>
      </c>
      <c s="35" t="s">
        <v>5</v>
      </c>
      <c s="6" t="s">
        <v>4714</v>
      </c>
      <c s="36" t="s">
        <v>85</v>
      </c>
      <c s="37">
        <v>1550</v>
      </c>
      <c s="36">
        <v>0</v>
      </c>
      <c s="36">
        <f>ROUND(G900*H900,6)</f>
      </c>
      <c r="L900" s="38">
        <v>0</v>
      </c>
      <c s="32">
        <f>ROUND(ROUND(L900,2)*ROUND(G900,3),2)</f>
      </c>
      <c s="36" t="s">
        <v>808</v>
      </c>
      <c>
        <f>(M900*21)/100</f>
      </c>
      <c t="s">
        <v>27</v>
      </c>
    </row>
    <row r="901" spans="1:5" ht="25.5">
      <c r="A901" s="35" t="s">
        <v>56</v>
      </c>
      <c r="E901" s="39" t="s">
        <v>4715</v>
      </c>
    </row>
    <row r="902" spans="1:5" ht="12.75">
      <c r="A902" s="35" t="s">
        <v>57</v>
      </c>
      <c r="E902" s="40" t="s">
        <v>5</v>
      </c>
    </row>
    <row r="903" spans="1:5" ht="63.75">
      <c r="A903" t="s">
        <v>59</v>
      </c>
      <c r="E903" s="39" t="s">
        <v>4716</v>
      </c>
    </row>
    <row r="904" spans="1:16" ht="25.5">
      <c r="A904" t="s">
        <v>49</v>
      </c>
      <c s="34" t="s">
        <v>4717</v>
      </c>
      <c s="34" t="s">
        <v>4718</v>
      </c>
      <c s="35" t="s">
        <v>5</v>
      </c>
      <c s="6" t="s">
        <v>4719</v>
      </c>
      <c s="36" t="s">
        <v>85</v>
      </c>
      <c s="37">
        <v>372000</v>
      </c>
      <c s="36">
        <v>0</v>
      </c>
      <c s="36">
        <f>ROUND(G904*H904,6)</f>
      </c>
      <c r="L904" s="38">
        <v>0</v>
      </c>
      <c s="32">
        <f>ROUND(ROUND(L904,2)*ROUND(G904,3),2)</f>
      </c>
      <c s="36" t="s">
        <v>808</v>
      </c>
      <c>
        <f>(M904*21)/100</f>
      </c>
      <c t="s">
        <v>27</v>
      </c>
    </row>
    <row r="905" spans="1:5" ht="38.25">
      <c r="A905" s="35" t="s">
        <v>56</v>
      </c>
      <c r="E905" s="39" t="s">
        <v>4720</v>
      </c>
    </row>
    <row r="906" spans="1:5" ht="12.75">
      <c r="A906" s="35" t="s">
        <v>57</v>
      </c>
      <c r="E906" s="40" t="s">
        <v>5</v>
      </c>
    </row>
    <row r="907" spans="1:5" ht="63.75">
      <c r="A907" t="s">
        <v>59</v>
      </c>
      <c r="E907" s="39" t="s">
        <v>4716</v>
      </c>
    </row>
    <row r="908" spans="1:16" ht="25.5">
      <c r="A908" t="s">
        <v>49</v>
      </c>
      <c s="34" t="s">
        <v>4721</v>
      </c>
      <c s="34" t="s">
        <v>4722</v>
      </c>
      <c s="35" t="s">
        <v>5</v>
      </c>
      <c s="6" t="s">
        <v>4723</v>
      </c>
      <c s="36" t="s">
        <v>85</v>
      </c>
      <c s="37">
        <v>1550</v>
      </c>
      <c s="36">
        <v>0</v>
      </c>
      <c s="36">
        <f>ROUND(G908*H908,6)</f>
      </c>
      <c r="L908" s="38">
        <v>0</v>
      </c>
      <c s="32">
        <f>ROUND(ROUND(L908,2)*ROUND(G908,3),2)</f>
      </c>
      <c s="36" t="s">
        <v>808</v>
      </c>
      <c>
        <f>(M908*21)/100</f>
      </c>
      <c t="s">
        <v>27</v>
      </c>
    </row>
    <row r="909" spans="1:5" ht="25.5">
      <c r="A909" s="35" t="s">
        <v>56</v>
      </c>
      <c r="E909" s="39" t="s">
        <v>4724</v>
      </c>
    </row>
    <row r="910" spans="1:5" ht="12.75">
      <c r="A910" s="35" t="s">
        <v>57</v>
      </c>
      <c r="E910" s="40" t="s">
        <v>5</v>
      </c>
    </row>
    <row r="911" spans="1:5" ht="25.5">
      <c r="A911" t="s">
        <v>59</v>
      </c>
      <c r="E911" s="39" t="s">
        <v>4725</v>
      </c>
    </row>
    <row r="912" spans="1:16" ht="25.5">
      <c r="A912" t="s">
        <v>49</v>
      </c>
      <c s="34" t="s">
        <v>4726</v>
      </c>
      <c s="34" t="s">
        <v>4727</v>
      </c>
      <c s="35" t="s">
        <v>5</v>
      </c>
      <c s="6" t="s">
        <v>4728</v>
      </c>
      <c s="36" t="s">
        <v>85</v>
      </c>
      <c s="37">
        <v>1280</v>
      </c>
      <c s="36">
        <v>0</v>
      </c>
      <c s="36">
        <f>ROUND(G912*H912,6)</f>
      </c>
      <c r="L912" s="38">
        <v>0</v>
      </c>
      <c s="32">
        <f>ROUND(ROUND(L912,2)*ROUND(G912,3),2)</f>
      </c>
      <c s="36" t="s">
        <v>808</v>
      </c>
      <c>
        <f>(M912*21)/100</f>
      </c>
      <c t="s">
        <v>27</v>
      </c>
    </row>
    <row r="913" spans="1:5" ht="25.5">
      <c r="A913" s="35" t="s">
        <v>56</v>
      </c>
      <c r="E913" s="39" t="s">
        <v>4729</v>
      </c>
    </row>
    <row r="914" spans="1:5" ht="12.75">
      <c r="A914" s="35" t="s">
        <v>57</v>
      </c>
      <c r="E914" s="40" t="s">
        <v>5</v>
      </c>
    </row>
    <row r="915" spans="1:5" ht="63.75">
      <c r="A915" t="s">
        <v>59</v>
      </c>
      <c r="E915" s="39" t="s">
        <v>4730</v>
      </c>
    </row>
    <row r="916" spans="1:16" ht="12.75">
      <c r="A916" t="s">
        <v>49</v>
      </c>
      <c s="34" t="s">
        <v>4731</v>
      </c>
      <c s="34" t="s">
        <v>4732</v>
      </c>
      <c s="35" t="s">
        <v>5</v>
      </c>
      <c s="6" t="s">
        <v>4733</v>
      </c>
      <c s="36" t="s">
        <v>85</v>
      </c>
      <c s="37">
        <v>1280</v>
      </c>
      <c s="36">
        <v>0</v>
      </c>
      <c s="36">
        <f>ROUND(G916*H916,6)</f>
      </c>
      <c r="L916" s="38">
        <v>0</v>
      </c>
      <c s="32">
        <f>ROUND(ROUND(L916,2)*ROUND(G916,3),2)</f>
      </c>
      <c s="36" t="s">
        <v>808</v>
      </c>
      <c>
        <f>(M916*21)/100</f>
      </c>
      <c t="s">
        <v>27</v>
      </c>
    </row>
    <row r="917" spans="1:5" ht="25.5">
      <c r="A917" s="35" t="s">
        <v>56</v>
      </c>
      <c r="E917" s="39" t="s">
        <v>4734</v>
      </c>
    </row>
    <row r="918" spans="1:5" ht="12.75">
      <c r="A918" s="35" t="s">
        <v>57</v>
      </c>
      <c r="E918" s="40" t="s">
        <v>5</v>
      </c>
    </row>
    <row r="919" spans="1:5" ht="242.25">
      <c r="A919" t="s">
        <v>59</v>
      </c>
      <c r="E919" s="39" t="s">
        <v>4735</v>
      </c>
    </row>
    <row r="920" spans="1:13" ht="12.75">
      <c r="A920" t="s">
        <v>46</v>
      </c>
      <c r="C920" s="31" t="s">
        <v>4736</v>
      </c>
      <c r="E920" s="33" t="s">
        <v>4737</v>
      </c>
      <c r="J920" s="32">
        <f>0</f>
      </c>
      <c s="32">
        <f>0</f>
      </c>
      <c s="32">
        <f>0+L921</f>
      </c>
      <c s="32">
        <f>0+M921</f>
      </c>
    </row>
    <row r="921" spans="1:16" ht="12.75">
      <c r="A921" t="s">
        <v>49</v>
      </c>
      <c s="34" t="s">
        <v>4738</v>
      </c>
      <c s="34" t="s">
        <v>4739</v>
      </c>
      <c s="35" t="s">
        <v>5</v>
      </c>
      <c s="6" t="s">
        <v>4740</v>
      </c>
      <c s="36" t="s">
        <v>793</v>
      </c>
      <c s="37">
        <v>1607.173</v>
      </c>
      <c s="36">
        <v>0</v>
      </c>
      <c s="36">
        <f>ROUND(G921*H921,6)</f>
      </c>
      <c r="L921" s="38">
        <v>0</v>
      </c>
      <c s="32">
        <f>ROUND(ROUND(L921,2)*ROUND(G921,3),2)</f>
      </c>
      <c s="36" t="s">
        <v>808</v>
      </c>
      <c>
        <f>(M921*21)/100</f>
      </c>
      <c t="s">
        <v>27</v>
      </c>
    </row>
    <row r="922" spans="1:5" ht="38.25">
      <c r="A922" s="35" t="s">
        <v>56</v>
      </c>
      <c r="E922" s="39" t="s">
        <v>4741</v>
      </c>
    </row>
    <row r="923" spans="1:5" ht="12.75">
      <c r="A923" s="35" t="s">
        <v>57</v>
      </c>
      <c r="E923" s="40" t="s">
        <v>5</v>
      </c>
    </row>
    <row r="924" spans="1:5" ht="12.75">
      <c r="A924" t="s">
        <v>59</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4744</v>
      </c>
      <c r="E8" s="30" t="s">
        <v>4743</v>
      </c>
      <c r="J8" s="29">
        <f>0+J9+J290+J759+J868</f>
      </c>
      <c s="29">
        <f>0+K9+K290+K759+K868</f>
      </c>
      <c s="29">
        <f>0+L9+L290+L759+L868</f>
      </c>
      <c s="29">
        <f>0+M9+M290+M759+M868</f>
      </c>
    </row>
    <row r="9" spans="1:13" ht="12.75">
      <c r="A9" t="s">
        <v>46</v>
      </c>
      <c r="C9" s="31" t="s">
        <v>4745</v>
      </c>
      <c r="E9" s="33" t="s">
        <v>4746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49</v>
      </c>
      <c s="34" t="s">
        <v>4</v>
      </c>
      <c s="34" t="s">
        <v>4747</v>
      </c>
      <c s="35" t="s">
        <v>5</v>
      </c>
      <c s="6" t="s">
        <v>4748</v>
      </c>
      <c s="36" t="s">
        <v>75</v>
      </c>
      <c s="37">
        <v>2.82</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6" ht="25.5">
      <c r="A14" t="s">
        <v>49</v>
      </c>
      <c s="34" t="s">
        <v>27</v>
      </c>
      <c s="34" t="s">
        <v>4749</v>
      </c>
      <c s="35" t="s">
        <v>5</v>
      </c>
      <c s="6" t="s">
        <v>4750</v>
      </c>
      <c s="36" t="s">
        <v>75</v>
      </c>
      <c s="37">
        <v>2.82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25.5">
      <c r="A18" t="s">
        <v>49</v>
      </c>
      <c s="34" t="s">
        <v>26</v>
      </c>
      <c s="34" t="s">
        <v>4751</v>
      </c>
      <c s="35" t="s">
        <v>5</v>
      </c>
      <c s="6" t="s">
        <v>4752</v>
      </c>
      <c s="36" t="s">
        <v>75</v>
      </c>
      <c s="37">
        <v>2</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25.5">
      <c r="A22" t="s">
        <v>49</v>
      </c>
      <c s="34" t="s">
        <v>72</v>
      </c>
      <c s="34" t="s">
        <v>4753</v>
      </c>
      <c s="35" t="s">
        <v>5</v>
      </c>
      <c s="6" t="s">
        <v>4754</v>
      </c>
      <c s="36" t="s">
        <v>75</v>
      </c>
      <c s="37">
        <v>2</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5</v>
      </c>
    </row>
    <row r="26" spans="1:16" ht="25.5">
      <c r="A26" t="s">
        <v>49</v>
      </c>
      <c s="34" t="s">
        <v>77</v>
      </c>
      <c s="34" t="s">
        <v>4755</v>
      </c>
      <c s="35" t="s">
        <v>5</v>
      </c>
      <c s="6" t="s">
        <v>4756</v>
      </c>
      <c s="36" t="s">
        <v>75</v>
      </c>
      <c s="37">
        <v>2.82</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5</v>
      </c>
    </row>
    <row r="30" spans="1:16" ht="25.5">
      <c r="A30" t="s">
        <v>49</v>
      </c>
      <c s="34" t="s">
        <v>82</v>
      </c>
      <c s="34" t="s">
        <v>4757</v>
      </c>
      <c s="35" t="s">
        <v>5</v>
      </c>
      <c s="6" t="s">
        <v>4758</v>
      </c>
      <c s="36" t="s">
        <v>75</v>
      </c>
      <c s="37">
        <v>2</v>
      </c>
      <c s="36">
        <v>0</v>
      </c>
      <c s="36">
        <f>ROUND(G30*H30,6)</f>
      </c>
      <c r="L30" s="38">
        <v>0</v>
      </c>
      <c s="32">
        <f>ROUND(ROUND(L30,2)*ROUND(G30,3),2)</f>
      </c>
      <c s="36" t="s">
        <v>808</v>
      </c>
      <c>
        <f>(M30*21)/100</f>
      </c>
      <c t="s">
        <v>27</v>
      </c>
    </row>
    <row r="31" spans="1:5" ht="12.75">
      <c r="A31" s="35" t="s">
        <v>56</v>
      </c>
      <c r="E31" s="39" t="s">
        <v>5</v>
      </c>
    </row>
    <row r="32" spans="1:5" ht="12.75">
      <c r="A32" s="35" t="s">
        <v>57</v>
      </c>
      <c r="E32" s="40" t="s">
        <v>5</v>
      </c>
    </row>
    <row r="33" spans="1:5" ht="12.75">
      <c r="A33" t="s">
        <v>59</v>
      </c>
      <c r="E33" s="39" t="s">
        <v>5</v>
      </c>
    </row>
    <row r="34" spans="1:16" ht="25.5">
      <c r="A34" t="s">
        <v>49</v>
      </c>
      <c s="34" t="s">
        <v>87</v>
      </c>
      <c s="34" t="s">
        <v>4759</v>
      </c>
      <c s="35" t="s">
        <v>5</v>
      </c>
      <c s="6" t="s">
        <v>4760</v>
      </c>
      <c s="36" t="s">
        <v>75</v>
      </c>
      <c s="37">
        <v>105.8</v>
      </c>
      <c s="36">
        <v>0</v>
      </c>
      <c s="36">
        <f>ROUND(G34*H34,6)</f>
      </c>
      <c r="L34" s="38">
        <v>0</v>
      </c>
      <c s="32">
        <f>ROUND(ROUND(L34,2)*ROUND(G34,3),2)</f>
      </c>
      <c s="36" t="s">
        <v>808</v>
      </c>
      <c>
        <f>(M34*21)/100</f>
      </c>
      <c t="s">
        <v>27</v>
      </c>
    </row>
    <row r="35" spans="1:5" ht="12.75">
      <c r="A35" s="35" t="s">
        <v>56</v>
      </c>
      <c r="E35" s="39" t="s">
        <v>5</v>
      </c>
    </row>
    <row r="36" spans="1:5" ht="12.75">
      <c r="A36" s="35" t="s">
        <v>57</v>
      </c>
      <c r="E36" s="40" t="s">
        <v>5</v>
      </c>
    </row>
    <row r="37" spans="1:5" ht="12.75">
      <c r="A37" t="s">
        <v>59</v>
      </c>
      <c r="E37" s="39" t="s">
        <v>5</v>
      </c>
    </row>
    <row r="38" spans="1:16" ht="12.75">
      <c r="A38" t="s">
        <v>49</v>
      </c>
      <c s="34" t="s">
        <v>108</v>
      </c>
      <c s="34" t="s">
        <v>4761</v>
      </c>
      <c s="35" t="s">
        <v>5</v>
      </c>
      <c s="6" t="s">
        <v>4762</v>
      </c>
      <c s="36" t="s">
        <v>75</v>
      </c>
      <c s="37">
        <v>8.6</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5</v>
      </c>
    </row>
    <row r="42" spans="1:16" ht="12.75">
      <c r="A42" t="s">
        <v>49</v>
      </c>
      <c s="34" t="s">
        <v>112</v>
      </c>
      <c s="34" t="s">
        <v>4763</v>
      </c>
      <c s="35" t="s">
        <v>5</v>
      </c>
      <c s="6" t="s">
        <v>4764</v>
      </c>
      <c s="36" t="s">
        <v>75</v>
      </c>
      <c s="37">
        <v>8.6</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5</v>
      </c>
    </row>
    <row r="46" spans="1:16" ht="12.75">
      <c r="A46" t="s">
        <v>49</v>
      </c>
      <c s="34" t="s">
        <v>116</v>
      </c>
      <c s="34" t="s">
        <v>4765</v>
      </c>
      <c s="35" t="s">
        <v>5</v>
      </c>
      <c s="6" t="s">
        <v>4766</v>
      </c>
      <c s="36" t="s">
        <v>75</v>
      </c>
      <c s="37">
        <v>8.6</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5</v>
      </c>
    </row>
    <row r="50" spans="1:16" ht="12.75">
      <c r="A50" t="s">
        <v>49</v>
      </c>
      <c s="34" t="s">
        <v>120</v>
      </c>
      <c s="34" t="s">
        <v>4767</v>
      </c>
      <c s="35" t="s">
        <v>5</v>
      </c>
      <c s="6" t="s">
        <v>4768</v>
      </c>
      <c s="36" t="s">
        <v>75</v>
      </c>
      <c s="37">
        <v>8.6</v>
      </c>
      <c s="36">
        <v>0</v>
      </c>
      <c s="36">
        <f>ROUND(G50*H50,6)</f>
      </c>
      <c r="L50" s="38">
        <v>0</v>
      </c>
      <c s="32">
        <f>ROUND(ROUND(L50,2)*ROUND(G50,3),2)</f>
      </c>
      <c s="36" t="s">
        <v>808</v>
      </c>
      <c>
        <f>(M50*21)/100</f>
      </c>
      <c t="s">
        <v>27</v>
      </c>
    </row>
    <row r="51" spans="1:5" ht="12.75">
      <c r="A51" s="35" t="s">
        <v>56</v>
      </c>
      <c r="E51" s="39" t="s">
        <v>5</v>
      </c>
    </row>
    <row r="52" spans="1:5" ht="12.75">
      <c r="A52" s="35" t="s">
        <v>57</v>
      </c>
      <c r="E52" s="40" t="s">
        <v>5</v>
      </c>
    </row>
    <row r="53" spans="1:5" ht="12.75">
      <c r="A53" t="s">
        <v>59</v>
      </c>
      <c r="E53" s="39" t="s">
        <v>5</v>
      </c>
    </row>
    <row r="54" spans="1:16" ht="12.75">
      <c r="A54" t="s">
        <v>49</v>
      </c>
      <c s="34" t="s">
        <v>124</v>
      </c>
      <c s="34" t="s">
        <v>4769</v>
      </c>
      <c s="35" t="s">
        <v>5</v>
      </c>
      <c s="6" t="s">
        <v>4770</v>
      </c>
      <c s="36" t="s">
        <v>75</v>
      </c>
      <c s="37">
        <v>3.4</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5</v>
      </c>
    </row>
    <row r="58" spans="1:16" ht="25.5">
      <c r="A58" t="s">
        <v>49</v>
      </c>
      <c s="34" t="s">
        <v>128</v>
      </c>
      <c s="34" t="s">
        <v>4771</v>
      </c>
      <c s="35" t="s">
        <v>5</v>
      </c>
      <c s="6" t="s">
        <v>4772</v>
      </c>
      <c s="36" t="s">
        <v>75</v>
      </c>
      <c s="37">
        <v>13.7</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5</v>
      </c>
    </row>
    <row r="62" spans="1:16" ht="25.5">
      <c r="A62" t="s">
        <v>49</v>
      </c>
      <c s="34" t="s">
        <v>131</v>
      </c>
      <c s="34" t="s">
        <v>4773</v>
      </c>
      <c s="35" t="s">
        <v>5</v>
      </c>
      <c s="6" t="s">
        <v>4774</v>
      </c>
      <c s="36" t="s">
        <v>75</v>
      </c>
      <c s="37">
        <v>13.7</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5</v>
      </c>
    </row>
    <row r="66" spans="1:16" ht="25.5">
      <c r="A66" t="s">
        <v>49</v>
      </c>
      <c s="34" t="s">
        <v>135</v>
      </c>
      <c s="34" t="s">
        <v>4775</v>
      </c>
      <c s="35" t="s">
        <v>5</v>
      </c>
      <c s="6" t="s">
        <v>4776</v>
      </c>
      <c s="36" t="s">
        <v>75</v>
      </c>
      <c s="37">
        <v>6.36</v>
      </c>
      <c s="36">
        <v>0</v>
      </c>
      <c s="36">
        <f>ROUND(G66*H66,6)</f>
      </c>
      <c r="L66" s="38">
        <v>0</v>
      </c>
      <c s="32">
        <f>ROUND(ROUND(L66,2)*ROUND(G66,3),2)</f>
      </c>
      <c s="36" t="s">
        <v>808</v>
      </c>
      <c>
        <f>(M66*21)/100</f>
      </c>
      <c t="s">
        <v>27</v>
      </c>
    </row>
    <row r="67" spans="1:5" ht="12.75">
      <c r="A67" s="35" t="s">
        <v>56</v>
      </c>
      <c r="E67" s="39" t="s">
        <v>5</v>
      </c>
    </row>
    <row r="68" spans="1:5" ht="12.75">
      <c r="A68" s="35" t="s">
        <v>57</v>
      </c>
      <c r="E68" s="40" t="s">
        <v>5</v>
      </c>
    </row>
    <row r="69" spans="1:5" ht="12.75">
      <c r="A69" t="s">
        <v>59</v>
      </c>
      <c r="E69" s="39" t="s">
        <v>5</v>
      </c>
    </row>
    <row r="70" spans="1:16" ht="25.5">
      <c r="A70" t="s">
        <v>49</v>
      </c>
      <c s="34" t="s">
        <v>139</v>
      </c>
      <c s="34" t="s">
        <v>4777</v>
      </c>
      <c s="35" t="s">
        <v>5</v>
      </c>
      <c s="6" t="s">
        <v>4778</v>
      </c>
      <c s="36" t="s">
        <v>75</v>
      </c>
      <c s="37">
        <v>3.58</v>
      </c>
      <c s="36">
        <v>0</v>
      </c>
      <c s="36">
        <f>ROUND(G70*H70,6)</f>
      </c>
      <c r="L70" s="38">
        <v>0</v>
      </c>
      <c s="32">
        <f>ROUND(ROUND(L70,2)*ROUND(G70,3),2)</f>
      </c>
      <c s="36" t="s">
        <v>808</v>
      </c>
      <c>
        <f>(M70*21)/100</f>
      </c>
      <c t="s">
        <v>27</v>
      </c>
    </row>
    <row r="71" spans="1:5" ht="12.75">
      <c r="A71" s="35" t="s">
        <v>56</v>
      </c>
      <c r="E71" s="39" t="s">
        <v>5</v>
      </c>
    </row>
    <row r="72" spans="1:5" ht="12.75">
      <c r="A72" s="35" t="s">
        <v>57</v>
      </c>
      <c r="E72" s="40" t="s">
        <v>5</v>
      </c>
    </row>
    <row r="73" spans="1:5" ht="12.75">
      <c r="A73" t="s">
        <v>59</v>
      </c>
      <c r="E73" s="39" t="s">
        <v>5</v>
      </c>
    </row>
    <row r="74" spans="1:16" ht="25.5">
      <c r="A74" t="s">
        <v>49</v>
      </c>
      <c s="34" t="s">
        <v>143</v>
      </c>
      <c s="34" t="s">
        <v>4779</v>
      </c>
      <c s="35" t="s">
        <v>5</v>
      </c>
      <c s="6" t="s">
        <v>4780</v>
      </c>
      <c s="36" t="s">
        <v>75</v>
      </c>
      <c s="37">
        <v>6.36</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5</v>
      </c>
    </row>
    <row r="78" spans="1:16" ht="25.5">
      <c r="A78" t="s">
        <v>49</v>
      </c>
      <c s="34" t="s">
        <v>147</v>
      </c>
      <c s="34" t="s">
        <v>4781</v>
      </c>
      <c s="35" t="s">
        <v>5</v>
      </c>
      <c s="6" t="s">
        <v>4782</v>
      </c>
      <c s="36" t="s">
        <v>75</v>
      </c>
      <c s="37">
        <v>4.49</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5</v>
      </c>
    </row>
    <row r="82" spans="1:16" ht="25.5">
      <c r="A82" t="s">
        <v>49</v>
      </c>
      <c s="34" t="s">
        <v>151</v>
      </c>
      <c s="34" t="s">
        <v>4783</v>
      </c>
      <c s="35" t="s">
        <v>5</v>
      </c>
      <c s="6" t="s">
        <v>4784</v>
      </c>
      <c s="36" t="s">
        <v>75</v>
      </c>
      <c s="37">
        <v>4.49</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5</v>
      </c>
    </row>
    <row r="86" spans="1:16" ht="25.5">
      <c r="A86" t="s">
        <v>49</v>
      </c>
      <c s="34" t="s">
        <v>155</v>
      </c>
      <c s="34" t="s">
        <v>4785</v>
      </c>
      <c s="35" t="s">
        <v>5</v>
      </c>
      <c s="6" t="s">
        <v>4786</v>
      </c>
      <c s="36" t="s">
        <v>75</v>
      </c>
      <c s="37">
        <v>6.87</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5</v>
      </c>
    </row>
    <row r="90" spans="1:16" ht="25.5">
      <c r="A90" t="s">
        <v>49</v>
      </c>
      <c s="34" t="s">
        <v>158</v>
      </c>
      <c s="34" t="s">
        <v>4787</v>
      </c>
      <c s="35" t="s">
        <v>5</v>
      </c>
      <c s="6" t="s">
        <v>4788</v>
      </c>
      <c s="36" t="s">
        <v>75</v>
      </c>
      <c s="37">
        <v>4.76</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4789</v>
      </c>
      <c s="35" t="s">
        <v>5</v>
      </c>
      <c s="6" t="s">
        <v>4790</v>
      </c>
      <c s="36" t="s">
        <v>75</v>
      </c>
      <c s="37">
        <v>6.87</v>
      </c>
      <c s="36">
        <v>0</v>
      </c>
      <c s="36">
        <f>ROUND(G94*H94,6)</f>
      </c>
      <c r="L94" s="38">
        <v>0</v>
      </c>
      <c s="32">
        <f>ROUND(ROUND(L94,2)*ROUND(G94,3),2)</f>
      </c>
      <c s="36" t="s">
        <v>808</v>
      </c>
      <c>
        <f>(M94*21)/100</f>
      </c>
      <c t="s">
        <v>27</v>
      </c>
    </row>
    <row r="95" spans="1:5" ht="12.75">
      <c r="A95" s="35" t="s">
        <v>56</v>
      </c>
      <c r="E95" s="39" t="s">
        <v>5</v>
      </c>
    </row>
    <row r="96" spans="1:5" ht="12.75">
      <c r="A96" s="35" t="s">
        <v>57</v>
      </c>
      <c r="E96" s="40" t="s">
        <v>5</v>
      </c>
    </row>
    <row r="97" spans="1:5" ht="12.75">
      <c r="A97" t="s">
        <v>59</v>
      </c>
      <c r="E97" s="39" t="s">
        <v>5</v>
      </c>
    </row>
    <row r="98" spans="1:16" ht="12.75">
      <c r="A98" t="s">
        <v>49</v>
      </c>
      <c s="34" t="s">
        <v>168</v>
      </c>
      <c s="34" t="s">
        <v>4791</v>
      </c>
      <c s="35" t="s">
        <v>5</v>
      </c>
      <c s="6" t="s">
        <v>4792</v>
      </c>
      <c s="36" t="s">
        <v>75</v>
      </c>
      <c s="37">
        <v>1</v>
      </c>
      <c s="36">
        <v>0</v>
      </c>
      <c s="36">
        <f>ROUND(G98*H98,6)</f>
      </c>
      <c r="L98" s="38">
        <v>0</v>
      </c>
      <c s="32">
        <f>ROUND(ROUND(L98,2)*ROUND(G98,3),2)</f>
      </c>
      <c s="36" t="s">
        <v>808</v>
      </c>
      <c>
        <f>(M98*21)/100</f>
      </c>
      <c t="s">
        <v>27</v>
      </c>
    </row>
    <row r="99" spans="1:5" ht="12.75">
      <c r="A99" s="35" t="s">
        <v>56</v>
      </c>
      <c r="E99" s="39" t="s">
        <v>5</v>
      </c>
    </row>
    <row r="100" spans="1:5" ht="12.75">
      <c r="A100" s="35" t="s">
        <v>57</v>
      </c>
      <c r="E100" s="40" t="s">
        <v>5</v>
      </c>
    </row>
    <row r="101" spans="1:5" ht="12.75">
      <c r="A101" t="s">
        <v>59</v>
      </c>
      <c r="E101" s="39" t="s">
        <v>5</v>
      </c>
    </row>
    <row r="102" spans="1:16" ht="12.75">
      <c r="A102" t="s">
        <v>49</v>
      </c>
      <c s="34" t="s">
        <v>173</v>
      </c>
      <c s="34" t="s">
        <v>4793</v>
      </c>
      <c s="35" t="s">
        <v>5</v>
      </c>
      <c s="6" t="s">
        <v>4794</v>
      </c>
      <c s="36" t="s">
        <v>75</v>
      </c>
      <c s="37">
        <v>4.4</v>
      </c>
      <c s="36">
        <v>0</v>
      </c>
      <c s="36">
        <f>ROUND(G102*H102,6)</f>
      </c>
      <c r="L102" s="38">
        <v>0</v>
      </c>
      <c s="32">
        <f>ROUND(ROUND(L102,2)*ROUND(G102,3),2)</f>
      </c>
      <c s="36" t="s">
        <v>808</v>
      </c>
      <c>
        <f>(M102*21)/100</f>
      </c>
      <c t="s">
        <v>27</v>
      </c>
    </row>
    <row r="103" spans="1:5" ht="12.75">
      <c r="A103" s="35" t="s">
        <v>56</v>
      </c>
      <c r="E103" s="39" t="s">
        <v>5</v>
      </c>
    </row>
    <row r="104" spans="1:5" ht="12.75">
      <c r="A104" s="35" t="s">
        <v>57</v>
      </c>
      <c r="E104" s="40" t="s">
        <v>5</v>
      </c>
    </row>
    <row r="105" spans="1:5" ht="12.75">
      <c r="A105" t="s">
        <v>59</v>
      </c>
      <c r="E105" s="39" t="s">
        <v>5</v>
      </c>
    </row>
    <row r="106" spans="1:16" ht="12.75">
      <c r="A106" t="s">
        <v>49</v>
      </c>
      <c s="34" t="s">
        <v>176</v>
      </c>
      <c s="34" t="s">
        <v>4795</v>
      </c>
      <c s="35" t="s">
        <v>5</v>
      </c>
      <c s="6" t="s">
        <v>4796</v>
      </c>
      <c s="36" t="s">
        <v>75</v>
      </c>
      <c s="37">
        <v>4.4</v>
      </c>
      <c s="36">
        <v>0</v>
      </c>
      <c s="36">
        <f>ROUND(G106*H106,6)</f>
      </c>
      <c r="L106" s="38">
        <v>0</v>
      </c>
      <c s="32">
        <f>ROUND(ROUND(L106,2)*ROUND(G106,3),2)</f>
      </c>
      <c s="36" t="s">
        <v>808</v>
      </c>
      <c>
        <f>(M106*21)/100</f>
      </c>
      <c t="s">
        <v>27</v>
      </c>
    </row>
    <row r="107" spans="1:5" ht="12.75">
      <c r="A107" s="35" t="s">
        <v>56</v>
      </c>
      <c r="E107" s="39" t="s">
        <v>5</v>
      </c>
    </row>
    <row r="108" spans="1:5" ht="12.75">
      <c r="A108" s="35" t="s">
        <v>57</v>
      </c>
      <c r="E108" s="40" t="s">
        <v>5</v>
      </c>
    </row>
    <row r="109" spans="1:5" ht="12.75">
      <c r="A109" t="s">
        <v>59</v>
      </c>
      <c r="E109" s="39" t="s">
        <v>5</v>
      </c>
    </row>
    <row r="110" spans="1:16" ht="12.75">
      <c r="A110" t="s">
        <v>49</v>
      </c>
      <c s="34" t="s">
        <v>180</v>
      </c>
      <c s="34" t="s">
        <v>4797</v>
      </c>
      <c s="35" t="s">
        <v>5</v>
      </c>
      <c s="6" t="s">
        <v>4798</v>
      </c>
      <c s="36" t="s">
        <v>75</v>
      </c>
      <c s="37">
        <v>1</v>
      </c>
      <c s="36">
        <v>0</v>
      </c>
      <c s="36">
        <f>ROUND(G110*H110,6)</f>
      </c>
      <c r="L110" s="38">
        <v>0</v>
      </c>
      <c s="32">
        <f>ROUND(ROUND(L110,2)*ROUND(G110,3),2)</f>
      </c>
      <c s="36" t="s">
        <v>808</v>
      </c>
      <c>
        <f>(M110*21)/100</f>
      </c>
      <c t="s">
        <v>27</v>
      </c>
    </row>
    <row r="111" spans="1:5" ht="12.75">
      <c r="A111" s="35" t="s">
        <v>56</v>
      </c>
      <c r="E111" s="39" t="s">
        <v>5</v>
      </c>
    </row>
    <row r="112" spans="1:5" ht="12.75">
      <c r="A112" s="35" t="s">
        <v>57</v>
      </c>
      <c r="E112" s="40" t="s">
        <v>5</v>
      </c>
    </row>
    <row r="113" spans="1:5" ht="12.75">
      <c r="A113" t="s">
        <v>59</v>
      </c>
      <c r="E113" s="39" t="s">
        <v>5</v>
      </c>
    </row>
    <row r="114" spans="1:16" ht="25.5">
      <c r="A114" t="s">
        <v>49</v>
      </c>
      <c s="34" t="s">
        <v>916</v>
      </c>
      <c s="34" t="s">
        <v>4799</v>
      </c>
      <c s="35" t="s">
        <v>5</v>
      </c>
      <c s="6" t="s">
        <v>4800</v>
      </c>
      <c s="36" t="s">
        <v>75</v>
      </c>
      <c s="37">
        <v>2.82</v>
      </c>
      <c s="36">
        <v>0</v>
      </c>
      <c s="36">
        <f>ROUND(G114*H114,6)</f>
      </c>
      <c r="L114" s="38">
        <v>0</v>
      </c>
      <c s="32">
        <f>ROUND(ROUND(L114,2)*ROUND(G114,3),2)</f>
      </c>
      <c s="36" t="s">
        <v>808</v>
      </c>
      <c>
        <f>(M114*21)/100</f>
      </c>
      <c t="s">
        <v>27</v>
      </c>
    </row>
    <row r="115" spans="1:5" ht="12.75">
      <c r="A115" s="35" t="s">
        <v>56</v>
      </c>
      <c r="E115" s="39" t="s">
        <v>5</v>
      </c>
    </row>
    <row r="116" spans="1:5" ht="12.75">
      <c r="A116" s="35" t="s">
        <v>57</v>
      </c>
      <c r="E116" s="40" t="s">
        <v>5</v>
      </c>
    </row>
    <row r="117" spans="1:5" ht="12.75">
      <c r="A117" t="s">
        <v>59</v>
      </c>
      <c r="E117" s="39" t="s">
        <v>5</v>
      </c>
    </row>
    <row r="118" spans="1:16" ht="25.5">
      <c r="A118" t="s">
        <v>49</v>
      </c>
      <c s="34" t="s">
        <v>919</v>
      </c>
      <c s="34" t="s">
        <v>4801</v>
      </c>
      <c s="35" t="s">
        <v>5</v>
      </c>
      <c s="6" t="s">
        <v>4802</v>
      </c>
      <c s="36" t="s">
        <v>75</v>
      </c>
      <c s="37">
        <v>2.82</v>
      </c>
      <c s="36">
        <v>0</v>
      </c>
      <c s="36">
        <f>ROUND(G118*H118,6)</f>
      </c>
      <c r="L118" s="38">
        <v>0</v>
      </c>
      <c s="32">
        <f>ROUND(ROUND(L118,2)*ROUND(G118,3),2)</f>
      </c>
      <c s="36" t="s">
        <v>808</v>
      </c>
      <c>
        <f>(M118*21)/100</f>
      </c>
      <c t="s">
        <v>27</v>
      </c>
    </row>
    <row r="119" spans="1:5" ht="12.75">
      <c r="A119" s="35" t="s">
        <v>56</v>
      </c>
      <c r="E119" s="39" t="s">
        <v>5</v>
      </c>
    </row>
    <row r="120" spans="1:5" ht="12.75">
      <c r="A120" s="35" t="s">
        <v>57</v>
      </c>
      <c r="E120" s="40" t="s">
        <v>5</v>
      </c>
    </row>
    <row r="121" spans="1:5" ht="12.75">
      <c r="A121" t="s">
        <v>59</v>
      </c>
      <c r="E121" s="39" t="s">
        <v>5</v>
      </c>
    </row>
    <row r="122" spans="1:16" ht="25.5">
      <c r="A122" t="s">
        <v>49</v>
      </c>
      <c s="34" t="s">
        <v>183</v>
      </c>
      <c s="34" t="s">
        <v>4803</v>
      </c>
      <c s="35" t="s">
        <v>5</v>
      </c>
      <c s="6" t="s">
        <v>4804</v>
      </c>
      <c s="36" t="s">
        <v>75</v>
      </c>
      <c s="37">
        <v>2.82</v>
      </c>
      <c s="36">
        <v>0</v>
      </c>
      <c s="36">
        <f>ROUND(G122*H122,6)</f>
      </c>
      <c r="L122" s="38">
        <v>0</v>
      </c>
      <c s="32">
        <f>ROUND(ROUND(L122,2)*ROUND(G122,3),2)</f>
      </c>
      <c s="36" t="s">
        <v>808</v>
      </c>
      <c>
        <f>(M122*21)/100</f>
      </c>
      <c t="s">
        <v>27</v>
      </c>
    </row>
    <row r="123" spans="1:5" ht="12.75">
      <c r="A123" s="35" t="s">
        <v>56</v>
      </c>
      <c r="E123" s="39" t="s">
        <v>5</v>
      </c>
    </row>
    <row r="124" spans="1:5" ht="12.75">
      <c r="A124" s="35" t="s">
        <v>57</v>
      </c>
      <c r="E124" s="40" t="s">
        <v>5</v>
      </c>
    </row>
    <row r="125" spans="1:5" ht="12.75">
      <c r="A125" t="s">
        <v>59</v>
      </c>
      <c r="E125" s="39" t="s">
        <v>5</v>
      </c>
    </row>
    <row r="126" spans="1:16" ht="25.5">
      <c r="A126" t="s">
        <v>49</v>
      </c>
      <c s="34" t="s">
        <v>187</v>
      </c>
      <c s="34" t="s">
        <v>4805</v>
      </c>
      <c s="35" t="s">
        <v>5</v>
      </c>
      <c s="6" t="s">
        <v>4806</v>
      </c>
      <c s="36" t="s">
        <v>75</v>
      </c>
      <c s="37">
        <v>2.82</v>
      </c>
      <c s="36">
        <v>0</v>
      </c>
      <c s="36">
        <f>ROUND(G126*H126,6)</f>
      </c>
      <c r="L126" s="38">
        <v>0</v>
      </c>
      <c s="32">
        <f>ROUND(ROUND(L126,2)*ROUND(G126,3),2)</f>
      </c>
      <c s="36" t="s">
        <v>808</v>
      </c>
      <c>
        <f>(M126*21)/100</f>
      </c>
      <c t="s">
        <v>27</v>
      </c>
    </row>
    <row r="127" spans="1:5" ht="12.75">
      <c r="A127" s="35" t="s">
        <v>56</v>
      </c>
      <c r="E127" s="39" t="s">
        <v>5</v>
      </c>
    </row>
    <row r="128" spans="1:5" ht="12.75">
      <c r="A128" s="35" t="s">
        <v>57</v>
      </c>
      <c r="E128" s="40" t="s">
        <v>5</v>
      </c>
    </row>
    <row r="129" spans="1:5" ht="12.75">
      <c r="A129" t="s">
        <v>59</v>
      </c>
      <c r="E129" s="39" t="s">
        <v>5</v>
      </c>
    </row>
    <row r="130" spans="1:16" ht="25.5">
      <c r="A130" t="s">
        <v>49</v>
      </c>
      <c s="34" t="s">
        <v>191</v>
      </c>
      <c s="34" t="s">
        <v>4807</v>
      </c>
      <c s="35" t="s">
        <v>5</v>
      </c>
      <c s="6" t="s">
        <v>4808</v>
      </c>
      <c s="36" t="s">
        <v>75</v>
      </c>
      <c s="37">
        <v>6.92</v>
      </c>
      <c s="36">
        <v>0</v>
      </c>
      <c s="36">
        <f>ROUND(G130*H130,6)</f>
      </c>
      <c r="L130" s="38">
        <v>0</v>
      </c>
      <c s="32">
        <f>ROUND(ROUND(L130,2)*ROUND(G130,3),2)</f>
      </c>
      <c s="36" t="s">
        <v>808</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196</v>
      </c>
      <c s="34" t="s">
        <v>4809</v>
      </c>
      <c s="35" t="s">
        <v>5</v>
      </c>
      <c s="6" t="s">
        <v>4810</v>
      </c>
      <c s="36" t="s">
        <v>75</v>
      </c>
      <c s="37">
        <v>10.74</v>
      </c>
      <c s="36">
        <v>0</v>
      </c>
      <c s="36">
        <f>ROUND(G134*H134,6)</f>
      </c>
      <c r="L134" s="38">
        <v>0</v>
      </c>
      <c s="32">
        <f>ROUND(ROUND(L134,2)*ROUND(G134,3),2)</f>
      </c>
      <c s="36" t="s">
        <v>808</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200</v>
      </c>
      <c s="34" t="s">
        <v>4811</v>
      </c>
      <c s="35" t="s">
        <v>5</v>
      </c>
      <c s="6" t="s">
        <v>4812</v>
      </c>
      <c s="36" t="s">
        <v>75</v>
      </c>
      <c s="37">
        <v>52.34</v>
      </c>
      <c s="36">
        <v>0</v>
      </c>
      <c s="36">
        <f>ROUND(G138*H138,6)</f>
      </c>
      <c r="L138" s="38">
        <v>0</v>
      </c>
      <c s="32">
        <f>ROUND(ROUND(L138,2)*ROUND(G138,3),2)</f>
      </c>
      <c s="36" t="s">
        <v>808</v>
      </c>
      <c>
        <f>(M138*21)/100</f>
      </c>
      <c t="s">
        <v>27</v>
      </c>
    </row>
    <row r="139" spans="1:5" ht="12.75">
      <c r="A139" s="35" t="s">
        <v>56</v>
      </c>
      <c r="E139" s="39" t="s">
        <v>5</v>
      </c>
    </row>
    <row r="140" spans="1:5" ht="12.75">
      <c r="A140" s="35" t="s">
        <v>57</v>
      </c>
      <c r="E140" s="40" t="s">
        <v>5</v>
      </c>
    </row>
    <row r="141" spans="1:5" ht="12.75">
      <c r="A141" t="s">
        <v>59</v>
      </c>
      <c r="E141" s="39" t="s">
        <v>5</v>
      </c>
    </row>
    <row r="142" spans="1:16" ht="25.5">
      <c r="A142" t="s">
        <v>49</v>
      </c>
      <c s="34" t="s">
        <v>204</v>
      </c>
      <c s="34" t="s">
        <v>4813</v>
      </c>
      <c s="35" t="s">
        <v>5</v>
      </c>
      <c s="6" t="s">
        <v>4814</v>
      </c>
      <c s="36" t="s">
        <v>75</v>
      </c>
      <c s="37">
        <v>14</v>
      </c>
      <c s="36">
        <v>0</v>
      </c>
      <c s="36">
        <f>ROUND(G142*H142,6)</f>
      </c>
      <c r="L142" s="38">
        <v>0</v>
      </c>
      <c s="32">
        <f>ROUND(ROUND(L142,2)*ROUND(G142,3),2)</f>
      </c>
      <c s="36" t="s">
        <v>808</v>
      </c>
      <c>
        <f>(M142*21)/100</f>
      </c>
      <c t="s">
        <v>27</v>
      </c>
    </row>
    <row r="143" spans="1:5" ht="12.75">
      <c r="A143" s="35" t="s">
        <v>56</v>
      </c>
      <c r="E143" s="39" t="s">
        <v>5</v>
      </c>
    </row>
    <row r="144" spans="1:5" ht="12.75">
      <c r="A144" s="35" t="s">
        <v>57</v>
      </c>
      <c r="E144" s="40" t="s">
        <v>5</v>
      </c>
    </row>
    <row r="145" spans="1:5" ht="12.75">
      <c r="A145" t="s">
        <v>59</v>
      </c>
      <c r="E145" s="39" t="s">
        <v>5</v>
      </c>
    </row>
    <row r="146" spans="1:16" ht="25.5">
      <c r="A146" t="s">
        <v>49</v>
      </c>
      <c s="34" t="s">
        <v>208</v>
      </c>
      <c s="34" t="s">
        <v>4815</v>
      </c>
      <c s="35" t="s">
        <v>5</v>
      </c>
      <c s="6" t="s">
        <v>4816</v>
      </c>
      <c s="36" t="s">
        <v>75</v>
      </c>
      <c s="37">
        <v>38</v>
      </c>
      <c s="36">
        <v>0</v>
      </c>
      <c s="36">
        <f>ROUND(G146*H146,6)</f>
      </c>
      <c r="L146" s="38">
        <v>0</v>
      </c>
      <c s="32">
        <f>ROUND(ROUND(L146,2)*ROUND(G146,3),2)</f>
      </c>
      <c s="36" t="s">
        <v>808</v>
      </c>
      <c>
        <f>(M146*21)/100</f>
      </c>
      <c t="s">
        <v>27</v>
      </c>
    </row>
    <row r="147" spans="1:5" ht="12.75">
      <c r="A147" s="35" t="s">
        <v>56</v>
      </c>
      <c r="E147" s="39" t="s">
        <v>5</v>
      </c>
    </row>
    <row r="148" spans="1:5" ht="12.75">
      <c r="A148" s="35" t="s">
        <v>57</v>
      </c>
      <c r="E148" s="40" t="s">
        <v>5</v>
      </c>
    </row>
    <row r="149" spans="1:5" ht="12.75">
      <c r="A149" t="s">
        <v>59</v>
      </c>
      <c r="E149" s="39" t="s">
        <v>5</v>
      </c>
    </row>
    <row r="150" spans="1:16" ht="12.75">
      <c r="A150" t="s">
        <v>49</v>
      </c>
      <c s="34" t="s">
        <v>212</v>
      </c>
      <c s="34" t="s">
        <v>4817</v>
      </c>
      <c s="35" t="s">
        <v>5</v>
      </c>
      <c s="6" t="s">
        <v>4818</v>
      </c>
      <c s="36" t="s">
        <v>75</v>
      </c>
      <c s="37">
        <v>8.6</v>
      </c>
      <c s="36">
        <v>0</v>
      </c>
      <c s="36">
        <f>ROUND(G150*H150,6)</f>
      </c>
      <c r="L150" s="38">
        <v>0</v>
      </c>
      <c s="32">
        <f>ROUND(ROUND(L150,2)*ROUND(G150,3),2)</f>
      </c>
      <c s="36" t="s">
        <v>808</v>
      </c>
      <c>
        <f>(M150*21)/100</f>
      </c>
      <c t="s">
        <v>27</v>
      </c>
    </row>
    <row r="151" spans="1:5" ht="12.75">
      <c r="A151" s="35" t="s">
        <v>56</v>
      </c>
      <c r="E151" s="39" t="s">
        <v>5</v>
      </c>
    </row>
    <row r="152" spans="1:5" ht="12.75">
      <c r="A152" s="35" t="s">
        <v>57</v>
      </c>
      <c r="E152" s="40" t="s">
        <v>5</v>
      </c>
    </row>
    <row r="153" spans="1:5" ht="12.75">
      <c r="A153" t="s">
        <v>59</v>
      </c>
      <c r="E153" s="39" t="s">
        <v>5</v>
      </c>
    </row>
    <row r="154" spans="1:16" ht="12.75">
      <c r="A154" t="s">
        <v>49</v>
      </c>
      <c s="34" t="s">
        <v>217</v>
      </c>
      <c s="34" t="s">
        <v>4819</v>
      </c>
      <c s="35" t="s">
        <v>5</v>
      </c>
      <c s="6" t="s">
        <v>4820</v>
      </c>
      <c s="36" t="s">
        <v>75</v>
      </c>
      <c s="37">
        <v>8.6</v>
      </c>
      <c s="36">
        <v>0</v>
      </c>
      <c s="36">
        <f>ROUND(G154*H154,6)</f>
      </c>
      <c r="L154" s="38">
        <v>0</v>
      </c>
      <c s="32">
        <f>ROUND(ROUND(L154,2)*ROUND(G154,3),2)</f>
      </c>
      <c s="36" t="s">
        <v>808</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221</v>
      </c>
      <c s="34" t="s">
        <v>4821</v>
      </c>
      <c s="35" t="s">
        <v>5</v>
      </c>
      <c s="6" t="s">
        <v>4822</v>
      </c>
      <c s="36" t="s">
        <v>75</v>
      </c>
      <c s="37">
        <v>8.6</v>
      </c>
      <c s="36">
        <v>0</v>
      </c>
      <c s="36">
        <f>ROUND(G158*H158,6)</f>
      </c>
      <c r="L158" s="38">
        <v>0</v>
      </c>
      <c s="32">
        <f>ROUND(ROUND(L158,2)*ROUND(G158,3),2)</f>
      </c>
      <c s="36" t="s">
        <v>808</v>
      </c>
      <c>
        <f>(M158*21)/100</f>
      </c>
      <c t="s">
        <v>27</v>
      </c>
    </row>
    <row r="159" spans="1:5" ht="12.75">
      <c r="A159" s="35" t="s">
        <v>56</v>
      </c>
      <c r="E159" s="39" t="s">
        <v>5</v>
      </c>
    </row>
    <row r="160" spans="1:5" ht="12.75">
      <c r="A160" s="35" t="s">
        <v>57</v>
      </c>
      <c r="E160" s="40" t="s">
        <v>5</v>
      </c>
    </row>
    <row r="161" spans="1:5" ht="12.75">
      <c r="A161" t="s">
        <v>59</v>
      </c>
      <c r="E161" s="39" t="s">
        <v>5</v>
      </c>
    </row>
    <row r="162" spans="1:16" ht="12.75">
      <c r="A162" t="s">
        <v>49</v>
      </c>
      <c s="34" t="s">
        <v>226</v>
      </c>
      <c s="34" t="s">
        <v>4823</v>
      </c>
      <c s="35" t="s">
        <v>5</v>
      </c>
      <c s="6" t="s">
        <v>4824</v>
      </c>
      <c s="36" t="s">
        <v>75</v>
      </c>
      <c s="37">
        <v>3.4</v>
      </c>
      <c s="36">
        <v>0</v>
      </c>
      <c s="36">
        <f>ROUND(G162*H162,6)</f>
      </c>
      <c r="L162" s="38">
        <v>0</v>
      </c>
      <c s="32">
        <f>ROUND(ROUND(L162,2)*ROUND(G162,3),2)</f>
      </c>
      <c s="36" t="s">
        <v>808</v>
      </c>
      <c>
        <f>(M162*21)/100</f>
      </c>
      <c t="s">
        <v>27</v>
      </c>
    </row>
    <row r="163" spans="1:5" ht="12.75">
      <c r="A163" s="35" t="s">
        <v>56</v>
      </c>
      <c r="E163" s="39" t="s">
        <v>5</v>
      </c>
    </row>
    <row r="164" spans="1:5" ht="12.75">
      <c r="A164" s="35" t="s">
        <v>57</v>
      </c>
      <c r="E164" s="40" t="s">
        <v>5</v>
      </c>
    </row>
    <row r="165" spans="1:5" ht="12.75">
      <c r="A165" t="s">
        <v>59</v>
      </c>
      <c r="E165" s="39" t="s">
        <v>5</v>
      </c>
    </row>
    <row r="166" spans="1:16" ht="12.75">
      <c r="A166" t="s">
        <v>49</v>
      </c>
      <c s="34" t="s">
        <v>231</v>
      </c>
      <c s="34" t="s">
        <v>4825</v>
      </c>
      <c s="35" t="s">
        <v>5</v>
      </c>
      <c s="6" t="s">
        <v>4826</v>
      </c>
      <c s="36" t="s">
        <v>75</v>
      </c>
      <c s="37">
        <v>5.2</v>
      </c>
      <c s="36">
        <v>0</v>
      </c>
      <c s="36">
        <f>ROUND(G166*H166,6)</f>
      </c>
      <c r="L166" s="38">
        <v>0</v>
      </c>
      <c s="32">
        <f>ROUND(ROUND(L166,2)*ROUND(G166,3),2)</f>
      </c>
      <c s="36" t="s">
        <v>808</v>
      </c>
      <c>
        <f>(M166*21)/100</f>
      </c>
      <c t="s">
        <v>27</v>
      </c>
    </row>
    <row r="167" spans="1:5" ht="12.75">
      <c r="A167" s="35" t="s">
        <v>56</v>
      </c>
      <c r="E167" s="39" t="s">
        <v>5</v>
      </c>
    </row>
    <row r="168" spans="1:5" ht="12.75">
      <c r="A168" s="35" t="s">
        <v>57</v>
      </c>
      <c r="E168" s="40" t="s">
        <v>5</v>
      </c>
    </row>
    <row r="169" spans="1:5" ht="12.75">
      <c r="A169" t="s">
        <v>59</v>
      </c>
      <c r="E169" s="39" t="s">
        <v>5</v>
      </c>
    </row>
    <row r="170" spans="1:16" ht="25.5">
      <c r="A170" t="s">
        <v>49</v>
      </c>
      <c s="34" t="s">
        <v>235</v>
      </c>
      <c s="34" t="s">
        <v>4827</v>
      </c>
      <c s="35" t="s">
        <v>5</v>
      </c>
      <c s="6" t="s">
        <v>4828</v>
      </c>
      <c s="36" t="s">
        <v>75</v>
      </c>
      <c s="37">
        <v>2.83</v>
      </c>
      <c s="36">
        <v>0</v>
      </c>
      <c s="36">
        <f>ROUND(G170*H170,6)</f>
      </c>
      <c r="L170" s="38">
        <v>0</v>
      </c>
      <c s="32">
        <f>ROUND(ROUND(L170,2)*ROUND(G170,3),2)</f>
      </c>
      <c s="36" t="s">
        <v>808</v>
      </c>
      <c>
        <f>(M170*21)/100</f>
      </c>
      <c t="s">
        <v>27</v>
      </c>
    </row>
    <row r="171" spans="1:5" ht="12.75">
      <c r="A171" s="35" t="s">
        <v>56</v>
      </c>
      <c r="E171" s="39" t="s">
        <v>5</v>
      </c>
    </row>
    <row r="172" spans="1:5" ht="12.75">
      <c r="A172" s="35" t="s">
        <v>57</v>
      </c>
      <c r="E172" s="40" t="s">
        <v>5</v>
      </c>
    </row>
    <row r="173" spans="1:5" ht="12.75">
      <c r="A173" t="s">
        <v>59</v>
      </c>
      <c r="E173" s="39" t="s">
        <v>5</v>
      </c>
    </row>
    <row r="174" spans="1:16" ht="25.5">
      <c r="A174" t="s">
        <v>49</v>
      </c>
      <c s="34" t="s">
        <v>239</v>
      </c>
      <c s="34" t="s">
        <v>4829</v>
      </c>
      <c s="35" t="s">
        <v>5</v>
      </c>
      <c s="6" t="s">
        <v>4830</v>
      </c>
      <c s="36" t="s">
        <v>75</v>
      </c>
      <c s="37">
        <v>12.84</v>
      </c>
      <c s="36">
        <v>0</v>
      </c>
      <c s="36">
        <f>ROUND(G174*H174,6)</f>
      </c>
      <c r="L174" s="38">
        <v>0</v>
      </c>
      <c s="32">
        <f>ROUND(ROUND(L174,2)*ROUND(G174,3),2)</f>
      </c>
      <c s="36" t="s">
        <v>808</v>
      </c>
      <c>
        <f>(M174*21)/100</f>
      </c>
      <c t="s">
        <v>27</v>
      </c>
    </row>
    <row r="175" spans="1:5" ht="12.75">
      <c r="A175" s="35" t="s">
        <v>56</v>
      </c>
      <c r="E175" s="39" t="s">
        <v>5</v>
      </c>
    </row>
    <row r="176" spans="1:5" ht="12.75">
      <c r="A176" s="35" t="s">
        <v>57</v>
      </c>
      <c r="E176" s="40" t="s">
        <v>5</v>
      </c>
    </row>
    <row r="177" spans="1:5" ht="12.75">
      <c r="A177" t="s">
        <v>59</v>
      </c>
      <c r="E177" s="39" t="s">
        <v>5</v>
      </c>
    </row>
    <row r="178" spans="1:16" ht="12.75">
      <c r="A178" t="s">
        <v>49</v>
      </c>
      <c s="34" t="s">
        <v>243</v>
      </c>
      <c s="34" t="s">
        <v>4831</v>
      </c>
      <c s="35" t="s">
        <v>5</v>
      </c>
      <c s="6" t="s">
        <v>4832</v>
      </c>
      <c s="36" t="s">
        <v>75</v>
      </c>
      <c s="37">
        <v>8.6</v>
      </c>
      <c s="36">
        <v>0</v>
      </c>
      <c s="36">
        <f>ROUND(G178*H178,6)</f>
      </c>
      <c r="L178" s="38">
        <v>0</v>
      </c>
      <c s="32">
        <f>ROUND(ROUND(L178,2)*ROUND(G178,3),2)</f>
      </c>
      <c s="36" t="s">
        <v>808</v>
      </c>
      <c>
        <f>(M178*21)/100</f>
      </c>
      <c t="s">
        <v>27</v>
      </c>
    </row>
    <row r="179" spans="1:5" ht="12.75">
      <c r="A179" s="35" t="s">
        <v>56</v>
      </c>
      <c r="E179" s="39" t="s">
        <v>5</v>
      </c>
    </row>
    <row r="180" spans="1:5" ht="12.75">
      <c r="A180" s="35" t="s">
        <v>57</v>
      </c>
      <c r="E180" s="40" t="s">
        <v>5</v>
      </c>
    </row>
    <row r="181" spans="1:5" ht="12.75">
      <c r="A181" t="s">
        <v>59</v>
      </c>
      <c r="E181" s="39" t="s">
        <v>5</v>
      </c>
    </row>
    <row r="182" spans="1:16" ht="25.5">
      <c r="A182" t="s">
        <v>49</v>
      </c>
      <c s="34" t="s">
        <v>247</v>
      </c>
      <c s="34" t="s">
        <v>4833</v>
      </c>
      <c s="35" t="s">
        <v>5</v>
      </c>
      <c s="6" t="s">
        <v>4834</v>
      </c>
      <c s="36" t="s">
        <v>75</v>
      </c>
      <c s="37">
        <v>108</v>
      </c>
      <c s="36">
        <v>0</v>
      </c>
      <c s="36">
        <f>ROUND(G182*H182,6)</f>
      </c>
      <c r="L182" s="38">
        <v>0</v>
      </c>
      <c s="32">
        <f>ROUND(ROUND(L182,2)*ROUND(G182,3),2)</f>
      </c>
      <c s="36" t="s">
        <v>808</v>
      </c>
      <c>
        <f>(M182*21)/100</f>
      </c>
      <c t="s">
        <v>27</v>
      </c>
    </row>
    <row r="183" spans="1:5" ht="12.75">
      <c r="A183" s="35" t="s">
        <v>56</v>
      </c>
      <c r="E183" s="39" t="s">
        <v>5</v>
      </c>
    </row>
    <row r="184" spans="1:5" ht="12.75">
      <c r="A184" s="35" t="s">
        <v>57</v>
      </c>
      <c r="E184" s="40" t="s">
        <v>5</v>
      </c>
    </row>
    <row r="185" spans="1:5" ht="12.75">
      <c r="A185" t="s">
        <v>59</v>
      </c>
      <c r="E185" s="39" t="s">
        <v>5</v>
      </c>
    </row>
    <row r="186" spans="1:16" ht="25.5">
      <c r="A186" t="s">
        <v>49</v>
      </c>
      <c s="34" t="s">
        <v>251</v>
      </c>
      <c s="34" t="s">
        <v>4835</v>
      </c>
      <c s="35" t="s">
        <v>5</v>
      </c>
      <c s="6" t="s">
        <v>4836</v>
      </c>
      <c s="36" t="s">
        <v>75</v>
      </c>
      <c s="37">
        <v>12.8</v>
      </c>
      <c s="36">
        <v>0</v>
      </c>
      <c s="36">
        <f>ROUND(G186*H186,6)</f>
      </c>
      <c r="L186" s="38">
        <v>0</v>
      </c>
      <c s="32">
        <f>ROUND(ROUND(L186,2)*ROUND(G186,3),2)</f>
      </c>
      <c s="36" t="s">
        <v>808</v>
      </c>
      <c>
        <f>(M186*21)/100</f>
      </c>
      <c t="s">
        <v>27</v>
      </c>
    </row>
    <row r="187" spans="1:5" ht="12.75">
      <c r="A187" s="35" t="s">
        <v>56</v>
      </c>
      <c r="E187" s="39" t="s">
        <v>5</v>
      </c>
    </row>
    <row r="188" spans="1:5" ht="12.75">
      <c r="A188" s="35" t="s">
        <v>57</v>
      </c>
      <c r="E188" s="40" t="s">
        <v>5</v>
      </c>
    </row>
    <row r="189" spans="1:5" ht="12.75">
      <c r="A189" t="s">
        <v>59</v>
      </c>
      <c r="E189" s="39" t="s">
        <v>5</v>
      </c>
    </row>
    <row r="190" spans="1:16" ht="25.5">
      <c r="A190" t="s">
        <v>49</v>
      </c>
      <c s="34" t="s">
        <v>255</v>
      </c>
      <c s="34" t="s">
        <v>4837</v>
      </c>
      <c s="35" t="s">
        <v>5</v>
      </c>
      <c s="6" t="s">
        <v>4838</v>
      </c>
      <c s="36" t="s">
        <v>75</v>
      </c>
      <c s="37">
        <v>6.3</v>
      </c>
      <c s="36">
        <v>0</v>
      </c>
      <c s="36">
        <f>ROUND(G190*H190,6)</f>
      </c>
      <c r="L190" s="38">
        <v>0</v>
      </c>
      <c s="32">
        <f>ROUND(ROUND(L190,2)*ROUND(G190,3),2)</f>
      </c>
      <c s="36" t="s">
        <v>808</v>
      </c>
      <c>
        <f>(M190*21)/100</f>
      </c>
      <c t="s">
        <v>27</v>
      </c>
    </row>
    <row r="191" spans="1:5" ht="12.75">
      <c r="A191" s="35" t="s">
        <v>56</v>
      </c>
      <c r="E191" s="39" t="s">
        <v>5</v>
      </c>
    </row>
    <row r="192" spans="1:5" ht="12.75">
      <c r="A192" s="35" t="s">
        <v>57</v>
      </c>
      <c r="E192" s="40" t="s">
        <v>5</v>
      </c>
    </row>
    <row r="193" spans="1:5" ht="12.75">
      <c r="A193" t="s">
        <v>59</v>
      </c>
      <c r="E193" s="39" t="s">
        <v>5</v>
      </c>
    </row>
    <row r="194" spans="1:16" ht="25.5">
      <c r="A194" t="s">
        <v>49</v>
      </c>
      <c s="34" t="s">
        <v>259</v>
      </c>
      <c s="34" t="s">
        <v>4839</v>
      </c>
      <c s="35" t="s">
        <v>5</v>
      </c>
      <c s="6" t="s">
        <v>4840</v>
      </c>
      <c s="36" t="s">
        <v>75</v>
      </c>
      <c s="37">
        <v>6.3</v>
      </c>
      <c s="36">
        <v>0</v>
      </c>
      <c s="36">
        <f>ROUND(G194*H194,6)</f>
      </c>
      <c r="L194" s="38">
        <v>0</v>
      </c>
      <c s="32">
        <f>ROUND(ROUND(L194,2)*ROUND(G194,3),2)</f>
      </c>
      <c s="36" t="s">
        <v>808</v>
      </c>
      <c>
        <f>(M194*21)/100</f>
      </c>
      <c t="s">
        <v>27</v>
      </c>
    </row>
    <row r="195" spans="1:5" ht="12.75">
      <c r="A195" s="35" t="s">
        <v>56</v>
      </c>
      <c r="E195" s="39" t="s">
        <v>5</v>
      </c>
    </row>
    <row r="196" spans="1:5" ht="12.75">
      <c r="A196" s="35" t="s">
        <v>57</v>
      </c>
      <c r="E196" s="40" t="s">
        <v>5</v>
      </c>
    </row>
    <row r="197" spans="1:5" ht="12.75">
      <c r="A197" t="s">
        <v>59</v>
      </c>
      <c r="E197" s="39" t="s">
        <v>5</v>
      </c>
    </row>
    <row r="198" spans="1:16" ht="25.5">
      <c r="A198" t="s">
        <v>49</v>
      </c>
      <c s="34" t="s">
        <v>263</v>
      </c>
      <c s="34" t="s">
        <v>4841</v>
      </c>
      <c s="35" t="s">
        <v>5</v>
      </c>
      <c s="6" t="s">
        <v>4842</v>
      </c>
      <c s="36" t="s">
        <v>75</v>
      </c>
      <c s="37">
        <v>27</v>
      </c>
      <c s="36">
        <v>0</v>
      </c>
      <c s="36">
        <f>ROUND(G198*H198,6)</f>
      </c>
      <c r="L198" s="38">
        <v>0</v>
      </c>
      <c s="32">
        <f>ROUND(ROUND(L198,2)*ROUND(G198,3),2)</f>
      </c>
      <c s="36" t="s">
        <v>808</v>
      </c>
      <c>
        <f>(M198*21)/100</f>
      </c>
      <c t="s">
        <v>27</v>
      </c>
    </row>
    <row r="199" spans="1:5" ht="12.75">
      <c r="A199" s="35" t="s">
        <v>56</v>
      </c>
      <c r="E199" s="39" t="s">
        <v>5</v>
      </c>
    </row>
    <row r="200" spans="1:5" ht="12.75">
      <c r="A200" s="35" t="s">
        <v>57</v>
      </c>
      <c r="E200" s="40" t="s">
        <v>5</v>
      </c>
    </row>
    <row r="201" spans="1:5" ht="12.75">
      <c r="A201" t="s">
        <v>59</v>
      </c>
      <c r="E201" s="39" t="s">
        <v>5</v>
      </c>
    </row>
    <row r="202" spans="1:16" ht="25.5">
      <c r="A202" t="s">
        <v>49</v>
      </c>
      <c s="34" t="s">
        <v>267</v>
      </c>
      <c s="34" t="s">
        <v>4843</v>
      </c>
      <c s="35" t="s">
        <v>5</v>
      </c>
      <c s="6" t="s">
        <v>4844</v>
      </c>
      <c s="36" t="s">
        <v>75</v>
      </c>
      <c s="37">
        <v>2.8</v>
      </c>
      <c s="36">
        <v>0</v>
      </c>
      <c s="36">
        <f>ROUND(G202*H202,6)</f>
      </c>
      <c r="L202" s="38">
        <v>0</v>
      </c>
      <c s="32">
        <f>ROUND(ROUND(L202,2)*ROUND(G202,3),2)</f>
      </c>
      <c s="36" t="s">
        <v>808</v>
      </c>
      <c>
        <f>(M202*21)/100</f>
      </c>
      <c t="s">
        <v>27</v>
      </c>
    </row>
    <row r="203" spans="1:5" ht="12.75">
      <c r="A203" s="35" t="s">
        <v>56</v>
      </c>
      <c r="E203" s="39" t="s">
        <v>5</v>
      </c>
    </row>
    <row r="204" spans="1:5" ht="12.75">
      <c r="A204" s="35" t="s">
        <v>57</v>
      </c>
      <c r="E204" s="40" t="s">
        <v>5</v>
      </c>
    </row>
    <row r="205" spans="1:5" ht="12.75">
      <c r="A205" t="s">
        <v>59</v>
      </c>
      <c r="E205" s="39" t="s">
        <v>5</v>
      </c>
    </row>
    <row r="206" spans="1:16" ht="25.5">
      <c r="A206" t="s">
        <v>49</v>
      </c>
      <c s="34" t="s">
        <v>271</v>
      </c>
      <c s="34" t="s">
        <v>4845</v>
      </c>
      <c s="35" t="s">
        <v>5</v>
      </c>
      <c s="6" t="s">
        <v>4846</v>
      </c>
      <c s="36" t="s">
        <v>75</v>
      </c>
      <c s="37">
        <v>2.25</v>
      </c>
      <c s="36">
        <v>0</v>
      </c>
      <c s="36">
        <f>ROUND(G206*H206,6)</f>
      </c>
      <c r="L206" s="38">
        <v>0</v>
      </c>
      <c s="32">
        <f>ROUND(ROUND(L206,2)*ROUND(G206,3),2)</f>
      </c>
      <c s="36" t="s">
        <v>808</v>
      </c>
      <c>
        <f>(M206*21)/100</f>
      </c>
      <c t="s">
        <v>27</v>
      </c>
    </row>
    <row r="207" spans="1:5" ht="12.75">
      <c r="A207" s="35" t="s">
        <v>56</v>
      </c>
      <c r="E207" s="39" t="s">
        <v>5</v>
      </c>
    </row>
    <row r="208" spans="1:5" ht="12.75">
      <c r="A208" s="35" t="s">
        <v>57</v>
      </c>
      <c r="E208" s="40" t="s">
        <v>5</v>
      </c>
    </row>
    <row r="209" spans="1:5" ht="12.75">
      <c r="A209" t="s">
        <v>59</v>
      </c>
      <c r="E209" s="39" t="s">
        <v>5</v>
      </c>
    </row>
    <row r="210" spans="1:16" ht="25.5">
      <c r="A210" t="s">
        <v>49</v>
      </c>
      <c s="34" t="s">
        <v>276</v>
      </c>
      <c s="34" t="s">
        <v>4847</v>
      </c>
      <c s="35" t="s">
        <v>5</v>
      </c>
      <c s="6" t="s">
        <v>4848</v>
      </c>
      <c s="36" t="s">
        <v>75</v>
      </c>
      <c s="37">
        <v>4.8</v>
      </c>
      <c s="36">
        <v>0</v>
      </c>
      <c s="36">
        <f>ROUND(G210*H210,6)</f>
      </c>
      <c r="L210" s="38">
        <v>0</v>
      </c>
      <c s="32">
        <f>ROUND(ROUND(L210,2)*ROUND(G210,3),2)</f>
      </c>
      <c s="36" t="s">
        <v>808</v>
      </c>
      <c>
        <f>(M210*21)/100</f>
      </c>
      <c t="s">
        <v>27</v>
      </c>
    </row>
    <row r="211" spans="1:5" ht="12.75">
      <c r="A211" s="35" t="s">
        <v>56</v>
      </c>
      <c r="E211" s="39" t="s">
        <v>5</v>
      </c>
    </row>
    <row r="212" spans="1:5" ht="12.75">
      <c r="A212" s="35" t="s">
        <v>57</v>
      </c>
      <c r="E212" s="40" t="s">
        <v>5</v>
      </c>
    </row>
    <row r="213" spans="1:5" ht="12.75">
      <c r="A213" t="s">
        <v>59</v>
      </c>
      <c r="E213" s="39" t="s">
        <v>5</v>
      </c>
    </row>
    <row r="214" spans="1:16" ht="25.5">
      <c r="A214" t="s">
        <v>49</v>
      </c>
      <c s="34" t="s">
        <v>280</v>
      </c>
      <c s="34" t="s">
        <v>4849</v>
      </c>
      <c s="35" t="s">
        <v>5</v>
      </c>
      <c s="6" t="s">
        <v>4850</v>
      </c>
      <c s="36" t="s">
        <v>75</v>
      </c>
      <c s="37">
        <v>0.85</v>
      </c>
      <c s="36">
        <v>0</v>
      </c>
      <c s="36">
        <f>ROUND(G214*H214,6)</f>
      </c>
      <c r="L214" s="38">
        <v>0</v>
      </c>
      <c s="32">
        <f>ROUND(ROUND(L214,2)*ROUND(G214,3),2)</f>
      </c>
      <c s="36" t="s">
        <v>808</v>
      </c>
      <c>
        <f>(M214*21)/100</f>
      </c>
      <c t="s">
        <v>27</v>
      </c>
    </row>
    <row r="215" spans="1:5" ht="12.75">
      <c r="A215" s="35" t="s">
        <v>56</v>
      </c>
      <c r="E215" s="39" t="s">
        <v>5</v>
      </c>
    </row>
    <row r="216" spans="1:5" ht="12.75">
      <c r="A216" s="35" t="s">
        <v>57</v>
      </c>
      <c r="E216" s="40" t="s">
        <v>5</v>
      </c>
    </row>
    <row r="217" spans="1:5" ht="12.75">
      <c r="A217" t="s">
        <v>59</v>
      </c>
      <c r="E217" s="39" t="s">
        <v>5</v>
      </c>
    </row>
    <row r="218" spans="1:16" ht="25.5">
      <c r="A218" t="s">
        <v>49</v>
      </c>
      <c s="34" t="s">
        <v>284</v>
      </c>
      <c s="34" t="s">
        <v>4851</v>
      </c>
      <c s="35" t="s">
        <v>5</v>
      </c>
      <c s="6" t="s">
        <v>4852</v>
      </c>
      <c s="36" t="s">
        <v>75</v>
      </c>
      <c s="37">
        <v>1.6</v>
      </c>
      <c s="36">
        <v>0</v>
      </c>
      <c s="36">
        <f>ROUND(G218*H218,6)</f>
      </c>
      <c r="L218" s="38">
        <v>0</v>
      </c>
      <c s="32">
        <f>ROUND(ROUND(L218,2)*ROUND(G218,3),2)</f>
      </c>
      <c s="36" t="s">
        <v>808</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288</v>
      </c>
      <c s="34" t="s">
        <v>4853</v>
      </c>
      <c s="35" t="s">
        <v>5</v>
      </c>
      <c s="6" t="s">
        <v>4854</v>
      </c>
      <c s="36" t="s">
        <v>75</v>
      </c>
      <c s="37">
        <v>1</v>
      </c>
      <c s="36">
        <v>0</v>
      </c>
      <c s="36">
        <f>ROUND(G222*H222,6)</f>
      </c>
      <c r="L222" s="38">
        <v>0</v>
      </c>
      <c s="32">
        <f>ROUND(ROUND(L222,2)*ROUND(G222,3),2)</f>
      </c>
      <c s="36" t="s">
        <v>808</v>
      </c>
      <c>
        <f>(M222*21)/100</f>
      </c>
      <c t="s">
        <v>27</v>
      </c>
    </row>
    <row r="223" spans="1:5" ht="12.75">
      <c r="A223" s="35" t="s">
        <v>56</v>
      </c>
      <c r="E223" s="39" t="s">
        <v>5</v>
      </c>
    </row>
    <row r="224" spans="1:5" ht="12.75">
      <c r="A224" s="35" t="s">
        <v>57</v>
      </c>
      <c r="E224" s="40" t="s">
        <v>5</v>
      </c>
    </row>
    <row r="225" spans="1:5" ht="12.75">
      <c r="A225" t="s">
        <v>59</v>
      </c>
      <c r="E225" s="39" t="s">
        <v>5</v>
      </c>
    </row>
    <row r="226" spans="1:16" ht="25.5">
      <c r="A226" t="s">
        <v>49</v>
      </c>
      <c s="34" t="s">
        <v>292</v>
      </c>
      <c s="34" t="s">
        <v>4855</v>
      </c>
      <c s="35" t="s">
        <v>5</v>
      </c>
      <c s="6" t="s">
        <v>4856</v>
      </c>
      <c s="36" t="s">
        <v>75</v>
      </c>
      <c s="37">
        <v>4.05</v>
      </c>
      <c s="36">
        <v>0</v>
      </c>
      <c s="36">
        <f>ROUND(G226*H226,6)</f>
      </c>
      <c r="L226" s="38">
        <v>0</v>
      </c>
      <c s="32">
        <f>ROUND(ROUND(L226,2)*ROUND(G226,3),2)</f>
      </c>
      <c s="36" t="s">
        <v>808</v>
      </c>
      <c>
        <f>(M226*21)/100</f>
      </c>
      <c t="s">
        <v>27</v>
      </c>
    </row>
    <row r="227" spans="1:5" ht="12.75">
      <c r="A227" s="35" t="s">
        <v>56</v>
      </c>
      <c r="E227" s="39" t="s">
        <v>5</v>
      </c>
    </row>
    <row r="228" spans="1:5" ht="12.75">
      <c r="A228" s="35" t="s">
        <v>57</v>
      </c>
      <c r="E228" s="40" t="s">
        <v>5</v>
      </c>
    </row>
    <row r="229" spans="1:5" ht="12.75">
      <c r="A229" t="s">
        <v>59</v>
      </c>
      <c r="E229" s="39" t="s">
        <v>5</v>
      </c>
    </row>
    <row r="230" spans="1:16" ht="25.5">
      <c r="A230" t="s">
        <v>49</v>
      </c>
      <c s="34" t="s">
        <v>296</v>
      </c>
      <c s="34" t="s">
        <v>4857</v>
      </c>
      <c s="35" t="s">
        <v>5</v>
      </c>
      <c s="6" t="s">
        <v>4858</v>
      </c>
      <c s="36" t="s">
        <v>75</v>
      </c>
      <c s="37">
        <v>5.25</v>
      </c>
      <c s="36">
        <v>0</v>
      </c>
      <c s="36">
        <f>ROUND(G230*H230,6)</f>
      </c>
      <c r="L230" s="38">
        <v>0</v>
      </c>
      <c s="32">
        <f>ROUND(ROUND(L230,2)*ROUND(G230,3),2)</f>
      </c>
      <c s="36" t="s">
        <v>808</v>
      </c>
      <c>
        <f>(M230*21)/100</f>
      </c>
      <c t="s">
        <v>27</v>
      </c>
    </row>
    <row r="231" spans="1:5" ht="12.75">
      <c r="A231" s="35" t="s">
        <v>56</v>
      </c>
      <c r="E231" s="39" t="s">
        <v>5</v>
      </c>
    </row>
    <row r="232" spans="1:5" ht="12.75">
      <c r="A232" s="35" t="s">
        <v>57</v>
      </c>
      <c r="E232" s="40" t="s">
        <v>5</v>
      </c>
    </row>
    <row r="233" spans="1:5" ht="12.75">
      <c r="A233" t="s">
        <v>59</v>
      </c>
      <c r="E233" s="39" t="s">
        <v>5</v>
      </c>
    </row>
    <row r="234" spans="1:16" ht="25.5">
      <c r="A234" t="s">
        <v>49</v>
      </c>
      <c s="34" t="s">
        <v>300</v>
      </c>
      <c s="34" t="s">
        <v>4859</v>
      </c>
      <c s="35" t="s">
        <v>5</v>
      </c>
      <c s="6" t="s">
        <v>4860</v>
      </c>
      <c s="36" t="s">
        <v>75</v>
      </c>
      <c s="37">
        <v>1.2</v>
      </c>
      <c s="36">
        <v>0</v>
      </c>
      <c s="36">
        <f>ROUND(G234*H234,6)</f>
      </c>
      <c r="L234" s="38">
        <v>0</v>
      </c>
      <c s="32">
        <f>ROUND(ROUND(L234,2)*ROUND(G234,3),2)</f>
      </c>
      <c s="36" t="s">
        <v>808</v>
      </c>
      <c>
        <f>(M234*21)/100</f>
      </c>
      <c t="s">
        <v>27</v>
      </c>
    </row>
    <row r="235" spans="1:5" ht="12.75">
      <c r="A235" s="35" t="s">
        <v>56</v>
      </c>
      <c r="E235" s="39" t="s">
        <v>5</v>
      </c>
    </row>
    <row r="236" spans="1:5" ht="12.75">
      <c r="A236" s="35" t="s">
        <v>57</v>
      </c>
      <c r="E236" s="40" t="s">
        <v>5</v>
      </c>
    </row>
    <row r="237" spans="1:5" ht="12.75">
      <c r="A237" t="s">
        <v>59</v>
      </c>
      <c r="E237" s="39" t="s">
        <v>5</v>
      </c>
    </row>
    <row r="238" spans="1:16" ht="25.5">
      <c r="A238" t="s">
        <v>49</v>
      </c>
      <c s="34" t="s">
        <v>304</v>
      </c>
      <c s="34" t="s">
        <v>4861</v>
      </c>
      <c s="35" t="s">
        <v>5</v>
      </c>
      <c s="6" t="s">
        <v>4862</v>
      </c>
      <c s="36" t="s">
        <v>75</v>
      </c>
      <c s="37">
        <v>7.2</v>
      </c>
      <c s="36">
        <v>0</v>
      </c>
      <c s="36">
        <f>ROUND(G238*H238,6)</f>
      </c>
      <c r="L238" s="38">
        <v>0</v>
      </c>
      <c s="32">
        <f>ROUND(ROUND(L238,2)*ROUND(G238,3),2)</f>
      </c>
      <c s="36" t="s">
        <v>808</v>
      </c>
      <c>
        <f>(M238*21)/100</f>
      </c>
      <c t="s">
        <v>27</v>
      </c>
    </row>
    <row r="239" spans="1:5" ht="12.75">
      <c r="A239" s="35" t="s">
        <v>56</v>
      </c>
      <c r="E239" s="39" t="s">
        <v>5</v>
      </c>
    </row>
    <row r="240" spans="1:5" ht="12.75">
      <c r="A240" s="35" t="s">
        <v>57</v>
      </c>
      <c r="E240" s="40" t="s">
        <v>5</v>
      </c>
    </row>
    <row r="241" spans="1:5" ht="12.75">
      <c r="A241" t="s">
        <v>59</v>
      </c>
      <c r="E241" s="39" t="s">
        <v>5</v>
      </c>
    </row>
    <row r="242" spans="1:16" ht="25.5">
      <c r="A242" t="s">
        <v>49</v>
      </c>
      <c s="34" t="s">
        <v>308</v>
      </c>
      <c s="34" t="s">
        <v>4863</v>
      </c>
      <c s="35" t="s">
        <v>5</v>
      </c>
      <c s="6" t="s">
        <v>4864</v>
      </c>
      <c s="36" t="s">
        <v>75</v>
      </c>
      <c s="37">
        <v>41</v>
      </c>
      <c s="36">
        <v>0</v>
      </c>
      <c s="36">
        <f>ROUND(G242*H242,6)</f>
      </c>
      <c r="L242" s="38">
        <v>0</v>
      </c>
      <c s="32">
        <f>ROUND(ROUND(L242,2)*ROUND(G242,3),2)</f>
      </c>
      <c s="36" t="s">
        <v>808</v>
      </c>
      <c>
        <f>(M242*21)/100</f>
      </c>
      <c t="s">
        <v>27</v>
      </c>
    </row>
    <row r="243" spans="1:5" ht="12.75">
      <c r="A243" s="35" t="s">
        <v>56</v>
      </c>
      <c r="E243" s="39" t="s">
        <v>5</v>
      </c>
    </row>
    <row r="244" spans="1:5" ht="12.75">
      <c r="A244" s="35" t="s">
        <v>57</v>
      </c>
      <c r="E244" s="40" t="s">
        <v>5</v>
      </c>
    </row>
    <row r="245" spans="1:5" ht="12.75">
      <c r="A245" t="s">
        <v>59</v>
      </c>
      <c r="E245" s="39" t="s">
        <v>5</v>
      </c>
    </row>
    <row r="246" spans="1:16" ht="25.5">
      <c r="A246" t="s">
        <v>49</v>
      </c>
      <c s="34" t="s">
        <v>312</v>
      </c>
      <c s="34" t="s">
        <v>4865</v>
      </c>
      <c s="35" t="s">
        <v>5</v>
      </c>
      <c s="6" t="s">
        <v>4866</v>
      </c>
      <c s="36" t="s">
        <v>75</v>
      </c>
      <c s="37">
        <v>1.3</v>
      </c>
      <c s="36">
        <v>0</v>
      </c>
      <c s="36">
        <f>ROUND(G246*H246,6)</f>
      </c>
      <c r="L246" s="38">
        <v>0</v>
      </c>
      <c s="32">
        <f>ROUND(ROUND(L246,2)*ROUND(G246,3),2)</f>
      </c>
      <c s="36" t="s">
        <v>808</v>
      </c>
      <c>
        <f>(M246*21)/100</f>
      </c>
      <c t="s">
        <v>27</v>
      </c>
    </row>
    <row r="247" spans="1:5" ht="12.75">
      <c r="A247" s="35" t="s">
        <v>56</v>
      </c>
      <c r="E247" s="39" t="s">
        <v>5</v>
      </c>
    </row>
    <row r="248" spans="1:5" ht="12.75">
      <c r="A248" s="35" t="s">
        <v>57</v>
      </c>
      <c r="E248" s="40" t="s">
        <v>5</v>
      </c>
    </row>
    <row r="249" spans="1:5" ht="12.75">
      <c r="A249" t="s">
        <v>59</v>
      </c>
      <c r="E249" s="39" t="s">
        <v>5</v>
      </c>
    </row>
    <row r="250" spans="1:16" ht="25.5">
      <c r="A250" t="s">
        <v>49</v>
      </c>
      <c s="34" t="s">
        <v>316</v>
      </c>
      <c s="34" t="s">
        <v>4867</v>
      </c>
      <c s="35" t="s">
        <v>5</v>
      </c>
      <c s="6" t="s">
        <v>4868</v>
      </c>
      <c s="36" t="s">
        <v>75</v>
      </c>
      <c s="37">
        <v>1.36</v>
      </c>
      <c s="36">
        <v>0</v>
      </c>
      <c s="36">
        <f>ROUND(G250*H250,6)</f>
      </c>
      <c r="L250" s="38">
        <v>0</v>
      </c>
      <c s="32">
        <f>ROUND(ROUND(L250,2)*ROUND(G250,3),2)</f>
      </c>
      <c s="36" t="s">
        <v>808</v>
      </c>
      <c>
        <f>(M250*21)/100</f>
      </c>
      <c t="s">
        <v>27</v>
      </c>
    </row>
    <row r="251" spans="1:5" ht="12.75">
      <c r="A251" s="35" t="s">
        <v>56</v>
      </c>
      <c r="E251" s="39" t="s">
        <v>5</v>
      </c>
    </row>
    <row r="252" spans="1:5" ht="12.75">
      <c r="A252" s="35" t="s">
        <v>57</v>
      </c>
      <c r="E252" s="40" t="s">
        <v>5</v>
      </c>
    </row>
    <row r="253" spans="1:5" ht="12.75">
      <c r="A253" t="s">
        <v>59</v>
      </c>
      <c r="E253" s="39" t="s">
        <v>5</v>
      </c>
    </row>
    <row r="254" spans="1:16" ht="25.5">
      <c r="A254" t="s">
        <v>49</v>
      </c>
      <c s="34" t="s">
        <v>320</v>
      </c>
      <c s="34" t="s">
        <v>4869</v>
      </c>
      <c s="35" t="s">
        <v>5</v>
      </c>
      <c s="6" t="s">
        <v>4870</v>
      </c>
      <c s="36" t="s">
        <v>75</v>
      </c>
      <c s="37">
        <v>1.5</v>
      </c>
      <c s="36">
        <v>0</v>
      </c>
      <c s="36">
        <f>ROUND(G254*H254,6)</f>
      </c>
      <c r="L254" s="38">
        <v>0</v>
      </c>
      <c s="32">
        <f>ROUND(ROUND(L254,2)*ROUND(G254,3),2)</f>
      </c>
      <c s="36" t="s">
        <v>808</v>
      </c>
      <c>
        <f>(M254*21)/100</f>
      </c>
      <c t="s">
        <v>27</v>
      </c>
    </row>
    <row r="255" spans="1:5" ht="12.75">
      <c r="A255" s="35" t="s">
        <v>56</v>
      </c>
      <c r="E255" s="39" t="s">
        <v>5</v>
      </c>
    </row>
    <row r="256" spans="1:5" ht="12.75">
      <c r="A256" s="35" t="s">
        <v>57</v>
      </c>
      <c r="E256" s="40" t="s">
        <v>5</v>
      </c>
    </row>
    <row r="257" spans="1:5" ht="12.75">
      <c r="A257" t="s">
        <v>59</v>
      </c>
      <c r="E257" s="39" t="s">
        <v>5</v>
      </c>
    </row>
    <row r="258" spans="1:16" ht="25.5">
      <c r="A258" t="s">
        <v>49</v>
      </c>
      <c s="34" t="s">
        <v>325</v>
      </c>
      <c s="34" t="s">
        <v>4871</v>
      </c>
      <c s="35" t="s">
        <v>5</v>
      </c>
      <c s="6" t="s">
        <v>4872</v>
      </c>
      <c s="36" t="s">
        <v>75</v>
      </c>
      <c s="37">
        <v>1</v>
      </c>
      <c s="36">
        <v>0</v>
      </c>
      <c s="36">
        <f>ROUND(G258*H258,6)</f>
      </c>
      <c r="L258" s="38">
        <v>0</v>
      </c>
      <c s="32">
        <f>ROUND(ROUND(L258,2)*ROUND(G258,3),2)</f>
      </c>
      <c s="36" t="s">
        <v>808</v>
      </c>
      <c>
        <f>(M258*21)/100</f>
      </c>
      <c t="s">
        <v>27</v>
      </c>
    </row>
    <row r="259" spans="1:5" ht="12.75">
      <c r="A259" s="35" t="s">
        <v>56</v>
      </c>
      <c r="E259" s="39" t="s">
        <v>5</v>
      </c>
    </row>
    <row r="260" spans="1:5" ht="12.75">
      <c r="A260" s="35" t="s">
        <v>57</v>
      </c>
      <c r="E260" s="40" t="s">
        <v>5</v>
      </c>
    </row>
    <row r="261" spans="1:5" ht="12.75">
      <c r="A261" t="s">
        <v>59</v>
      </c>
      <c r="E261" s="39" t="s">
        <v>5</v>
      </c>
    </row>
    <row r="262" spans="1:16" ht="25.5">
      <c r="A262" t="s">
        <v>49</v>
      </c>
      <c s="34" t="s">
        <v>329</v>
      </c>
      <c s="34" t="s">
        <v>4873</v>
      </c>
      <c s="35" t="s">
        <v>5</v>
      </c>
      <c s="6" t="s">
        <v>4874</v>
      </c>
      <c s="36" t="s">
        <v>75</v>
      </c>
      <c s="37">
        <v>1.3</v>
      </c>
      <c s="36">
        <v>0</v>
      </c>
      <c s="36">
        <f>ROUND(G262*H262,6)</f>
      </c>
      <c r="L262" s="38">
        <v>0</v>
      </c>
      <c s="32">
        <f>ROUND(ROUND(L262,2)*ROUND(G262,3),2)</f>
      </c>
      <c s="36" t="s">
        <v>808</v>
      </c>
      <c>
        <f>(M262*21)/100</f>
      </c>
      <c t="s">
        <v>27</v>
      </c>
    </row>
    <row r="263" spans="1:5" ht="12.75">
      <c r="A263" s="35" t="s">
        <v>56</v>
      </c>
      <c r="E263" s="39" t="s">
        <v>5</v>
      </c>
    </row>
    <row r="264" spans="1:5" ht="12.75">
      <c r="A264" s="35" t="s">
        <v>57</v>
      </c>
      <c r="E264" s="40" t="s">
        <v>5</v>
      </c>
    </row>
    <row r="265" spans="1:5" ht="12.75">
      <c r="A265" t="s">
        <v>59</v>
      </c>
      <c r="E265" s="39" t="s">
        <v>5</v>
      </c>
    </row>
    <row r="266" spans="1:16" ht="25.5">
      <c r="A266" t="s">
        <v>49</v>
      </c>
      <c s="34" t="s">
        <v>333</v>
      </c>
      <c s="34" t="s">
        <v>4875</v>
      </c>
      <c s="35" t="s">
        <v>5</v>
      </c>
      <c s="6" t="s">
        <v>4876</v>
      </c>
      <c s="36" t="s">
        <v>75</v>
      </c>
      <c s="37">
        <v>1.92</v>
      </c>
      <c s="36">
        <v>0</v>
      </c>
      <c s="36">
        <f>ROUND(G266*H266,6)</f>
      </c>
      <c r="L266" s="38">
        <v>0</v>
      </c>
      <c s="32">
        <f>ROUND(ROUND(L266,2)*ROUND(G266,3),2)</f>
      </c>
      <c s="36" t="s">
        <v>808</v>
      </c>
      <c>
        <f>(M266*21)/100</f>
      </c>
      <c t="s">
        <v>27</v>
      </c>
    </row>
    <row r="267" spans="1:5" ht="12.75">
      <c r="A267" s="35" t="s">
        <v>56</v>
      </c>
      <c r="E267" s="39" t="s">
        <v>5</v>
      </c>
    </row>
    <row r="268" spans="1:5" ht="12.75">
      <c r="A268" s="35" t="s">
        <v>57</v>
      </c>
      <c r="E268" s="40" t="s">
        <v>5</v>
      </c>
    </row>
    <row r="269" spans="1:5" ht="12.75">
      <c r="A269" t="s">
        <v>59</v>
      </c>
      <c r="E269" s="39" t="s">
        <v>5</v>
      </c>
    </row>
    <row r="270" spans="1:16" ht="25.5">
      <c r="A270" t="s">
        <v>49</v>
      </c>
      <c s="34" t="s">
        <v>337</v>
      </c>
      <c s="34" t="s">
        <v>4877</v>
      </c>
      <c s="35" t="s">
        <v>5</v>
      </c>
      <c s="6" t="s">
        <v>4878</v>
      </c>
      <c s="36" t="s">
        <v>75</v>
      </c>
      <c s="37">
        <v>1.86</v>
      </c>
      <c s="36">
        <v>0</v>
      </c>
      <c s="36">
        <f>ROUND(G270*H270,6)</f>
      </c>
      <c r="L270" s="38">
        <v>0</v>
      </c>
      <c s="32">
        <f>ROUND(ROUND(L270,2)*ROUND(G270,3),2)</f>
      </c>
      <c s="36" t="s">
        <v>808</v>
      </c>
      <c>
        <f>(M270*21)/100</f>
      </c>
      <c t="s">
        <v>27</v>
      </c>
    </row>
    <row r="271" spans="1:5" ht="12.75">
      <c r="A271" s="35" t="s">
        <v>56</v>
      </c>
      <c r="E271" s="39" t="s">
        <v>5</v>
      </c>
    </row>
    <row r="272" spans="1:5" ht="12.75">
      <c r="A272" s="35" t="s">
        <v>57</v>
      </c>
      <c r="E272" s="40" t="s">
        <v>5</v>
      </c>
    </row>
    <row r="273" spans="1:5" ht="12.75">
      <c r="A273" t="s">
        <v>59</v>
      </c>
      <c r="E273" s="39" t="s">
        <v>5</v>
      </c>
    </row>
    <row r="274" spans="1:16" ht="25.5">
      <c r="A274" t="s">
        <v>49</v>
      </c>
      <c s="34" t="s">
        <v>341</v>
      </c>
      <c s="34" t="s">
        <v>4879</v>
      </c>
      <c s="35" t="s">
        <v>5</v>
      </c>
      <c s="6" t="s">
        <v>4880</v>
      </c>
      <c s="36" t="s">
        <v>75</v>
      </c>
      <c s="37">
        <v>1.36</v>
      </c>
      <c s="36">
        <v>0</v>
      </c>
      <c s="36">
        <f>ROUND(G274*H274,6)</f>
      </c>
      <c r="L274" s="38">
        <v>0</v>
      </c>
      <c s="32">
        <f>ROUND(ROUND(L274,2)*ROUND(G274,3),2)</f>
      </c>
      <c s="36" t="s">
        <v>808</v>
      </c>
      <c>
        <f>(M274*21)/100</f>
      </c>
      <c t="s">
        <v>27</v>
      </c>
    </row>
    <row r="275" spans="1:5" ht="12.75">
      <c r="A275" s="35" t="s">
        <v>56</v>
      </c>
      <c r="E275" s="39" t="s">
        <v>5</v>
      </c>
    </row>
    <row r="276" spans="1:5" ht="12.75">
      <c r="A276" s="35" t="s">
        <v>57</v>
      </c>
      <c r="E276" s="40" t="s">
        <v>5</v>
      </c>
    </row>
    <row r="277" spans="1:5" ht="12.75">
      <c r="A277" t="s">
        <v>59</v>
      </c>
      <c r="E277" s="39" t="s">
        <v>5</v>
      </c>
    </row>
    <row r="278" spans="1:16" ht="25.5">
      <c r="A278" t="s">
        <v>49</v>
      </c>
      <c s="34" t="s">
        <v>345</v>
      </c>
      <c s="34" t="s">
        <v>4881</v>
      </c>
      <c s="35" t="s">
        <v>5</v>
      </c>
      <c s="6" t="s">
        <v>4882</v>
      </c>
      <c s="36" t="s">
        <v>75</v>
      </c>
      <c s="37">
        <v>0.96</v>
      </c>
      <c s="36">
        <v>0</v>
      </c>
      <c s="36">
        <f>ROUND(G278*H278,6)</f>
      </c>
      <c r="L278" s="38">
        <v>0</v>
      </c>
      <c s="32">
        <f>ROUND(ROUND(L278,2)*ROUND(G278,3),2)</f>
      </c>
      <c s="36" t="s">
        <v>808</v>
      </c>
      <c>
        <f>(M278*21)/100</f>
      </c>
      <c t="s">
        <v>27</v>
      </c>
    </row>
    <row r="279" spans="1:5" ht="12.75">
      <c r="A279" s="35" t="s">
        <v>56</v>
      </c>
      <c r="E279" s="39" t="s">
        <v>5</v>
      </c>
    </row>
    <row r="280" spans="1:5" ht="12.75">
      <c r="A280" s="35" t="s">
        <v>57</v>
      </c>
      <c r="E280" s="40" t="s">
        <v>5</v>
      </c>
    </row>
    <row r="281" spans="1:5" ht="12.75">
      <c r="A281" t="s">
        <v>59</v>
      </c>
      <c r="E281" s="39" t="s">
        <v>5</v>
      </c>
    </row>
    <row r="282" spans="1:16" ht="25.5">
      <c r="A282" t="s">
        <v>49</v>
      </c>
      <c s="34" t="s">
        <v>349</v>
      </c>
      <c s="34" t="s">
        <v>4883</v>
      </c>
      <c s="35" t="s">
        <v>5</v>
      </c>
      <c s="6" t="s">
        <v>4884</v>
      </c>
      <c s="36" t="s">
        <v>75</v>
      </c>
      <c s="37">
        <v>8.68</v>
      </c>
      <c s="36">
        <v>0</v>
      </c>
      <c s="36">
        <f>ROUND(G282*H282,6)</f>
      </c>
      <c r="L282" s="38">
        <v>0</v>
      </c>
      <c s="32">
        <f>ROUND(ROUND(L282,2)*ROUND(G282,3),2)</f>
      </c>
      <c s="36" t="s">
        <v>808</v>
      </c>
      <c>
        <f>(M282*21)/100</f>
      </c>
      <c t="s">
        <v>27</v>
      </c>
    </row>
    <row r="283" spans="1:5" ht="12.75">
      <c r="A283" s="35" t="s">
        <v>56</v>
      </c>
      <c r="E283" s="39" t="s">
        <v>5</v>
      </c>
    </row>
    <row r="284" spans="1:5" ht="12.75">
      <c r="A284" s="35" t="s">
        <v>57</v>
      </c>
      <c r="E284" s="40" t="s">
        <v>5</v>
      </c>
    </row>
    <row r="285" spans="1:5" ht="12.75">
      <c r="A285" t="s">
        <v>59</v>
      </c>
      <c r="E285" s="39" t="s">
        <v>5</v>
      </c>
    </row>
    <row r="286" spans="1:16" ht="25.5">
      <c r="A286" t="s">
        <v>49</v>
      </c>
      <c s="34" t="s">
        <v>353</v>
      </c>
      <c s="34" t="s">
        <v>4885</v>
      </c>
      <c s="35" t="s">
        <v>5</v>
      </c>
      <c s="6" t="s">
        <v>4886</v>
      </c>
      <c s="36" t="s">
        <v>75</v>
      </c>
      <c s="37">
        <v>8.8</v>
      </c>
      <c s="36">
        <v>0</v>
      </c>
      <c s="36">
        <f>ROUND(G286*H286,6)</f>
      </c>
      <c r="L286" s="38">
        <v>0</v>
      </c>
      <c s="32">
        <f>ROUND(ROUND(L286,2)*ROUND(G286,3),2)</f>
      </c>
      <c s="36" t="s">
        <v>808</v>
      </c>
      <c>
        <f>(M286*21)/100</f>
      </c>
      <c t="s">
        <v>27</v>
      </c>
    </row>
    <row r="287" spans="1:5" ht="12.75">
      <c r="A287" s="35" t="s">
        <v>56</v>
      </c>
      <c r="E287" s="39" t="s">
        <v>5</v>
      </c>
    </row>
    <row r="288" spans="1:5" ht="12.75">
      <c r="A288" s="35" t="s">
        <v>57</v>
      </c>
      <c r="E288" s="40" t="s">
        <v>5</v>
      </c>
    </row>
    <row r="289" spans="1:5" ht="12.75">
      <c r="A289" t="s">
        <v>59</v>
      </c>
      <c r="E289" s="39" t="s">
        <v>5</v>
      </c>
    </row>
    <row r="290" spans="1:13" ht="12.75">
      <c r="A290" t="s">
        <v>46</v>
      </c>
      <c r="C290" s="31" t="s">
        <v>3795</v>
      </c>
      <c r="E290" s="33" t="s">
        <v>3796</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49</v>
      </c>
      <c s="34" t="s">
        <v>357</v>
      </c>
      <c s="34" t="s">
        <v>4887</v>
      </c>
      <c s="35" t="s">
        <v>5</v>
      </c>
      <c s="6" t="s">
        <v>4888</v>
      </c>
      <c s="36" t="s">
        <v>54</v>
      </c>
      <c s="37">
        <v>1</v>
      </c>
      <c s="36">
        <v>0</v>
      </c>
      <c s="36">
        <f>ROUND(G291*H291,6)</f>
      </c>
      <c r="L291" s="38">
        <v>0</v>
      </c>
      <c s="32">
        <f>ROUND(ROUND(L291,2)*ROUND(G291,3),2)</f>
      </c>
      <c s="36" t="s">
        <v>808</v>
      </c>
      <c>
        <f>(M291*21)/100</f>
      </c>
      <c t="s">
        <v>27</v>
      </c>
    </row>
    <row r="292" spans="1:5" ht="12.75">
      <c r="A292" s="35" t="s">
        <v>56</v>
      </c>
      <c r="E292" s="39" t="s">
        <v>5</v>
      </c>
    </row>
    <row r="293" spans="1:5" ht="12.75">
      <c r="A293" s="35" t="s">
        <v>57</v>
      </c>
      <c r="E293" s="40" t="s">
        <v>5</v>
      </c>
    </row>
    <row r="294" spans="1:5" ht="12.75">
      <c r="A294" t="s">
        <v>59</v>
      </c>
      <c r="E294" s="39" t="s">
        <v>5</v>
      </c>
    </row>
    <row r="295" spans="1:16" ht="25.5">
      <c r="A295" t="s">
        <v>49</v>
      </c>
      <c s="34" t="s">
        <v>361</v>
      </c>
      <c s="34" t="s">
        <v>4889</v>
      </c>
      <c s="35" t="s">
        <v>5</v>
      </c>
      <c s="6" t="s">
        <v>4890</v>
      </c>
      <c s="36" t="s">
        <v>54</v>
      </c>
      <c s="37">
        <v>2</v>
      </c>
      <c s="36">
        <v>0</v>
      </c>
      <c s="36">
        <f>ROUND(G295*H295,6)</f>
      </c>
      <c r="L295" s="38">
        <v>0</v>
      </c>
      <c s="32">
        <f>ROUND(ROUND(L295,2)*ROUND(G295,3),2)</f>
      </c>
      <c s="36" t="s">
        <v>808</v>
      </c>
      <c>
        <f>(M295*21)/100</f>
      </c>
      <c t="s">
        <v>27</v>
      </c>
    </row>
    <row r="296" spans="1:5" ht="12.75">
      <c r="A296" s="35" t="s">
        <v>56</v>
      </c>
      <c r="E296" s="39" t="s">
        <v>5</v>
      </c>
    </row>
    <row r="297" spans="1:5" ht="12.75">
      <c r="A297" s="35" t="s">
        <v>57</v>
      </c>
      <c r="E297" s="40" t="s">
        <v>5</v>
      </c>
    </row>
    <row r="298" spans="1:5" ht="12.75">
      <c r="A298" t="s">
        <v>59</v>
      </c>
      <c r="E298" s="39" t="s">
        <v>5</v>
      </c>
    </row>
    <row r="299" spans="1:16" ht="25.5">
      <c r="A299" t="s">
        <v>49</v>
      </c>
      <c s="34" t="s">
        <v>365</v>
      </c>
      <c s="34" t="s">
        <v>4891</v>
      </c>
      <c s="35" t="s">
        <v>5</v>
      </c>
      <c s="6" t="s">
        <v>4892</v>
      </c>
      <c s="36" t="s">
        <v>54</v>
      </c>
      <c s="37">
        <v>1</v>
      </c>
      <c s="36">
        <v>0</v>
      </c>
      <c s="36">
        <f>ROUND(G299*H299,6)</f>
      </c>
      <c r="L299" s="38">
        <v>0</v>
      </c>
      <c s="32">
        <f>ROUND(ROUND(L299,2)*ROUND(G299,3),2)</f>
      </c>
      <c s="36" t="s">
        <v>808</v>
      </c>
      <c>
        <f>(M299*21)/100</f>
      </c>
      <c t="s">
        <v>27</v>
      </c>
    </row>
    <row r="300" spans="1:5" ht="12.75">
      <c r="A300" s="35" t="s">
        <v>56</v>
      </c>
      <c r="E300" s="39" t="s">
        <v>5</v>
      </c>
    </row>
    <row r="301" spans="1:5" ht="12.75">
      <c r="A301" s="35" t="s">
        <v>57</v>
      </c>
      <c r="E301" s="40" t="s">
        <v>5</v>
      </c>
    </row>
    <row r="302" spans="1:5" ht="12.75">
      <c r="A302" t="s">
        <v>59</v>
      </c>
      <c r="E302" s="39" t="s">
        <v>5</v>
      </c>
    </row>
    <row r="303" spans="1:16" ht="25.5">
      <c r="A303" t="s">
        <v>49</v>
      </c>
      <c s="34" t="s">
        <v>369</v>
      </c>
      <c s="34" t="s">
        <v>4893</v>
      </c>
      <c s="35" t="s">
        <v>5</v>
      </c>
      <c s="6" t="s">
        <v>4894</v>
      </c>
      <c s="36" t="s">
        <v>54</v>
      </c>
      <c s="37">
        <v>1</v>
      </c>
      <c s="36">
        <v>0</v>
      </c>
      <c s="36">
        <f>ROUND(G303*H303,6)</f>
      </c>
      <c r="L303" s="38">
        <v>0</v>
      </c>
      <c s="32">
        <f>ROUND(ROUND(L303,2)*ROUND(G303,3),2)</f>
      </c>
      <c s="36" t="s">
        <v>808</v>
      </c>
      <c>
        <f>(M303*21)/100</f>
      </c>
      <c t="s">
        <v>27</v>
      </c>
    </row>
    <row r="304" spans="1:5" ht="12.75">
      <c r="A304" s="35" t="s">
        <v>56</v>
      </c>
      <c r="E304" s="39" t="s">
        <v>5</v>
      </c>
    </row>
    <row r="305" spans="1:5" ht="12.75">
      <c r="A305" s="35" t="s">
        <v>57</v>
      </c>
      <c r="E305" s="40" t="s">
        <v>5</v>
      </c>
    </row>
    <row r="306" spans="1:5" ht="12.75">
      <c r="A306" t="s">
        <v>59</v>
      </c>
      <c r="E306" s="39" t="s">
        <v>5</v>
      </c>
    </row>
    <row r="307" spans="1:16" ht="25.5">
      <c r="A307" t="s">
        <v>49</v>
      </c>
      <c s="34" t="s">
        <v>373</v>
      </c>
      <c s="34" t="s">
        <v>4895</v>
      </c>
      <c s="35" t="s">
        <v>5</v>
      </c>
      <c s="6" t="s">
        <v>4896</v>
      </c>
      <c s="36" t="s">
        <v>54</v>
      </c>
      <c s="37">
        <v>1</v>
      </c>
      <c s="36">
        <v>0</v>
      </c>
      <c s="36">
        <f>ROUND(G307*H307,6)</f>
      </c>
      <c r="L307" s="38">
        <v>0</v>
      </c>
      <c s="32">
        <f>ROUND(ROUND(L307,2)*ROUND(G307,3),2)</f>
      </c>
      <c s="36" t="s">
        <v>808</v>
      </c>
      <c>
        <f>(M307*21)/100</f>
      </c>
      <c t="s">
        <v>27</v>
      </c>
    </row>
    <row r="308" spans="1:5" ht="12.75">
      <c r="A308" s="35" t="s">
        <v>56</v>
      </c>
      <c r="E308" s="39" t="s">
        <v>5</v>
      </c>
    </row>
    <row r="309" spans="1:5" ht="12.75">
      <c r="A309" s="35" t="s">
        <v>57</v>
      </c>
      <c r="E309" s="40" t="s">
        <v>5</v>
      </c>
    </row>
    <row r="310" spans="1:5" ht="12.75">
      <c r="A310" t="s">
        <v>59</v>
      </c>
      <c r="E310" s="39" t="s">
        <v>5</v>
      </c>
    </row>
    <row r="311" spans="1:16" ht="25.5">
      <c r="A311" t="s">
        <v>49</v>
      </c>
      <c s="34" t="s">
        <v>377</v>
      </c>
      <c s="34" t="s">
        <v>4897</v>
      </c>
      <c s="35" t="s">
        <v>5</v>
      </c>
      <c s="6" t="s">
        <v>4898</v>
      </c>
      <c s="36" t="s">
        <v>54</v>
      </c>
      <c s="37">
        <v>1</v>
      </c>
      <c s="36">
        <v>0</v>
      </c>
      <c s="36">
        <f>ROUND(G311*H311,6)</f>
      </c>
      <c r="L311" s="38">
        <v>0</v>
      </c>
      <c s="32">
        <f>ROUND(ROUND(L311,2)*ROUND(G311,3),2)</f>
      </c>
      <c s="36" t="s">
        <v>808</v>
      </c>
      <c>
        <f>(M311*21)/100</f>
      </c>
      <c t="s">
        <v>27</v>
      </c>
    </row>
    <row r="312" spans="1:5" ht="12.75">
      <c r="A312" s="35" t="s">
        <v>56</v>
      </c>
      <c r="E312" s="39" t="s">
        <v>5</v>
      </c>
    </row>
    <row r="313" spans="1:5" ht="12.75">
      <c r="A313" s="35" t="s">
        <v>57</v>
      </c>
      <c r="E313" s="40" t="s">
        <v>5</v>
      </c>
    </row>
    <row r="314" spans="1:5" ht="12.75">
      <c r="A314" t="s">
        <v>59</v>
      </c>
      <c r="E314" s="39" t="s">
        <v>5</v>
      </c>
    </row>
    <row r="315" spans="1:16" ht="25.5">
      <c r="A315" t="s">
        <v>49</v>
      </c>
      <c s="34" t="s">
        <v>381</v>
      </c>
      <c s="34" t="s">
        <v>4899</v>
      </c>
      <c s="35" t="s">
        <v>5</v>
      </c>
      <c s="6" t="s">
        <v>4900</v>
      </c>
      <c s="36" t="s">
        <v>54</v>
      </c>
      <c s="37">
        <v>1</v>
      </c>
      <c s="36">
        <v>0</v>
      </c>
      <c s="36">
        <f>ROUND(G315*H315,6)</f>
      </c>
      <c r="L315" s="38">
        <v>0</v>
      </c>
      <c s="32">
        <f>ROUND(ROUND(L315,2)*ROUND(G315,3),2)</f>
      </c>
      <c s="36" t="s">
        <v>808</v>
      </c>
      <c>
        <f>(M315*21)/100</f>
      </c>
      <c t="s">
        <v>27</v>
      </c>
    </row>
    <row r="316" spans="1:5" ht="12.75">
      <c r="A316" s="35" t="s">
        <v>56</v>
      </c>
      <c r="E316" s="39" t="s">
        <v>5</v>
      </c>
    </row>
    <row r="317" spans="1:5" ht="12.75">
      <c r="A317" s="35" t="s">
        <v>57</v>
      </c>
      <c r="E317" s="40" t="s">
        <v>5</v>
      </c>
    </row>
    <row r="318" spans="1:5" ht="12.75">
      <c r="A318" t="s">
        <v>59</v>
      </c>
      <c r="E318" s="39" t="s">
        <v>5</v>
      </c>
    </row>
    <row r="319" spans="1:16" ht="25.5">
      <c r="A319" t="s">
        <v>49</v>
      </c>
      <c s="34" t="s">
        <v>385</v>
      </c>
      <c s="34" t="s">
        <v>4901</v>
      </c>
      <c s="35" t="s">
        <v>5</v>
      </c>
      <c s="6" t="s">
        <v>4902</v>
      </c>
      <c s="36" t="s">
        <v>54</v>
      </c>
      <c s="37">
        <v>1</v>
      </c>
      <c s="36">
        <v>0</v>
      </c>
      <c s="36">
        <f>ROUND(G319*H319,6)</f>
      </c>
      <c r="L319" s="38">
        <v>0</v>
      </c>
      <c s="32">
        <f>ROUND(ROUND(L319,2)*ROUND(G319,3),2)</f>
      </c>
      <c s="36" t="s">
        <v>808</v>
      </c>
      <c>
        <f>(M319*21)/100</f>
      </c>
      <c t="s">
        <v>27</v>
      </c>
    </row>
    <row r="320" spans="1:5" ht="12.75">
      <c r="A320" s="35" t="s">
        <v>56</v>
      </c>
      <c r="E320" s="39" t="s">
        <v>5</v>
      </c>
    </row>
    <row r="321" spans="1:5" ht="12.75">
      <c r="A321" s="35" t="s">
        <v>57</v>
      </c>
      <c r="E321" s="40" t="s">
        <v>5</v>
      </c>
    </row>
    <row r="322" spans="1:5" ht="12.75">
      <c r="A322" t="s">
        <v>59</v>
      </c>
      <c r="E322" s="39" t="s">
        <v>5</v>
      </c>
    </row>
    <row r="323" spans="1:16" ht="25.5">
      <c r="A323" t="s">
        <v>49</v>
      </c>
      <c s="34" t="s">
        <v>389</v>
      </c>
      <c s="34" t="s">
        <v>4903</v>
      </c>
      <c s="35" t="s">
        <v>5</v>
      </c>
      <c s="6" t="s">
        <v>4904</v>
      </c>
      <c s="36" t="s">
        <v>54</v>
      </c>
      <c s="37">
        <v>1</v>
      </c>
      <c s="36">
        <v>0</v>
      </c>
      <c s="36">
        <f>ROUND(G323*H323,6)</f>
      </c>
      <c r="L323" s="38">
        <v>0</v>
      </c>
      <c s="32">
        <f>ROUND(ROUND(L323,2)*ROUND(G323,3),2)</f>
      </c>
      <c s="36" t="s">
        <v>808</v>
      </c>
      <c>
        <f>(M323*21)/100</f>
      </c>
      <c t="s">
        <v>27</v>
      </c>
    </row>
    <row r="324" spans="1:5" ht="12.75">
      <c r="A324" s="35" t="s">
        <v>56</v>
      </c>
      <c r="E324" s="39" t="s">
        <v>5</v>
      </c>
    </row>
    <row r="325" spans="1:5" ht="12.75">
      <c r="A325" s="35" t="s">
        <v>57</v>
      </c>
      <c r="E325" s="40" t="s">
        <v>5</v>
      </c>
    </row>
    <row r="326" spans="1:5" ht="12.75">
      <c r="A326" t="s">
        <v>59</v>
      </c>
      <c r="E326" s="39" t="s">
        <v>5</v>
      </c>
    </row>
    <row r="327" spans="1:16" ht="25.5">
      <c r="A327" t="s">
        <v>49</v>
      </c>
      <c s="34" t="s">
        <v>394</v>
      </c>
      <c s="34" t="s">
        <v>4905</v>
      </c>
      <c s="35" t="s">
        <v>5</v>
      </c>
      <c s="6" t="s">
        <v>4906</v>
      </c>
      <c s="36" t="s">
        <v>54</v>
      </c>
      <c s="37">
        <v>1</v>
      </c>
      <c s="36">
        <v>0</v>
      </c>
      <c s="36">
        <f>ROUND(G327*H327,6)</f>
      </c>
      <c r="L327" s="38">
        <v>0</v>
      </c>
      <c s="32">
        <f>ROUND(ROUND(L327,2)*ROUND(G327,3),2)</f>
      </c>
      <c s="36" t="s">
        <v>808</v>
      </c>
      <c>
        <f>(M327*21)/100</f>
      </c>
      <c t="s">
        <v>27</v>
      </c>
    </row>
    <row r="328" spans="1:5" ht="12.75">
      <c r="A328" s="35" t="s">
        <v>56</v>
      </c>
      <c r="E328" s="39" t="s">
        <v>5</v>
      </c>
    </row>
    <row r="329" spans="1:5" ht="12.75">
      <c r="A329" s="35" t="s">
        <v>57</v>
      </c>
      <c r="E329" s="40" t="s">
        <v>5</v>
      </c>
    </row>
    <row r="330" spans="1:5" ht="12.75">
      <c r="A330" t="s">
        <v>59</v>
      </c>
      <c r="E330" s="39" t="s">
        <v>5</v>
      </c>
    </row>
    <row r="331" spans="1:16" ht="25.5">
      <c r="A331" t="s">
        <v>49</v>
      </c>
      <c s="34" t="s">
        <v>398</v>
      </c>
      <c s="34" t="s">
        <v>4907</v>
      </c>
      <c s="35" t="s">
        <v>5</v>
      </c>
      <c s="6" t="s">
        <v>4908</v>
      </c>
      <c s="36" t="s">
        <v>54</v>
      </c>
      <c s="37">
        <v>1</v>
      </c>
      <c s="36">
        <v>0</v>
      </c>
      <c s="36">
        <f>ROUND(G331*H331,6)</f>
      </c>
      <c r="L331" s="38">
        <v>0</v>
      </c>
      <c s="32">
        <f>ROUND(ROUND(L331,2)*ROUND(G331,3),2)</f>
      </c>
      <c s="36" t="s">
        <v>808</v>
      </c>
      <c>
        <f>(M331*21)/100</f>
      </c>
      <c t="s">
        <v>27</v>
      </c>
    </row>
    <row r="332" spans="1:5" ht="12.75">
      <c r="A332" s="35" t="s">
        <v>56</v>
      </c>
      <c r="E332" s="39" t="s">
        <v>5</v>
      </c>
    </row>
    <row r="333" spans="1:5" ht="12.75">
      <c r="A333" s="35" t="s">
        <v>57</v>
      </c>
      <c r="E333" s="40" t="s">
        <v>5</v>
      </c>
    </row>
    <row r="334" spans="1:5" ht="12.75">
      <c r="A334" t="s">
        <v>59</v>
      </c>
      <c r="E334" s="39" t="s">
        <v>5</v>
      </c>
    </row>
    <row r="335" spans="1:16" ht="25.5">
      <c r="A335" t="s">
        <v>49</v>
      </c>
      <c s="34" t="s">
        <v>402</v>
      </c>
      <c s="34" t="s">
        <v>4909</v>
      </c>
      <c s="35" t="s">
        <v>5</v>
      </c>
      <c s="6" t="s">
        <v>4910</v>
      </c>
      <c s="36" t="s">
        <v>54</v>
      </c>
      <c s="37">
        <v>1</v>
      </c>
      <c s="36">
        <v>0</v>
      </c>
      <c s="36">
        <f>ROUND(G335*H335,6)</f>
      </c>
      <c r="L335" s="38">
        <v>0</v>
      </c>
      <c s="32">
        <f>ROUND(ROUND(L335,2)*ROUND(G335,3),2)</f>
      </c>
      <c s="36" t="s">
        <v>808</v>
      </c>
      <c>
        <f>(M335*21)/100</f>
      </c>
      <c t="s">
        <v>27</v>
      </c>
    </row>
    <row r="336" spans="1:5" ht="12.75">
      <c r="A336" s="35" t="s">
        <v>56</v>
      </c>
      <c r="E336" s="39" t="s">
        <v>5</v>
      </c>
    </row>
    <row r="337" spans="1:5" ht="12.75">
      <c r="A337" s="35" t="s">
        <v>57</v>
      </c>
      <c r="E337" s="40" t="s">
        <v>5</v>
      </c>
    </row>
    <row r="338" spans="1:5" ht="12.75">
      <c r="A338" t="s">
        <v>59</v>
      </c>
      <c r="E338" s="39" t="s">
        <v>5</v>
      </c>
    </row>
    <row r="339" spans="1:16" ht="25.5">
      <c r="A339" t="s">
        <v>49</v>
      </c>
      <c s="34" t="s">
        <v>406</v>
      </c>
      <c s="34" t="s">
        <v>4911</v>
      </c>
      <c s="35" t="s">
        <v>5</v>
      </c>
      <c s="6" t="s">
        <v>4912</v>
      </c>
      <c s="36" t="s">
        <v>54</v>
      </c>
      <c s="37">
        <v>1</v>
      </c>
      <c s="36">
        <v>0</v>
      </c>
      <c s="36">
        <f>ROUND(G339*H339,6)</f>
      </c>
      <c r="L339" s="38">
        <v>0</v>
      </c>
      <c s="32">
        <f>ROUND(ROUND(L339,2)*ROUND(G339,3),2)</f>
      </c>
      <c s="36" t="s">
        <v>808</v>
      </c>
      <c>
        <f>(M339*21)/100</f>
      </c>
      <c t="s">
        <v>27</v>
      </c>
    </row>
    <row r="340" spans="1:5" ht="12.75">
      <c r="A340" s="35" t="s">
        <v>56</v>
      </c>
      <c r="E340" s="39" t="s">
        <v>5</v>
      </c>
    </row>
    <row r="341" spans="1:5" ht="12.75">
      <c r="A341" s="35" t="s">
        <v>57</v>
      </c>
      <c r="E341" s="40" t="s">
        <v>5</v>
      </c>
    </row>
    <row r="342" spans="1:5" ht="12.75">
      <c r="A342" t="s">
        <v>59</v>
      </c>
      <c r="E342" s="39" t="s">
        <v>5</v>
      </c>
    </row>
    <row r="343" spans="1:16" ht="25.5">
      <c r="A343" t="s">
        <v>49</v>
      </c>
      <c s="34" t="s">
        <v>410</v>
      </c>
      <c s="34" t="s">
        <v>4913</v>
      </c>
      <c s="35" t="s">
        <v>5</v>
      </c>
      <c s="6" t="s">
        <v>4914</v>
      </c>
      <c s="36" t="s">
        <v>54</v>
      </c>
      <c s="37">
        <v>1</v>
      </c>
      <c s="36">
        <v>0</v>
      </c>
      <c s="36">
        <f>ROUND(G343*H343,6)</f>
      </c>
      <c r="L343" s="38">
        <v>0</v>
      </c>
      <c s="32">
        <f>ROUND(ROUND(L343,2)*ROUND(G343,3),2)</f>
      </c>
      <c s="36" t="s">
        <v>808</v>
      </c>
      <c>
        <f>(M343*21)/100</f>
      </c>
      <c t="s">
        <v>27</v>
      </c>
    </row>
    <row r="344" spans="1:5" ht="12.75">
      <c r="A344" s="35" t="s">
        <v>56</v>
      </c>
      <c r="E344" s="39" t="s">
        <v>5</v>
      </c>
    </row>
    <row r="345" spans="1:5" ht="12.75">
      <c r="A345" s="35" t="s">
        <v>57</v>
      </c>
      <c r="E345" s="40" t="s">
        <v>5</v>
      </c>
    </row>
    <row r="346" spans="1:5" ht="12.75">
      <c r="A346" t="s">
        <v>59</v>
      </c>
      <c r="E346" s="39" t="s">
        <v>5</v>
      </c>
    </row>
    <row r="347" spans="1:16" ht="25.5">
      <c r="A347" t="s">
        <v>49</v>
      </c>
      <c s="34" t="s">
        <v>414</v>
      </c>
      <c s="34" t="s">
        <v>4915</v>
      </c>
      <c s="35" t="s">
        <v>5</v>
      </c>
      <c s="6" t="s">
        <v>4916</v>
      </c>
      <c s="36" t="s">
        <v>54</v>
      </c>
      <c s="37">
        <v>1</v>
      </c>
      <c s="36">
        <v>0</v>
      </c>
      <c s="36">
        <f>ROUND(G347*H347,6)</f>
      </c>
      <c r="L347" s="38">
        <v>0</v>
      </c>
      <c s="32">
        <f>ROUND(ROUND(L347,2)*ROUND(G347,3),2)</f>
      </c>
      <c s="36" t="s">
        <v>808</v>
      </c>
      <c>
        <f>(M347*21)/100</f>
      </c>
      <c t="s">
        <v>27</v>
      </c>
    </row>
    <row r="348" spans="1:5" ht="12.75">
      <c r="A348" s="35" t="s">
        <v>56</v>
      </c>
      <c r="E348" s="39" t="s">
        <v>5</v>
      </c>
    </row>
    <row r="349" spans="1:5" ht="12.75">
      <c r="A349" s="35" t="s">
        <v>57</v>
      </c>
      <c r="E349" s="40" t="s">
        <v>5</v>
      </c>
    </row>
    <row r="350" spans="1:5" ht="12.75">
      <c r="A350" t="s">
        <v>59</v>
      </c>
      <c r="E350" s="39" t="s">
        <v>5</v>
      </c>
    </row>
    <row r="351" spans="1:16" ht="25.5">
      <c r="A351" t="s">
        <v>49</v>
      </c>
      <c s="34" t="s">
        <v>418</v>
      </c>
      <c s="34" t="s">
        <v>4917</v>
      </c>
      <c s="35" t="s">
        <v>5</v>
      </c>
      <c s="6" t="s">
        <v>4918</v>
      </c>
      <c s="36" t="s">
        <v>54</v>
      </c>
      <c s="37">
        <v>1</v>
      </c>
      <c s="36">
        <v>0</v>
      </c>
      <c s="36">
        <f>ROUND(G351*H351,6)</f>
      </c>
      <c r="L351" s="38">
        <v>0</v>
      </c>
      <c s="32">
        <f>ROUND(ROUND(L351,2)*ROUND(G351,3),2)</f>
      </c>
      <c s="36" t="s">
        <v>808</v>
      </c>
      <c>
        <f>(M351*21)/100</f>
      </c>
      <c t="s">
        <v>27</v>
      </c>
    </row>
    <row r="352" spans="1:5" ht="12.75">
      <c r="A352" s="35" t="s">
        <v>56</v>
      </c>
      <c r="E352" s="39" t="s">
        <v>5</v>
      </c>
    </row>
    <row r="353" spans="1:5" ht="12.75">
      <c r="A353" s="35" t="s">
        <v>57</v>
      </c>
      <c r="E353" s="40" t="s">
        <v>5</v>
      </c>
    </row>
    <row r="354" spans="1:5" ht="12.75">
      <c r="A354" t="s">
        <v>59</v>
      </c>
      <c r="E354" s="39" t="s">
        <v>5</v>
      </c>
    </row>
    <row r="355" spans="1:16" ht="25.5">
      <c r="A355" t="s">
        <v>49</v>
      </c>
      <c s="34" t="s">
        <v>422</v>
      </c>
      <c s="34" t="s">
        <v>4919</v>
      </c>
      <c s="35" t="s">
        <v>5</v>
      </c>
      <c s="6" t="s">
        <v>4920</v>
      </c>
      <c s="36" t="s">
        <v>54</v>
      </c>
      <c s="37">
        <v>1</v>
      </c>
      <c s="36">
        <v>0</v>
      </c>
      <c s="36">
        <f>ROUND(G355*H355,6)</f>
      </c>
      <c r="L355" s="38">
        <v>0</v>
      </c>
      <c s="32">
        <f>ROUND(ROUND(L355,2)*ROUND(G355,3),2)</f>
      </c>
      <c s="36" t="s">
        <v>808</v>
      </c>
      <c>
        <f>(M355*21)/100</f>
      </c>
      <c t="s">
        <v>27</v>
      </c>
    </row>
    <row r="356" spans="1:5" ht="12.75">
      <c r="A356" s="35" t="s">
        <v>56</v>
      </c>
      <c r="E356" s="39" t="s">
        <v>5</v>
      </c>
    </row>
    <row r="357" spans="1:5" ht="12.75">
      <c r="A357" s="35" t="s">
        <v>57</v>
      </c>
      <c r="E357" s="40" t="s">
        <v>5</v>
      </c>
    </row>
    <row r="358" spans="1:5" ht="12.75">
      <c r="A358" t="s">
        <v>59</v>
      </c>
      <c r="E358" s="39" t="s">
        <v>5</v>
      </c>
    </row>
    <row r="359" spans="1:16" ht="25.5">
      <c r="A359" t="s">
        <v>49</v>
      </c>
      <c s="34" t="s">
        <v>426</v>
      </c>
      <c s="34" t="s">
        <v>4921</v>
      </c>
      <c s="35" t="s">
        <v>5</v>
      </c>
      <c s="6" t="s">
        <v>4922</v>
      </c>
      <c s="36" t="s">
        <v>54</v>
      </c>
      <c s="37">
        <v>1</v>
      </c>
      <c s="36">
        <v>0</v>
      </c>
      <c s="36">
        <f>ROUND(G359*H359,6)</f>
      </c>
      <c r="L359" s="38">
        <v>0</v>
      </c>
      <c s="32">
        <f>ROUND(ROUND(L359,2)*ROUND(G359,3),2)</f>
      </c>
      <c s="36" t="s">
        <v>808</v>
      </c>
      <c>
        <f>(M359*21)/100</f>
      </c>
      <c t="s">
        <v>27</v>
      </c>
    </row>
    <row r="360" spans="1:5" ht="12.75">
      <c r="A360" s="35" t="s">
        <v>56</v>
      </c>
      <c r="E360" s="39" t="s">
        <v>5</v>
      </c>
    </row>
    <row r="361" spans="1:5" ht="12.75">
      <c r="A361" s="35" t="s">
        <v>57</v>
      </c>
      <c r="E361" s="40" t="s">
        <v>5</v>
      </c>
    </row>
    <row r="362" spans="1:5" ht="12.75">
      <c r="A362" t="s">
        <v>59</v>
      </c>
      <c r="E362" s="39" t="s">
        <v>5</v>
      </c>
    </row>
    <row r="363" spans="1:16" ht="25.5">
      <c r="A363" t="s">
        <v>49</v>
      </c>
      <c s="34" t="s">
        <v>430</v>
      </c>
      <c s="34" t="s">
        <v>4923</v>
      </c>
      <c s="35" t="s">
        <v>5</v>
      </c>
      <c s="6" t="s">
        <v>4924</v>
      </c>
      <c s="36" t="s">
        <v>54</v>
      </c>
      <c s="37">
        <v>1</v>
      </c>
      <c s="36">
        <v>0</v>
      </c>
      <c s="36">
        <f>ROUND(G363*H363,6)</f>
      </c>
      <c r="L363" s="38">
        <v>0</v>
      </c>
      <c s="32">
        <f>ROUND(ROUND(L363,2)*ROUND(G363,3),2)</f>
      </c>
      <c s="36" t="s">
        <v>808</v>
      </c>
      <c>
        <f>(M363*21)/100</f>
      </c>
      <c t="s">
        <v>27</v>
      </c>
    </row>
    <row r="364" spans="1:5" ht="12.75">
      <c r="A364" s="35" t="s">
        <v>56</v>
      </c>
      <c r="E364" s="39" t="s">
        <v>5</v>
      </c>
    </row>
    <row r="365" spans="1:5" ht="12.75">
      <c r="A365" s="35" t="s">
        <v>57</v>
      </c>
      <c r="E365" s="40" t="s">
        <v>5</v>
      </c>
    </row>
    <row r="366" spans="1:5" ht="12.75">
      <c r="A366" t="s">
        <v>59</v>
      </c>
      <c r="E366" s="39" t="s">
        <v>5</v>
      </c>
    </row>
    <row r="367" spans="1:16" ht="25.5">
      <c r="A367" t="s">
        <v>49</v>
      </c>
      <c s="34" t="s">
        <v>434</v>
      </c>
      <c s="34" t="s">
        <v>4925</v>
      </c>
      <c s="35" t="s">
        <v>5</v>
      </c>
      <c s="6" t="s">
        <v>4926</v>
      </c>
      <c s="36" t="s">
        <v>54</v>
      </c>
      <c s="37">
        <v>1</v>
      </c>
      <c s="36">
        <v>0</v>
      </c>
      <c s="36">
        <f>ROUND(G367*H367,6)</f>
      </c>
      <c r="L367" s="38">
        <v>0</v>
      </c>
      <c s="32">
        <f>ROUND(ROUND(L367,2)*ROUND(G367,3),2)</f>
      </c>
      <c s="36" t="s">
        <v>808</v>
      </c>
      <c>
        <f>(M367*21)/100</f>
      </c>
      <c t="s">
        <v>27</v>
      </c>
    </row>
    <row r="368" spans="1:5" ht="12.75">
      <c r="A368" s="35" t="s">
        <v>56</v>
      </c>
      <c r="E368" s="39" t="s">
        <v>5</v>
      </c>
    </row>
    <row r="369" spans="1:5" ht="12.75">
      <c r="A369" s="35" t="s">
        <v>57</v>
      </c>
      <c r="E369" s="40" t="s">
        <v>5</v>
      </c>
    </row>
    <row r="370" spans="1:5" ht="12.75">
      <c r="A370" t="s">
        <v>59</v>
      </c>
      <c r="E370" s="39" t="s">
        <v>5</v>
      </c>
    </row>
    <row r="371" spans="1:16" ht="25.5">
      <c r="A371" t="s">
        <v>49</v>
      </c>
      <c s="34" t="s">
        <v>439</v>
      </c>
      <c s="34" t="s">
        <v>4927</v>
      </c>
      <c s="35" t="s">
        <v>5</v>
      </c>
      <c s="6" t="s">
        <v>4928</v>
      </c>
      <c s="36" t="s">
        <v>54</v>
      </c>
      <c s="37">
        <v>1</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25.5">
      <c r="A375" t="s">
        <v>49</v>
      </c>
      <c s="34" t="s">
        <v>443</v>
      </c>
      <c s="34" t="s">
        <v>4929</v>
      </c>
      <c s="35" t="s">
        <v>5</v>
      </c>
      <c s="6" t="s">
        <v>4930</v>
      </c>
      <c s="36" t="s">
        <v>54</v>
      </c>
      <c s="37">
        <v>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447</v>
      </c>
      <c s="34" t="s">
        <v>4931</v>
      </c>
      <c s="35" t="s">
        <v>5</v>
      </c>
      <c s="6" t="s">
        <v>4932</v>
      </c>
      <c s="36" t="s">
        <v>54</v>
      </c>
      <c s="37">
        <v>1</v>
      </c>
      <c s="36">
        <v>0</v>
      </c>
      <c s="36">
        <f>ROUND(G379*H379,6)</f>
      </c>
      <c r="L379" s="38">
        <v>0</v>
      </c>
      <c s="32">
        <f>ROUND(ROUND(L379,2)*ROUND(G379,3),2)</f>
      </c>
      <c s="36" t="s">
        <v>808</v>
      </c>
      <c>
        <f>(M379*21)/100</f>
      </c>
      <c t="s">
        <v>27</v>
      </c>
    </row>
    <row r="380" spans="1:5" ht="12.75">
      <c r="A380" s="35" t="s">
        <v>56</v>
      </c>
      <c r="E380" s="39" t="s">
        <v>5</v>
      </c>
    </row>
    <row r="381" spans="1:5" ht="12.75">
      <c r="A381" s="35" t="s">
        <v>57</v>
      </c>
      <c r="E381" s="40" t="s">
        <v>5</v>
      </c>
    </row>
    <row r="382" spans="1:5" ht="12.75">
      <c r="A382" t="s">
        <v>59</v>
      </c>
      <c r="E382" s="39" t="s">
        <v>5</v>
      </c>
    </row>
    <row r="383" spans="1:16" ht="25.5">
      <c r="A383" t="s">
        <v>49</v>
      </c>
      <c s="34" t="s">
        <v>450</v>
      </c>
      <c s="34" t="s">
        <v>4933</v>
      </c>
      <c s="35" t="s">
        <v>5</v>
      </c>
      <c s="6" t="s">
        <v>4934</v>
      </c>
      <c s="36" t="s">
        <v>54</v>
      </c>
      <c s="37">
        <v>1</v>
      </c>
      <c s="36">
        <v>0</v>
      </c>
      <c s="36">
        <f>ROUND(G383*H383,6)</f>
      </c>
      <c r="L383" s="38">
        <v>0</v>
      </c>
      <c s="32">
        <f>ROUND(ROUND(L383,2)*ROUND(G383,3),2)</f>
      </c>
      <c s="36" t="s">
        <v>808</v>
      </c>
      <c>
        <f>(M383*21)/100</f>
      </c>
      <c t="s">
        <v>27</v>
      </c>
    </row>
    <row r="384" spans="1:5" ht="12.75">
      <c r="A384" s="35" t="s">
        <v>56</v>
      </c>
      <c r="E384" s="39" t="s">
        <v>5</v>
      </c>
    </row>
    <row r="385" spans="1:5" ht="12.75">
      <c r="A385" s="35" t="s">
        <v>57</v>
      </c>
      <c r="E385" s="40" t="s">
        <v>5</v>
      </c>
    </row>
    <row r="386" spans="1:5" ht="12.75">
      <c r="A386" t="s">
        <v>59</v>
      </c>
      <c r="E386" s="39" t="s">
        <v>5</v>
      </c>
    </row>
    <row r="387" spans="1:16" ht="25.5">
      <c r="A387" t="s">
        <v>49</v>
      </c>
      <c s="34" t="s">
        <v>1083</v>
      </c>
      <c s="34" t="s">
        <v>4935</v>
      </c>
      <c s="35" t="s">
        <v>5</v>
      </c>
      <c s="6" t="s">
        <v>4936</v>
      </c>
      <c s="36" t="s">
        <v>54</v>
      </c>
      <c s="37">
        <v>1</v>
      </c>
      <c s="36">
        <v>0</v>
      </c>
      <c s="36">
        <f>ROUND(G387*H387,6)</f>
      </c>
      <c r="L387" s="38">
        <v>0</v>
      </c>
      <c s="32">
        <f>ROUND(ROUND(L387,2)*ROUND(G387,3),2)</f>
      </c>
      <c s="36" t="s">
        <v>808</v>
      </c>
      <c>
        <f>(M387*21)/100</f>
      </c>
      <c t="s">
        <v>27</v>
      </c>
    </row>
    <row r="388" spans="1:5" ht="12.75">
      <c r="A388" s="35" t="s">
        <v>56</v>
      </c>
      <c r="E388" s="39" t="s">
        <v>5</v>
      </c>
    </row>
    <row r="389" spans="1:5" ht="12.75">
      <c r="A389" s="35" t="s">
        <v>57</v>
      </c>
      <c r="E389" s="40" t="s">
        <v>5</v>
      </c>
    </row>
    <row r="390" spans="1:5" ht="12.75">
      <c r="A390" t="s">
        <v>59</v>
      </c>
      <c r="E390" s="39" t="s">
        <v>5</v>
      </c>
    </row>
    <row r="391" spans="1:16" ht="25.5">
      <c r="A391" t="s">
        <v>49</v>
      </c>
      <c s="34" t="s">
        <v>1086</v>
      </c>
      <c s="34" t="s">
        <v>4937</v>
      </c>
      <c s="35" t="s">
        <v>5</v>
      </c>
      <c s="6" t="s">
        <v>4938</v>
      </c>
      <c s="36" t="s">
        <v>54</v>
      </c>
      <c s="37">
        <v>1</v>
      </c>
      <c s="36">
        <v>0</v>
      </c>
      <c s="36">
        <f>ROUND(G391*H391,6)</f>
      </c>
      <c r="L391" s="38">
        <v>0</v>
      </c>
      <c s="32">
        <f>ROUND(ROUND(L391,2)*ROUND(G391,3),2)</f>
      </c>
      <c s="36" t="s">
        <v>808</v>
      </c>
      <c>
        <f>(M391*21)/100</f>
      </c>
      <c t="s">
        <v>27</v>
      </c>
    </row>
    <row r="392" spans="1:5" ht="12.75">
      <c r="A392" s="35" t="s">
        <v>56</v>
      </c>
      <c r="E392" s="39" t="s">
        <v>5</v>
      </c>
    </row>
    <row r="393" spans="1:5" ht="12.75">
      <c r="A393" s="35" t="s">
        <v>57</v>
      </c>
      <c r="E393" s="40" t="s">
        <v>5</v>
      </c>
    </row>
    <row r="394" spans="1:5" ht="12.75">
      <c r="A394" t="s">
        <v>59</v>
      </c>
      <c r="E394" s="39" t="s">
        <v>5</v>
      </c>
    </row>
    <row r="395" spans="1:16" ht="25.5">
      <c r="A395" t="s">
        <v>49</v>
      </c>
      <c s="34" t="s">
        <v>451</v>
      </c>
      <c s="34" t="s">
        <v>4939</v>
      </c>
      <c s="35" t="s">
        <v>5</v>
      </c>
      <c s="6" t="s">
        <v>4940</v>
      </c>
      <c s="36" t="s">
        <v>54</v>
      </c>
      <c s="37">
        <v>1</v>
      </c>
      <c s="36">
        <v>0</v>
      </c>
      <c s="36">
        <f>ROUND(G395*H395,6)</f>
      </c>
      <c r="L395" s="38">
        <v>0</v>
      </c>
      <c s="32">
        <f>ROUND(ROUND(L395,2)*ROUND(G395,3),2)</f>
      </c>
      <c s="36" t="s">
        <v>808</v>
      </c>
      <c>
        <f>(M395*21)/100</f>
      </c>
      <c t="s">
        <v>27</v>
      </c>
    </row>
    <row r="396" spans="1:5" ht="12.75">
      <c r="A396" s="35" t="s">
        <v>56</v>
      </c>
      <c r="E396" s="39" t="s">
        <v>5</v>
      </c>
    </row>
    <row r="397" spans="1:5" ht="12.75">
      <c r="A397" s="35" t="s">
        <v>57</v>
      </c>
      <c r="E397" s="40" t="s">
        <v>5</v>
      </c>
    </row>
    <row r="398" spans="1:5" ht="12.75">
      <c r="A398" t="s">
        <v>59</v>
      </c>
      <c r="E398" s="39" t="s">
        <v>5</v>
      </c>
    </row>
    <row r="399" spans="1:16" ht="25.5">
      <c r="A399" t="s">
        <v>49</v>
      </c>
      <c s="34" t="s">
        <v>455</v>
      </c>
      <c s="34" t="s">
        <v>4941</v>
      </c>
      <c s="35" t="s">
        <v>5</v>
      </c>
      <c s="6" t="s">
        <v>4942</v>
      </c>
      <c s="36" t="s">
        <v>54</v>
      </c>
      <c s="37">
        <v>1</v>
      </c>
      <c s="36">
        <v>0</v>
      </c>
      <c s="36">
        <f>ROUND(G399*H399,6)</f>
      </c>
      <c r="L399" s="38">
        <v>0</v>
      </c>
      <c s="32">
        <f>ROUND(ROUND(L399,2)*ROUND(G399,3),2)</f>
      </c>
      <c s="36" t="s">
        <v>808</v>
      </c>
      <c>
        <f>(M399*21)/100</f>
      </c>
      <c t="s">
        <v>27</v>
      </c>
    </row>
    <row r="400" spans="1:5" ht="12.75">
      <c r="A400" s="35" t="s">
        <v>56</v>
      </c>
      <c r="E400" s="39" t="s">
        <v>5</v>
      </c>
    </row>
    <row r="401" spans="1:5" ht="12.75">
      <c r="A401" s="35" t="s">
        <v>57</v>
      </c>
      <c r="E401" s="40" t="s">
        <v>5</v>
      </c>
    </row>
    <row r="402" spans="1:5" ht="12.75">
      <c r="A402" t="s">
        <v>59</v>
      </c>
      <c r="E402" s="39" t="s">
        <v>5</v>
      </c>
    </row>
    <row r="403" spans="1:16" ht="25.5">
      <c r="A403" t="s">
        <v>49</v>
      </c>
      <c s="34" t="s">
        <v>1094</v>
      </c>
      <c s="34" t="s">
        <v>4943</v>
      </c>
      <c s="35" t="s">
        <v>5</v>
      </c>
      <c s="6" t="s">
        <v>4944</v>
      </c>
      <c s="36" t="s">
        <v>54</v>
      </c>
      <c s="37">
        <v>1</v>
      </c>
      <c s="36">
        <v>0</v>
      </c>
      <c s="36">
        <f>ROUND(G403*H403,6)</f>
      </c>
      <c r="L403" s="38">
        <v>0</v>
      </c>
      <c s="32">
        <f>ROUND(ROUND(L403,2)*ROUND(G403,3),2)</f>
      </c>
      <c s="36" t="s">
        <v>808</v>
      </c>
      <c>
        <f>(M403*21)/100</f>
      </c>
      <c t="s">
        <v>27</v>
      </c>
    </row>
    <row r="404" spans="1:5" ht="12.75">
      <c r="A404" s="35" t="s">
        <v>56</v>
      </c>
      <c r="E404" s="39" t="s">
        <v>5</v>
      </c>
    </row>
    <row r="405" spans="1:5" ht="12.75">
      <c r="A405" s="35" t="s">
        <v>57</v>
      </c>
      <c r="E405" s="40" t="s">
        <v>5</v>
      </c>
    </row>
    <row r="406" spans="1:5" ht="12.75">
      <c r="A406" t="s">
        <v>59</v>
      </c>
      <c r="E406" s="39" t="s">
        <v>5</v>
      </c>
    </row>
    <row r="407" spans="1:16" ht="25.5">
      <c r="A407" t="s">
        <v>49</v>
      </c>
      <c s="34" t="s">
        <v>1097</v>
      </c>
      <c s="34" t="s">
        <v>4945</v>
      </c>
      <c s="35" t="s">
        <v>5</v>
      </c>
      <c s="6" t="s">
        <v>4946</v>
      </c>
      <c s="36" t="s">
        <v>54</v>
      </c>
      <c s="37">
        <v>2</v>
      </c>
      <c s="36">
        <v>0</v>
      </c>
      <c s="36">
        <f>ROUND(G407*H407,6)</f>
      </c>
      <c r="L407" s="38">
        <v>0</v>
      </c>
      <c s="32">
        <f>ROUND(ROUND(L407,2)*ROUND(G407,3),2)</f>
      </c>
      <c s="36" t="s">
        <v>808</v>
      </c>
      <c>
        <f>(M407*21)/100</f>
      </c>
      <c t="s">
        <v>27</v>
      </c>
    </row>
    <row r="408" spans="1:5" ht="12.75">
      <c r="A408" s="35" t="s">
        <v>56</v>
      </c>
      <c r="E408" s="39" t="s">
        <v>5</v>
      </c>
    </row>
    <row r="409" spans="1:5" ht="12.75">
      <c r="A409" s="35" t="s">
        <v>57</v>
      </c>
      <c r="E409" s="40" t="s">
        <v>5</v>
      </c>
    </row>
    <row r="410" spans="1:5" ht="12.75">
      <c r="A410" t="s">
        <v>59</v>
      </c>
      <c r="E410" s="39" t="s">
        <v>5</v>
      </c>
    </row>
    <row r="411" spans="1:16" ht="25.5">
      <c r="A411" t="s">
        <v>49</v>
      </c>
      <c s="34" t="s">
        <v>500</v>
      </c>
      <c s="34" t="s">
        <v>4947</v>
      </c>
      <c s="35" t="s">
        <v>5</v>
      </c>
      <c s="6" t="s">
        <v>4948</v>
      </c>
      <c s="36" t="s">
        <v>54</v>
      </c>
      <c s="37">
        <v>1</v>
      </c>
      <c s="36">
        <v>0</v>
      </c>
      <c s="36">
        <f>ROUND(G411*H411,6)</f>
      </c>
      <c r="L411" s="38">
        <v>0</v>
      </c>
      <c s="32">
        <f>ROUND(ROUND(L411,2)*ROUND(G411,3),2)</f>
      </c>
      <c s="36" t="s">
        <v>808</v>
      </c>
      <c>
        <f>(M411*21)/100</f>
      </c>
      <c t="s">
        <v>27</v>
      </c>
    </row>
    <row r="412" spans="1:5" ht="12.75">
      <c r="A412" s="35" t="s">
        <v>56</v>
      </c>
      <c r="E412" s="39" t="s">
        <v>5</v>
      </c>
    </row>
    <row r="413" spans="1:5" ht="12.75">
      <c r="A413" s="35" t="s">
        <v>57</v>
      </c>
      <c r="E413" s="40" t="s">
        <v>5</v>
      </c>
    </row>
    <row r="414" spans="1:5" ht="12.75">
      <c r="A414" t="s">
        <v>59</v>
      </c>
      <c r="E414" s="39" t="s">
        <v>5</v>
      </c>
    </row>
    <row r="415" spans="1:16" ht="25.5">
      <c r="A415" t="s">
        <v>49</v>
      </c>
      <c s="34" t="s">
        <v>504</v>
      </c>
      <c s="34" t="s">
        <v>4949</v>
      </c>
      <c s="35" t="s">
        <v>5</v>
      </c>
      <c s="6" t="s">
        <v>4950</v>
      </c>
      <c s="36" t="s">
        <v>54</v>
      </c>
      <c s="37">
        <v>1</v>
      </c>
      <c s="36">
        <v>0</v>
      </c>
      <c s="36">
        <f>ROUND(G415*H415,6)</f>
      </c>
      <c r="L415" s="38">
        <v>0</v>
      </c>
      <c s="32">
        <f>ROUND(ROUND(L415,2)*ROUND(G415,3),2)</f>
      </c>
      <c s="36" t="s">
        <v>808</v>
      </c>
      <c>
        <f>(M415*21)/100</f>
      </c>
      <c t="s">
        <v>27</v>
      </c>
    </row>
    <row r="416" spans="1:5" ht="12.75">
      <c r="A416" s="35" t="s">
        <v>56</v>
      </c>
      <c r="E416" s="39" t="s">
        <v>5</v>
      </c>
    </row>
    <row r="417" spans="1:5" ht="12.75">
      <c r="A417" s="35" t="s">
        <v>57</v>
      </c>
      <c r="E417" s="40" t="s">
        <v>5</v>
      </c>
    </row>
    <row r="418" spans="1:5" ht="12.75">
      <c r="A418" t="s">
        <v>59</v>
      </c>
      <c r="E418" s="39" t="s">
        <v>5</v>
      </c>
    </row>
    <row r="419" spans="1:16" ht="25.5">
      <c r="A419" t="s">
        <v>49</v>
      </c>
      <c s="34" t="s">
        <v>508</v>
      </c>
      <c s="34" t="s">
        <v>4951</v>
      </c>
      <c s="35" t="s">
        <v>5</v>
      </c>
      <c s="6" t="s">
        <v>4952</v>
      </c>
      <c s="36" t="s">
        <v>54</v>
      </c>
      <c s="37">
        <v>1</v>
      </c>
      <c s="36">
        <v>0</v>
      </c>
      <c s="36">
        <f>ROUND(G419*H419,6)</f>
      </c>
      <c r="L419" s="38">
        <v>0</v>
      </c>
      <c s="32">
        <f>ROUND(ROUND(L419,2)*ROUND(G419,3),2)</f>
      </c>
      <c s="36" t="s">
        <v>808</v>
      </c>
      <c>
        <f>(M419*21)/100</f>
      </c>
      <c t="s">
        <v>27</v>
      </c>
    </row>
    <row r="420" spans="1:5" ht="12.75">
      <c r="A420" s="35" t="s">
        <v>56</v>
      </c>
      <c r="E420" s="39" t="s">
        <v>5</v>
      </c>
    </row>
    <row r="421" spans="1:5" ht="12.75">
      <c r="A421" s="35" t="s">
        <v>57</v>
      </c>
      <c r="E421" s="40" t="s">
        <v>5</v>
      </c>
    </row>
    <row r="422" spans="1:5" ht="12.75">
      <c r="A422" t="s">
        <v>59</v>
      </c>
      <c r="E422" s="39" t="s">
        <v>5</v>
      </c>
    </row>
    <row r="423" spans="1:16" ht="25.5">
      <c r="A423" t="s">
        <v>49</v>
      </c>
      <c s="34" t="s">
        <v>513</v>
      </c>
      <c s="34" t="s">
        <v>4953</v>
      </c>
      <c s="35" t="s">
        <v>5</v>
      </c>
      <c s="6" t="s">
        <v>4954</v>
      </c>
      <c s="36" t="s">
        <v>54</v>
      </c>
      <c s="37">
        <v>1</v>
      </c>
      <c s="36">
        <v>0</v>
      </c>
      <c s="36">
        <f>ROUND(G423*H423,6)</f>
      </c>
      <c r="L423" s="38">
        <v>0</v>
      </c>
      <c s="32">
        <f>ROUND(ROUND(L423,2)*ROUND(G423,3),2)</f>
      </c>
      <c s="36" t="s">
        <v>808</v>
      </c>
      <c>
        <f>(M423*21)/100</f>
      </c>
      <c t="s">
        <v>27</v>
      </c>
    </row>
    <row r="424" spans="1:5" ht="12.75">
      <c r="A424" s="35" t="s">
        <v>56</v>
      </c>
      <c r="E424" s="39" t="s">
        <v>5</v>
      </c>
    </row>
    <row r="425" spans="1:5" ht="12.75">
      <c r="A425" s="35" t="s">
        <v>57</v>
      </c>
      <c r="E425" s="40" t="s">
        <v>5</v>
      </c>
    </row>
    <row r="426" spans="1:5" ht="12.75">
      <c r="A426" t="s">
        <v>59</v>
      </c>
      <c r="E426" s="39" t="s">
        <v>5</v>
      </c>
    </row>
    <row r="427" spans="1:16" ht="25.5">
      <c r="A427" t="s">
        <v>49</v>
      </c>
      <c s="34" t="s">
        <v>517</v>
      </c>
      <c s="34" t="s">
        <v>4955</v>
      </c>
      <c s="35" t="s">
        <v>5</v>
      </c>
      <c s="6" t="s">
        <v>4956</v>
      </c>
      <c s="36" t="s">
        <v>54</v>
      </c>
      <c s="37">
        <v>1</v>
      </c>
      <c s="36">
        <v>0</v>
      </c>
      <c s="36">
        <f>ROUND(G427*H427,6)</f>
      </c>
      <c r="L427" s="38">
        <v>0</v>
      </c>
      <c s="32">
        <f>ROUND(ROUND(L427,2)*ROUND(G427,3),2)</f>
      </c>
      <c s="36" t="s">
        <v>808</v>
      </c>
      <c>
        <f>(M427*21)/100</f>
      </c>
      <c t="s">
        <v>27</v>
      </c>
    </row>
    <row r="428" spans="1:5" ht="12.75">
      <c r="A428" s="35" t="s">
        <v>56</v>
      </c>
      <c r="E428" s="39" t="s">
        <v>5</v>
      </c>
    </row>
    <row r="429" spans="1:5" ht="12.75">
      <c r="A429" s="35" t="s">
        <v>57</v>
      </c>
      <c r="E429" s="40" t="s">
        <v>5</v>
      </c>
    </row>
    <row r="430" spans="1:5" ht="12.75">
      <c r="A430" t="s">
        <v>59</v>
      </c>
      <c r="E430" s="39" t="s">
        <v>5</v>
      </c>
    </row>
    <row r="431" spans="1:16" ht="25.5">
      <c r="A431" t="s">
        <v>49</v>
      </c>
      <c s="34" t="s">
        <v>521</v>
      </c>
      <c s="34" t="s">
        <v>4957</v>
      </c>
      <c s="35" t="s">
        <v>5</v>
      </c>
      <c s="6" t="s">
        <v>4958</v>
      </c>
      <c s="36" t="s">
        <v>54</v>
      </c>
      <c s="37">
        <v>1</v>
      </c>
      <c s="36">
        <v>0</v>
      </c>
      <c s="36">
        <f>ROUND(G431*H431,6)</f>
      </c>
      <c r="L431" s="38">
        <v>0</v>
      </c>
      <c s="32">
        <f>ROUND(ROUND(L431,2)*ROUND(G431,3),2)</f>
      </c>
      <c s="36" t="s">
        <v>808</v>
      </c>
      <c>
        <f>(M431*21)/100</f>
      </c>
      <c t="s">
        <v>27</v>
      </c>
    </row>
    <row r="432" spans="1:5" ht="12.75">
      <c r="A432" s="35" t="s">
        <v>56</v>
      </c>
      <c r="E432" s="39" t="s">
        <v>5</v>
      </c>
    </row>
    <row r="433" spans="1:5" ht="12.75">
      <c r="A433" s="35" t="s">
        <v>57</v>
      </c>
      <c r="E433" s="40" t="s">
        <v>5</v>
      </c>
    </row>
    <row r="434" spans="1:5" ht="12.75">
      <c r="A434" t="s">
        <v>59</v>
      </c>
      <c r="E434" s="39" t="s">
        <v>5</v>
      </c>
    </row>
    <row r="435" spans="1:16" ht="25.5">
      <c r="A435" t="s">
        <v>49</v>
      </c>
      <c s="34" t="s">
        <v>525</v>
      </c>
      <c s="34" t="s">
        <v>4959</v>
      </c>
      <c s="35" t="s">
        <v>5</v>
      </c>
      <c s="6" t="s">
        <v>4960</v>
      </c>
      <c s="36" t="s">
        <v>54</v>
      </c>
      <c s="37">
        <v>1</v>
      </c>
      <c s="36">
        <v>0</v>
      </c>
      <c s="36">
        <f>ROUND(G435*H435,6)</f>
      </c>
      <c r="L435" s="38">
        <v>0</v>
      </c>
      <c s="32">
        <f>ROUND(ROUND(L435,2)*ROUND(G435,3),2)</f>
      </c>
      <c s="36" t="s">
        <v>808</v>
      </c>
      <c>
        <f>(M435*21)/100</f>
      </c>
      <c t="s">
        <v>27</v>
      </c>
    </row>
    <row r="436" spans="1:5" ht="12.75">
      <c r="A436" s="35" t="s">
        <v>56</v>
      </c>
      <c r="E436" s="39" t="s">
        <v>5</v>
      </c>
    </row>
    <row r="437" spans="1:5" ht="12.75">
      <c r="A437" s="35" t="s">
        <v>57</v>
      </c>
      <c r="E437" s="40" t="s">
        <v>5</v>
      </c>
    </row>
    <row r="438" spans="1:5" ht="12.75">
      <c r="A438" t="s">
        <v>59</v>
      </c>
      <c r="E438" s="39" t="s">
        <v>5</v>
      </c>
    </row>
    <row r="439" spans="1:16" ht="25.5">
      <c r="A439" t="s">
        <v>49</v>
      </c>
      <c s="34" t="s">
        <v>529</v>
      </c>
      <c s="34" t="s">
        <v>4961</v>
      </c>
      <c s="35" t="s">
        <v>5</v>
      </c>
      <c s="6" t="s">
        <v>4962</v>
      </c>
      <c s="36" t="s">
        <v>54</v>
      </c>
      <c s="37">
        <v>1</v>
      </c>
      <c s="36">
        <v>0</v>
      </c>
      <c s="36">
        <f>ROUND(G439*H439,6)</f>
      </c>
      <c r="L439" s="38">
        <v>0</v>
      </c>
      <c s="32">
        <f>ROUND(ROUND(L439,2)*ROUND(G439,3),2)</f>
      </c>
      <c s="36" t="s">
        <v>808</v>
      </c>
      <c>
        <f>(M439*21)/100</f>
      </c>
      <c t="s">
        <v>27</v>
      </c>
    </row>
    <row r="440" spans="1:5" ht="12.75">
      <c r="A440" s="35" t="s">
        <v>56</v>
      </c>
      <c r="E440" s="39" t="s">
        <v>5</v>
      </c>
    </row>
    <row r="441" spans="1:5" ht="12.75">
      <c r="A441" s="35" t="s">
        <v>57</v>
      </c>
      <c r="E441" s="40" t="s">
        <v>5</v>
      </c>
    </row>
    <row r="442" spans="1:5" ht="12.75">
      <c r="A442" t="s">
        <v>59</v>
      </c>
      <c r="E442" s="39" t="s">
        <v>5</v>
      </c>
    </row>
    <row r="443" spans="1:16" ht="25.5">
      <c r="A443" t="s">
        <v>49</v>
      </c>
      <c s="34" t="s">
        <v>533</v>
      </c>
      <c s="34" t="s">
        <v>4963</v>
      </c>
      <c s="35" t="s">
        <v>5</v>
      </c>
      <c s="6" t="s">
        <v>4964</v>
      </c>
      <c s="36" t="s">
        <v>54</v>
      </c>
      <c s="37">
        <v>1</v>
      </c>
      <c s="36">
        <v>0</v>
      </c>
      <c s="36">
        <f>ROUND(G443*H443,6)</f>
      </c>
      <c r="L443" s="38">
        <v>0</v>
      </c>
      <c s="32">
        <f>ROUND(ROUND(L443,2)*ROUND(G443,3),2)</f>
      </c>
      <c s="36" t="s">
        <v>808</v>
      </c>
      <c>
        <f>(M443*21)/100</f>
      </c>
      <c t="s">
        <v>27</v>
      </c>
    </row>
    <row r="444" spans="1:5" ht="12.75">
      <c r="A444" s="35" t="s">
        <v>56</v>
      </c>
      <c r="E444" s="39" t="s">
        <v>5</v>
      </c>
    </row>
    <row r="445" spans="1:5" ht="12.75">
      <c r="A445" s="35" t="s">
        <v>57</v>
      </c>
      <c r="E445" s="40" t="s">
        <v>5</v>
      </c>
    </row>
    <row r="446" spans="1:5" ht="12.75">
      <c r="A446" t="s">
        <v>59</v>
      </c>
      <c r="E446" s="39" t="s">
        <v>5</v>
      </c>
    </row>
    <row r="447" spans="1:16" ht="25.5">
      <c r="A447" t="s">
        <v>49</v>
      </c>
      <c s="34" t="s">
        <v>537</v>
      </c>
      <c s="34" t="s">
        <v>4965</v>
      </c>
      <c s="35" t="s">
        <v>5</v>
      </c>
      <c s="6" t="s">
        <v>4966</v>
      </c>
      <c s="36" t="s">
        <v>54</v>
      </c>
      <c s="37">
        <v>1</v>
      </c>
      <c s="36">
        <v>0</v>
      </c>
      <c s="36">
        <f>ROUND(G447*H447,6)</f>
      </c>
      <c r="L447" s="38">
        <v>0</v>
      </c>
      <c s="32">
        <f>ROUND(ROUND(L447,2)*ROUND(G447,3),2)</f>
      </c>
      <c s="36" t="s">
        <v>808</v>
      </c>
      <c>
        <f>(M447*21)/100</f>
      </c>
      <c t="s">
        <v>27</v>
      </c>
    </row>
    <row r="448" spans="1:5" ht="12.75">
      <c r="A448" s="35" t="s">
        <v>56</v>
      </c>
      <c r="E448" s="39" t="s">
        <v>5</v>
      </c>
    </row>
    <row r="449" spans="1:5" ht="12.75">
      <c r="A449" s="35" t="s">
        <v>57</v>
      </c>
      <c r="E449" s="40" t="s">
        <v>5</v>
      </c>
    </row>
    <row r="450" spans="1:5" ht="12.75">
      <c r="A450" t="s">
        <v>59</v>
      </c>
      <c r="E450" s="39" t="s">
        <v>5</v>
      </c>
    </row>
    <row r="451" spans="1:16" ht="25.5">
      <c r="A451" t="s">
        <v>49</v>
      </c>
      <c s="34" t="s">
        <v>52</v>
      </c>
      <c s="34" t="s">
        <v>4967</v>
      </c>
      <c s="35" t="s">
        <v>5</v>
      </c>
      <c s="6" t="s">
        <v>4968</v>
      </c>
      <c s="36" t="s">
        <v>54</v>
      </c>
      <c s="37">
        <v>1</v>
      </c>
      <c s="36">
        <v>0</v>
      </c>
      <c s="36">
        <f>ROUND(G451*H451,6)</f>
      </c>
      <c r="L451" s="38">
        <v>0</v>
      </c>
      <c s="32">
        <f>ROUND(ROUND(L451,2)*ROUND(G451,3),2)</f>
      </c>
      <c s="36" t="s">
        <v>808</v>
      </c>
      <c>
        <f>(M451*21)/100</f>
      </c>
      <c t="s">
        <v>27</v>
      </c>
    </row>
    <row r="452" spans="1:5" ht="12.75">
      <c r="A452" s="35" t="s">
        <v>56</v>
      </c>
      <c r="E452" s="39" t="s">
        <v>5</v>
      </c>
    </row>
    <row r="453" spans="1:5" ht="12.75">
      <c r="A453" s="35" t="s">
        <v>57</v>
      </c>
      <c r="E453" s="40" t="s">
        <v>5</v>
      </c>
    </row>
    <row r="454" spans="1:5" ht="12.75">
      <c r="A454" t="s">
        <v>59</v>
      </c>
      <c r="E454" s="39" t="s">
        <v>5</v>
      </c>
    </row>
    <row r="455" spans="1:16" ht="25.5">
      <c r="A455" t="s">
        <v>49</v>
      </c>
      <c s="34" t="s">
        <v>544</v>
      </c>
      <c s="34" t="s">
        <v>4969</v>
      </c>
      <c s="35" t="s">
        <v>5</v>
      </c>
      <c s="6" t="s">
        <v>4970</v>
      </c>
      <c s="36" t="s">
        <v>54</v>
      </c>
      <c s="37">
        <v>1</v>
      </c>
      <c s="36">
        <v>0</v>
      </c>
      <c s="36">
        <f>ROUND(G455*H455,6)</f>
      </c>
      <c r="L455" s="38">
        <v>0</v>
      </c>
      <c s="32">
        <f>ROUND(ROUND(L455,2)*ROUND(G455,3),2)</f>
      </c>
      <c s="36" t="s">
        <v>808</v>
      </c>
      <c>
        <f>(M455*21)/100</f>
      </c>
      <c t="s">
        <v>27</v>
      </c>
    </row>
    <row r="456" spans="1:5" ht="12.75">
      <c r="A456" s="35" t="s">
        <v>56</v>
      </c>
      <c r="E456" s="39" t="s">
        <v>5</v>
      </c>
    </row>
    <row r="457" spans="1:5" ht="12.75">
      <c r="A457" s="35" t="s">
        <v>57</v>
      </c>
      <c r="E457" s="40" t="s">
        <v>5</v>
      </c>
    </row>
    <row r="458" spans="1:5" ht="12.75">
      <c r="A458" t="s">
        <v>59</v>
      </c>
      <c r="E458" s="39" t="s">
        <v>5</v>
      </c>
    </row>
    <row r="459" spans="1:16" ht="25.5">
      <c r="A459" t="s">
        <v>49</v>
      </c>
      <c s="34" t="s">
        <v>548</v>
      </c>
      <c s="34" t="s">
        <v>4971</v>
      </c>
      <c s="35" t="s">
        <v>5</v>
      </c>
      <c s="6" t="s">
        <v>4972</v>
      </c>
      <c s="36" t="s">
        <v>54</v>
      </c>
      <c s="37">
        <v>1</v>
      </c>
      <c s="36">
        <v>0</v>
      </c>
      <c s="36">
        <f>ROUND(G459*H459,6)</f>
      </c>
      <c r="L459" s="38">
        <v>0</v>
      </c>
      <c s="32">
        <f>ROUND(ROUND(L459,2)*ROUND(G459,3),2)</f>
      </c>
      <c s="36" t="s">
        <v>808</v>
      </c>
      <c>
        <f>(M459*21)/100</f>
      </c>
      <c t="s">
        <v>27</v>
      </c>
    </row>
    <row r="460" spans="1:5" ht="12.75">
      <c r="A460" s="35" t="s">
        <v>56</v>
      </c>
      <c r="E460" s="39" t="s">
        <v>5</v>
      </c>
    </row>
    <row r="461" spans="1:5" ht="12.75">
      <c r="A461" s="35" t="s">
        <v>57</v>
      </c>
      <c r="E461" s="40" t="s">
        <v>5</v>
      </c>
    </row>
    <row r="462" spans="1:5" ht="12.75">
      <c r="A462" t="s">
        <v>59</v>
      </c>
      <c r="E462" s="39" t="s">
        <v>5</v>
      </c>
    </row>
    <row r="463" spans="1:16" ht="25.5">
      <c r="A463" t="s">
        <v>49</v>
      </c>
      <c s="34" t="s">
        <v>552</v>
      </c>
      <c s="34" t="s">
        <v>4973</v>
      </c>
      <c s="35" t="s">
        <v>5</v>
      </c>
      <c s="6" t="s">
        <v>4974</v>
      </c>
      <c s="36" t="s">
        <v>54</v>
      </c>
      <c s="37">
        <v>1</v>
      </c>
      <c s="36">
        <v>0</v>
      </c>
      <c s="36">
        <f>ROUND(G463*H463,6)</f>
      </c>
      <c r="L463" s="38">
        <v>0</v>
      </c>
      <c s="32">
        <f>ROUND(ROUND(L463,2)*ROUND(G463,3),2)</f>
      </c>
      <c s="36" t="s">
        <v>808</v>
      </c>
      <c>
        <f>(M463*21)/100</f>
      </c>
      <c t="s">
        <v>27</v>
      </c>
    </row>
    <row r="464" spans="1:5" ht="12.75">
      <c r="A464" s="35" t="s">
        <v>56</v>
      </c>
      <c r="E464" s="39" t="s">
        <v>5</v>
      </c>
    </row>
    <row r="465" spans="1:5" ht="12.75">
      <c r="A465" s="35" t="s">
        <v>57</v>
      </c>
      <c r="E465" s="40" t="s">
        <v>5</v>
      </c>
    </row>
    <row r="466" spans="1:5" ht="12.75">
      <c r="A466" t="s">
        <v>59</v>
      </c>
      <c r="E466" s="39" t="s">
        <v>5</v>
      </c>
    </row>
    <row r="467" spans="1:16" ht="25.5">
      <c r="A467" t="s">
        <v>49</v>
      </c>
      <c s="34" t="s">
        <v>556</v>
      </c>
      <c s="34" t="s">
        <v>4975</v>
      </c>
      <c s="35" t="s">
        <v>5</v>
      </c>
      <c s="6" t="s">
        <v>4976</v>
      </c>
      <c s="36" t="s">
        <v>54</v>
      </c>
      <c s="37">
        <v>1</v>
      </c>
      <c s="36">
        <v>0</v>
      </c>
      <c s="36">
        <f>ROUND(G467*H467,6)</f>
      </c>
      <c r="L467" s="38">
        <v>0</v>
      </c>
      <c s="32">
        <f>ROUND(ROUND(L467,2)*ROUND(G467,3),2)</f>
      </c>
      <c s="36" t="s">
        <v>808</v>
      </c>
      <c>
        <f>(M467*21)/100</f>
      </c>
      <c t="s">
        <v>27</v>
      </c>
    </row>
    <row r="468" spans="1:5" ht="12.75">
      <c r="A468" s="35" t="s">
        <v>56</v>
      </c>
      <c r="E468" s="39" t="s">
        <v>5</v>
      </c>
    </row>
    <row r="469" spans="1:5" ht="12.75">
      <c r="A469" s="35" t="s">
        <v>57</v>
      </c>
      <c r="E469" s="40" t="s">
        <v>5</v>
      </c>
    </row>
    <row r="470" spans="1:5" ht="12.75">
      <c r="A470" t="s">
        <v>59</v>
      </c>
      <c r="E470" s="39" t="s">
        <v>5</v>
      </c>
    </row>
    <row r="471" spans="1:16" ht="25.5">
      <c r="A471" t="s">
        <v>49</v>
      </c>
      <c s="34" t="s">
        <v>560</v>
      </c>
      <c s="34" t="s">
        <v>4977</v>
      </c>
      <c s="35" t="s">
        <v>5</v>
      </c>
      <c s="6" t="s">
        <v>4978</v>
      </c>
      <c s="36" t="s">
        <v>54</v>
      </c>
      <c s="37">
        <v>1</v>
      </c>
      <c s="36">
        <v>0</v>
      </c>
      <c s="36">
        <f>ROUND(G471*H471,6)</f>
      </c>
      <c r="L471" s="38">
        <v>0</v>
      </c>
      <c s="32">
        <f>ROUND(ROUND(L471,2)*ROUND(G471,3),2)</f>
      </c>
      <c s="36" t="s">
        <v>808</v>
      </c>
      <c>
        <f>(M471*21)/100</f>
      </c>
      <c t="s">
        <v>27</v>
      </c>
    </row>
    <row r="472" spans="1:5" ht="12.75">
      <c r="A472" s="35" t="s">
        <v>56</v>
      </c>
      <c r="E472" s="39" t="s">
        <v>5</v>
      </c>
    </row>
    <row r="473" spans="1:5" ht="12.75">
      <c r="A473" s="35" t="s">
        <v>57</v>
      </c>
      <c r="E473" s="40" t="s">
        <v>5</v>
      </c>
    </row>
    <row r="474" spans="1:5" ht="12.75">
      <c r="A474" t="s">
        <v>59</v>
      </c>
      <c r="E474" s="39" t="s">
        <v>5</v>
      </c>
    </row>
    <row r="475" spans="1:16" ht="25.5">
      <c r="A475" t="s">
        <v>49</v>
      </c>
      <c s="34" t="s">
        <v>565</v>
      </c>
      <c s="34" t="s">
        <v>4979</v>
      </c>
      <c s="35" t="s">
        <v>5</v>
      </c>
      <c s="6" t="s">
        <v>4980</v>
      </c>
      <c s="36" t="s">
        <v>54</v>
      </c>
      <c s="37">
        <v>1</v>
      </c>
      <c s="36">
        <v>0</v>
      </c>
      <c s="36">
        <f>ROUND(G475*H475,6)</f>
      </c>
      <c r="L475" s="38">
        <v>0</v>
      </c>
      <c s="32">
        <f>ROUND(ROUND(L475,2)*ROUND(G475,3),2)</f>
      </c>
      <c s="36" t="s">
        <v>808</v>
      </c>
      <c>
        <f>(M475*21)/100</f>
      </c>
      <c t="s">
        <v>27</v>
      </c>
    </row>
    <row r="476" spans="1:5" ht="12.75">
      <c r="A476" s="35" t="s">
        <v>56</v>
      </c>
      <c r="E476" s="39" t="s">
        <v>5</v>
      </c>
    </row>
    <row r="477" spans="1:5" ht="12.75">
      <c r="A477" s="35" t="s">
        <v>57</v>
      </c>
      <c r="E477" s="40" t="s">
        <v>5</v>
      </c>
    </row>
    <row r="478" spans="1:5" ht="12.75">
      <c r="A478" t="s">
        <v>59</v>
      </c>
      <c r="E478" s="39" t="s">
        <v>5</v>
      </c>
    </row>
    <row r="479" spans="1:16" ht="25.5">
      <c r="A479" t="s">
        <v>49</v>
      </c>
      <c s="34" t="s">
        <v>569</v>
      </c>
      <c s="34" t="s">
        <v>4981</v>
      </c>
      <c s="35" t="s">
        <v>5</v>
      </c>
      <c s="6" t="s">
        <v>4982</v>
      </c>
      <c s="36" t="s">
        <v>54</v>
      </c>
      <c s="37">
        <v>1</v>
      </c>
      <c s="36">
        <v>0</v>
      </c>
      <c s="36">
        <f>ROUND(G479*H479,6)</f>
      </c>
      <c r="L479" s="38">
        <v>0</v>
      </c>
      <c s="32">
        <f>ROUND(ROUND(L479,2)*ROUND(G479,3),2)</f>
      </c>
      <c s="36" t="s">
        <v>808</v>
      </c>
      <c>
        <f>(M479*21)/100</f>
      </c>
      <c t="s">
        <v>27</v>
      </c>
    </row>
    <row r="480" spans="1:5" ht="12.75">
      <c r="A480" s="35" t="s">
        <v>56</v>
      </c>
      <c r="E480" s="39" t="s">
        <v>5</v>
      </c>
    </row>
    <row r="481" spans="1:5" ht="12.75">
      <c r="A481" s="35" t="s">
        <v>57</v>
      </c>
      <c r="E481" s="40" t="s">
        <v>5</v>
      </c>
    </row>
    <row r="482" spans="1:5" ht="12.75">
      <c r="A482" t="s">
        <v>59</v>
      </c>
      <c r="E482" s="39" t="s">
        <v>5</v>
      </c>
    </row>
    <row r="483" spans="1:16" ht="25.5">
      <c r="A483" t="s">
        <v>49</v>
      </c>
      <c s="34" t="s">
        <v>572</v>
      </c>
      <c s="34" t="s">
        <v>4983</v>
      </c>
      <c s="35" t="s">
        <v>5</v>
      </c>
      <c s="6" t="s">
        <v>4984</v>
      </c>
      <c s="36" t="s">
        <v>54</v>
      </c>
      <c s="37">
        <v>1</v>
      </c>
      <c s="36">
        <v>0</v>
      </c>
      <c s="36">
        <f>ROUND(G483*H483,6)</f>
      </c>
      <c r="L483" s="38">
        <v>0</v>
      </c>
      <c s="32">
        <f>ROUND(ROUND(L483,2)*ROUND(G483,3),2)</f>
      </c>
      <c s="36" t="s">
        <v>808</v>
      </c>
      <c>
        <f>(M483*21)/100</f>
      </c>
      <c t="s">
        <v>27</v>
      </c>
    </row>
    <row r="484" spans="1:5" ht="12.75">
      <c r="A484" s="35" t="s">
        <v>56</v>
      </c>
      <c r="E484" s="39" t="s">
        <v>5</v>
      </c>
    </row>
    <row r="485" spans="1:5" ht="12.75">
      <c r="A485" s="35" t="s">
        <v>57</v>
      </c>
      <c r="E485" s="40" t="s">
        <v>5</v>
      </c>
    </row>
    <row r="486" spans="1:5" ht="12.75">
      <c r="A486" t="s">
        <v>59</v>
      </c>
      <c r="E486" s="39" t="s">
        <v>5</v>
      </c>
    </row>
    <row r="487" spans="1:16" ht="25.5">
      <c r="A487" t="s">
        <v>49</v>
      </c>
      <c s="34" t="s">
        <v>576</v>
      </c>
      <c s="34" t="s">
        <v>4985</v>
      </c>
      <c s="35" t="s">
        <v>5</v>
      </c>
      <c s="6" t="s">
        <v>4986</v>
      </c>
      <c s="36" t="s">
        <v>54</v>
      </c>
      <c s="37">
        <v>1</v>
      </c>
      <c s="36">
        <v>0</v>
      </c>
      <c s="36">
        <f>ROUND(G487*H487,6)</f>
      </c>
      <c r="L487" s="38">
        <v>0</v>
      </c>
      <c s="32">
        <f>ROUND(ROUND(L487,2)*ROUND(G487,3),2)</f>
      </c>
      <c s="36" t="s">
        <v>808</v>
      </c>
      <c>
        <f>(M487*21)/100</f>
      </c>
      <c t="s">
        <v>27</v>
      </c>
    </row>
    <row r="488" spans="1:5" ht="12.75">
      <c r="A488" s="35" t="s">
        <v>56</v>
      </c>
      <c r="E488" s="39" t="s">
        <v>5</v>
      </c>
    </row>
    <row r="489" spans="1:5" ht="12.75">
      <c r="A489" s="35" t="s">
        <v>57</v>
      </c>
      <c r="E489" s="40" t="s">
        <v>5</v>
      </c>
    </row>
    <row r="490" spans="1:5" ht="12.75">
      <c r="A490" t="s">
        <v>59</v>
      </c>
      <c r="E490" s="39" t="s">
        <v>5</v>
      </c>
    </row>
    <row r="491" spans="1:16" ht="25.5">
      <c r="A491" t="s">
        <v>49</v>
      </c>
      <c s="34" t="s">
        <v>580</v>
      </c>
      <c s="34" t="s">
        <v>4987</v>
      </c>
      <c s="35" t="s">
        <v>5</v>
      </c>
      <c s="6" t="s">
        <v>4988</v>
      </c>
      <c s="36" t="s">
        <v>54</v>
      </c>
      <c s="37">
        <v>1</v>
      </c>
      <c s="36">
        <v>0</v>
      </c>
      <c s="36">
        <f>ROUND(G491*H491,6)</f>
      </c>
      <c r="L491" s="38">
        <v>0</v>
      </c>
      <c s="32">
        <f>ROUND(ROUND(L491,2)*ROUND(G491,3),2)</f>
      </c>
      <c s="36" t="s">
        <v>808</v>
      </c>
      <c>
        <f>(M491*21)/100</f>
      </c>
      <c t="s">
        <v>27</v>
      </c>
    </row>
    <row r="492" spans="1:5" ht="12.75">
      <c r="A492" s="35" t="s">
        <v>56</v>
      </c>
      <c r="E492" s="39" t="s">
        <v>5</v>
      </c>
    </row>
    <row r="493" spans="1:5" ht="12.75">
      <c r="A493" s="35" t="s">
        <v>57</v>
      </c>
      <c r="E493" s="40" t="s">
        <v>5</v>
      </c>
    </row>
    <row r="494" spans="1:5" ht="12.75">
      <c r="A494" t="s">
        <v>59</v>
      </c>
      <c r="E494" s="39" t="s">
        <v>5</v>
      </c>
    </row>
    <row r="495" spans="1:16" ht="25.5">
      <c r="A495" t="s">
        <v>49</v>
      </c>
      <c s="34" t="s">
        <v>584</v>
      </c>
      <c s="34" t="s">
        <v>4989</v>
      </c>
      <c s="35" t="s">
        <v>5</v>
      </c>
      <c s="6" t="s">
        <v>4990</v>
      </c>
      <c s="36" t="s">
        <v>54</v>
      </c>
      <c s="37">
        <v>1</v>
      </c>
      <c s="36">
        <v>0</v>
      </c>
      <c s="36">
        <f>ROUND(G495*H495,6)</f>
      </c>
      <c r="L495" s="38">
        <v>0</v>
      </c>
      <c s="32">
        <f>ROUND(ROUND(L495,2)*ROUND(G495,3),2)</f>
      </c>
      <c s="36" t="s">
        <v>808</v>
      </c>
      <c>
        <f>(M495*21)/100</f>
      </c>
      <c t="s">
        <v>27</v>
      </c>
    </row>
    <row r="496" spans="1:5" ht="12.75">
      <c r="A496" s="35" t="s">
        <v>56</v>
      </c>
      <c r="E496" s="39" t="s">
        <v>5</v>
      </c>
    </row>
    <row r="497" spans="1:5" ht="12.75">
      <c r="A497" s="35" t="s">
        <v>57</v>
      </c>
      <c r="E497" s="40" t="s">
        <v>5</v>
      </c>
    </row>
    <row r="498" spans="1:5" ht="12.75">
      <c r="A498" t="s">
        <v>59</v>
      </c>
      <c r="E498" s="39" t="s">
        <v>5</v>
      </c>
    </row>
    <row r="499" spans="1:16" ht="25.5">
      <c r="A499" t="s">
        <v>49</v>
      </c>
      <c s="34" t="s">
        <v>588</v>
      </c>
      <c s="34" t="s">
        <v>4991</v>
      </c>
      <c s="35" t="s">
        <v>5</v>
      </c>
      <c s="6" t="s">
        <v>4992</v>
      </c>
      <c s="36" t="s">
        <v>54</v>
      </c>
      <c s="37">
        <v>1</v>
      </c>
      <c s="36">
        <v>0</v>
      </c>
      <c s="36">
        <f>ROUND(G499*H499,6)</f>
      </c>
      <c r="L499" s="38">
        <v>0</v>
      </c>
      <c s="32">
        <f>ROUND(ROUND(L499,2)*ROUND(G499,3),2)</f>
      </c>
      <c s="36" t="s">
        <v>808</v>
      </c>
      <c>
        <f>(M499*21)/100</f>
      </c>
      <c t="s">
        <v>27</v>
      </c>
    </row>
    <row r="500" spans="1:5" ht="12.75">
      <c r="A500" s="35" t="s">
        <v>56</v>
      </c>
      <c r="E500" s="39" t="s">
        <v>5</v>
      </c>
    </row>
    <row r="501" spans="1:5" ht="12.75">
      <c r="A501" s="35" t="s">
        <v>57</v>
      </c>
      <c r="E501" s="40" t="s">
        <v>5</v>
      </c>
    </row>
    <row r="502" spans="1:5" ht="12.75">
      <c r="A502" t="s">
        <v>59</v>
      </c>
      <c r="E502" s="39" t="s">
        <v>5</v>
      </c>
    </row>
    <row r="503" spans="1:16" ht="25.5">
      <c r="A503" t="s">
        <v>49</v>
      </c>
      <c s="34" t="s">
        <v>592</v>
      </c>
      <c s="34" t="s">
        <v>4993</v>
      </c>
      <c s="35" t="s">
        <v>5</v>
      </c>
      <c s="6" t="s">
        <v>4994</v>
      </c>
      <c s="36" t="s">
        <v>54</v>
      </c>
      <c s="37">
        <v>1</v>
      </c>
      <c s="36">
        <v>0</v>
      </c>
      <c s="36">
        <f>ROUND(G503*H503,6)</f>
      </c>
      <c r="L503" s="38">
        <v>0</v>
      </c>
      <c s="32">
        <f>ROUND(ROUND(L503,2)*ROUND(G503,3),2)</f>
      </c>
      <c s="36" t="s">
        <v>808</v>
      </c>
      <c>
        <f>(M503*21)/100</f>
      </c>
      <c t="s">
        <v>27</v>
      </c>
    </row>
    <row r="504" spans="1:5" ht="12.75">
      <c r="A504" s="35" t="s">
        <v>56</v>
      </c>
      <c r="E504" s="39" t="s">
        <v>5</v>
      </c>
    </row>
    <row r="505" spans="1:5" ht="12.75">
      <c r="A505" s="35" t="s">
        <v>57</v>
      </c>
      <c r="E505" s="40" t="s">
        <v>5</v>
      </c>
    </row>
    <row r="506" spans="1:5" ht="12.75">
      <c r="A506" t="s">
        <v>59</v>
      </c>
      <c r="E506" s="39" t="s">
        <v>5</v>
      </c>
    </row>
    <row r="507" spans="1:16" ht="25.5">
      <c r="A507" t="s">
        <v>49</v>
      </c>
      <c s="34" t="s">
        <v>596</v>
      </c>
      <c s="34" t="s">
        <v>4995</v>
      </c>
      <c s="35" t="s">
        <v>5</v>
      </c>
      <c s="6" t="s">
        <v>4996</v>
      </c>
      <c s="36" t="s">
        <v>54</v>
      </c>
      <c s="37">
        <v>1</v>
      </c>
      <c s="36">
        <v>0</v>
      </c>
      <c s="36">
        <f>ROUND(G507*H507,6)</f>
      </c>
      <c r="L507" s="38">
        <v>0</v>
      </c>
      <c s="32">
        <f>ROUND(ROUND(L507,2)*ROUND(G507,3),2)</f>
      </c>
      <c s="36" t="s">
        <v>808</v>
      </c>
      <c>
        <f>(M507*21)/100</f>
      </c>
      <c t="s">
        <v>27</v>
      </c>
    </row>
    <row r="508" spans="1:5" ht="12.75">
      <c r="A508" s="35" t="s">
        <v>56</v>
      </c>
      <c r="E508" s="39" t="s">
        <v>5</v>
      </c>
    </row>
    <row r="509" spans="1:5" ht="12.75">
      <c r="A509" s="35" t="s">
        <v>57</v>
      </c>
      <c r="E509" s="40" t="s">
        <v>5</v>
      </c>
    </row>
    <row r="510" spans="1:5" ht="12.75">
      <c r="A510" t="s">
        <v>59</v>
      </c>
      <c r="E510" s="39" t="s">
        <v>5</v>
      </c>
    </row>
    <row r="511" spans="1:16" ht="25.5">
      <c r="A511" t="s">
        <v>49</v>
      </c>
      <c s="34" t="s">
        <v>600</v>
      </c>
      <c s="34" t="s">
        <v>4997</v>
      </c>
      <c s="35" t="s">
        <v>5</v>
      </c>
      <c s="6" t="s">
        <v>4998</v>
      </c>
      <c s="36" t="s">
        <v>54</v>
      </c>
      <c s="37">
        <v>1</v>
      </c>
      <c s="36">
        <v>0</v>
      </c>
      <c s="36">
        <f>ROUND(G511*H511,6)</f>
      </c>
      <c r="L511" s="38">
        <v>0</v>
      </c>
      <c s="32">
        <f>ROUND(ROUND(L511,2)*ROUND(G511,3),2)</f>
      </c>
      <c s="36" t="s">
        <v>808</v>
      </c>
      <c>
        <f>(M511*21)/100</f>
      </c>
      <c t="s">
        <v>27</v>
      </c>
    </row>
    <row r="512" spans="1:5" ht="12.75">
      <c r="A512" s="35" t="s">
        <v>56</v>
      </c>
      <c r="E512" s="39" t="s">
        <v>5</v>
      </c>
    </row>
    <row r="513" spans="1:5" ht="12.75">
      <c r="A513" s="35" t="s">
        <v>57</v>
      </c>
      <c r="E513" s="40" t="s">
        <v>5</v>
      </c>
    </row>
    <row r="514" spans="1:5" ht="12.75">
      <c r="A514" t="s">
        <v>59</v>
      </c>
      <c r="E514" s="39" t="s">
        <v>5</v>
      </c>
    </row>
    <row r="515" spans="1:16" ht="25.5">
      <c r="A515" t="s">
        <v>49</v>
      </c>
      <c s="34" t="s">
        <v>604</v>
      </c>
      <c s="34" t="s">
        <v>4999</v>
      </c>
      <c s="35" t="s">
        <v>5</v>
      </c>
      <c s="6" t="s">
        <v>5000</v>
      </c>
      <c s="36" t="s">
        <v>54</v>
      </c>
      <c s="37">
        <v>1</v>
      </c>
      <c s="36">
        <v>0</v>
      </c>
      <c s="36">
        <f>ROUND(G515*H515,6)</f>
      </c>
      <c r="L515" s="38">
        <v>0</v>
      </c>
      <c s="32">
        <f>ROUND(ROUND(L515,2)*ROUND(G515,3),2)</f>
      </c>
      <c s="36" t="s">
        <v>808</v>
      </c>
      <c>
        <f>(M515*21)/100</f>
      </c>
      <c t="s">
        <v>27</v>
      </c>
    </row>
    <row r="516" spans="1:5" ht="12.75">
      <c r="A516" s="35" t="s">
        <v>56</v>
      </c>
      <c r="E516" s="39" t="s">
        <v>5</v>
      </c>
    </row>
    <row r="517" spans="1:5" ht="12.75">
      <c r="A517" s="35" t="s">
        <v>57</v>
      </c>
      <c r="E517" s="40" t="s">
        <v>5</v>
      </c>
    </row>
    <row r="518" spans="1:5" ht="12.75">
      <c r="A518" t="s">
        <v>59</v>
      </c>
      <c r="E518" s="39" t="s">
        <v>5</v>
      </c>
    </row>
    <row r="519" spans="1:16" ht="25.5">
      <c r="A519" t="s">
        <v>49</v>
      </c>
      <c s="34" t="s">
        <v>608</v>
      </c>
      <c s="34" t="s">
        <v>5001</v>
      </c>
      <c s="35" t="s">
        <v>5</v>
      </c>
      <c s="6" t="s">
        <v>5002</v>
      </c>
      <c s="36" t="s">
        <v>54</v>
      </c>
      <c s="37">
        <v>1</v>
      </c>
      <c s="36">
        <v>0</v>
      </c>
      <c s="36">
        <f>ROUND(G519*H519,6)</f>
      </c>
      <c r="L519" s="38">
        <v>0</v>
      </c>
      <c s="32">
        <f>ROUND(ROUND(L519,2)*ROUND(G519,3),2)</f>
      </c>
      <c s="36" t="s">
        <v>808</v>
      </c>
      <c>
        <f>(M519*21)/100</f>
      </c>
      <c t="s">
        <v>27</v>
      </c>
    </row>
    <row r="520" spans="1:5" ht="12.75">
      <c r="A520" s="35" t="s">
        <v>56</v>
      </c>
      <c r="E520" s="39" t="s">
        <v>5</v>
      </c>
    </row>
    <row r="521" spans="1:5" ht="12.75">
      <c r="A521" s="35" t="s">
        <v>57</v>
      </c>
      <c r="E521" s="40" t="s">
        <v>5</v>
      </c>
    </row>
    <row r="522" spans="1:5" ht="12.75">
      <c r="A522" t="s">
        <v>59</v>
      </c>
      <c r="E522" s="39" t="s">
        <v>5</v>
      </c>
    </row>
    <row r="523" spans="1:16" ht="25.5">
      <c r="A523" t="s">
        <v>49</v>
      </c>
      <c s="34" t="s">
        <v>612</v>
      </c>
      <c s="34" t="s">
        <v>5003</v>
      </c>
      <c s="35" t="s">
        <v>5</v>
      </c>
      <c s="6" t="s">
        <v>5004</v>
      </c>
      <c s="36" t="s">
        <v>54</v>
      </c>
      <c s="37">
        <v>1</v>
      </c>
      <c s="36">
        <v>0</v>
      </c>
      <c s="36">
        <f>ROUND(G523*H523,6)</f>
      </c>
      <c r="L523" s="38">
        <v>0</v>
      </c>
      <c s="32">
        <f>ROUND(ROUND(L523,2)*ROUND(G523,3),2)</f>
      </c>
      <c s="36" t="s">
        <v>808</v>
      </c>
      <c>
        <f>(M523*21)/100</f>
      </c>
      <c t="s">
        <v>27</v>
      </c>
    </row>
    <row r="524" spans="1:5" ht="12.75">
      <c r="A524" s="35" t="s">
        <v>56</v>
      </c>
      <c r="E524" s="39" t="s">
        <v>5</v>
      </c>
    </row>
    <row r="525" spans="1:5" ht="12.75">
      <c r="A525" s="35" t="s">
        <v>57</v>
      </c>
      <c r="E525" s="40" t="s">
        <v>5</v>
      </c>
    </row>
    <row r="526" spans="1:5" ht="12.75">
      <c r="A526" t="s">
        <v>59</v>
      </c>
      <c r="E526" s="39" t="s">
        <v>5</v>
      </c>
    </row>
    <row r="527" spans="1:16" ht="25.5">
      <c r="A527" t="s">
        <v>49</v>
      </c>
      <c s="34" t="s">
        <v>615</v>
      </c>
      <c s="34" t="s">
        <v>5005</v>
      </c>
      <c s="35" t="s">
        <v>5</v>
      </c>
      <c s="6" t="s">
        <v>5006</v>
      </c>
      <c s="36" t="s">
        <v>54</v>
      </c>
      <c s="37">
        <v>1</v>
      </c>
      <c s="36">
        <v>0</v>
      </c>
      <c s="36">
        <f>ROUND(G527*H527,6)</f>
      </c>
      <c r="L527" s="38">
        <v>0</v>
      </c>
      <c s="32">
        <f>ROUND(ROUND(L527,2)*ROUND(G527,3),2)</f>
      </c>
      <c s="36" t="s">
        <v>808</v>
      </c>
      <c>
        <f>(M527*21)/100</f>
      </c>
      <c t="s">
        <v>27</v>
      </c>
    </row>
    <row r="528" spans="1:5" ht="12.75">
      <c r="A528" s="35" t="s">
        <v>56</v>
      </c>
      <c r="E528" s="39" t="s">
        <v>5</v>
      </c>
    </row>
    <row r="529" spans="1:5" ht="12.75">
      <c r="A529" s="35" t="s">
        <v>57</v>
      </c>
      <c r="E529" s="40" t="s">
        <v>5</v>
      </c>
    </row>
    <row r="530" spans="1:5" ht="12.75">
      <c r="A530" t="s">
        <v>59</v>
      </c>
      <c r="E530" s="39" t="s">
        <v>5</v>
      </c>
    </row>
    <row r="531" spans="1:16" ht="25.5">
      <c r="A531" t="s">
        <v>49</v>
      </c>
      <c s="34" t="s">
        <v>619</v>
      </c>
      <c s="34" t="s">
        <v>5007</v>
      </c>
      <c s="35" t="s">
        <v>5</v>
      </c>
      <c s="6" t="s">
        <v>5008</v>
      </c>
      <c s="36" t="s">
        <v>54</v>
      </c>
      <c s="37">
        <v>1</v>
      </c>
      <c s="36">
        <v>0</v>
      </c>
      <c s="36">
        <f>ROUND(G531*H531,6)</f>
      </c>
      <c r="L531" s="38">
        <v>0</v>
      </c>
      <c s="32">
        <f>ROUND(ROUND(L531,2)*ROUND(G531,3),2)</f>
      </c>
      <c s="36" t="s">
        <v>808</v>
      </c>
      <c>
        <f>(M531*21)/100</f>
      </c>
      <c t="s">
        <v>27</v>
      </c>
    </row>
    <row r="532" spans="1:5" ht="12.75">
      <c r="A532" s="35" t="s">
        <v>56</v>
      </c>
      <c r="E532" s="39" t="s">
        <v>5</v>
      </c>
    </row>
    <row r="533" spans="1:5" ht="12.75">
      <c r="A533" s="35" t="s">
        <v>57</v>
      </c>
      <c r="E533" s="40" t="s">
        <v>5</v>
      </c>
    </row>
    <row r="534" spans="1:5" ht="12.75">
      <c r="A534" t="s">
        <v>59</v>
      </c>
      <c r="E534" s="39" t="s">
        <v>5</v>
      </c>
    </row>
    <row r="535" spans="1:16" ht="25.5">
      <c r="A535" t="s">
        <v>49</v>
      </c>
      <c s="34" t="s">
        <v>623</v>
      </c>
      <c s="34" t="s">
        <v>5009</v>
      </c>
      <c s="35" t="s">
        <v>5</v>
      </c>
      <c s="6" t="s">
        <v>5010</v>
      </c>
      <c s="36" t="s">
        <v>54</v>
      </c>
      <c s="37">
        <v>1</v>
      </c>
      <c s="36">
        <v>0</v>
      </c>
      <c s="36">
        <f>ROUND(G535*H535,6)</f>
      </c>
      <c r="L535" s="38">
        <v>0</v>
      </c>
      <c s="32">
        <f>ROUND(ROUND(L535,2)*ROUND(G535,3),2)</f>
      </c>
      <c s="36" t="s">
        <v>808</v>
      </c>
      <c>
        <f>(M535*21)/100</f>
      </c>
      <c t="s">
        <v>27</v>
      </c>
    </row>
    <row r="536" spans="1:5" ht="12.75">
      <c r="A536" s="35" t="s">
        <v>56</v>
      </c>
      <c r="E536" s="39" t="s">
        <v>5</v>
      </c>
    </row>
    <row r="537" spans="1:5" ht="12.75">
      <c r="A537" s="35" t="s">
        <v>57</v>
      </c>
      <c r="E537" s="40" t="s">
        <v>5</v>
      </c>
    </row>
    <row r="538" spans="1:5" ht="12.75">
      <c r="A538" t="s">
        <v>59</v>
      </c>
      <c r="E538" s="39" t="s">
        <v>5</v>
      </c>
    </row>
    <row r="539" spans="1:16" ht="25.5">
      <c r="A539" t="s">
        <v>49</v>
      </c>
      <c s="34" t="s">
        <v>627</v>
      </c>
      <c s="34" t="s">
        <v>5011</v>
      </c>
      <c s="35" t="s">
        <v>5</v>
      </c>
      <c s="6" t="s">
        <v>5012</v>
      </c>
      <c s="36" t="s">
        <v>54</v>
      </c>
      <c s="37">
        <v>1</v>
      </c>
      <c s="36">
        <v>0</v>
      </c>
      <c s="36">
        <f>ROUND(G539*H539,6)</f>
      </c>
      <c r="L539" s="38">
        <v>0</v>
      </c>
      <c s="32">
        <f>ROUND(ROUND(L539,2)*ROUND(G539,3),2)</f>
      </c>
      <c s="36" t="s">
        <v>808</v>
      </c>
      <c>
        <f>(M539*21)/100</f>
      </c>
      <c t="s">
        <v>27</v>
      </c>
    </row>
    <row r="540" spans="1:5" ht="12.75">
      <c r="A540" s="35" t="s">
        <v>56</v>
      </c>
      <c r="E540" s="39" t="s">
        <v>5</v>
      </c>
    </row>
    <row r="541" spans="1:5" ht="12.75">
      <c r="A541" s="35" t="s">
        <v>57</v>
      </c>
      <c r="E541" s="40" t="s">
        <v>5</v>
      </c>
    </row>
    <row r="542" spans="1:5" ht="12.75">
      <c r="A542" t="s">
        <v>59</v>
      </c>
      <c r="E542" s="39" t="s">
        <v>5</v>
      </c>
    </row>
    <row r="543" spans="1:16" ht="25.5">
      <c r="A543" t="s">
        <v>49</v>
      </c>
      <c s="34" t="s">
        <v>630</v>
      </c>
      <c s="34" t="s">
        <v>5013</v>
      </c>
      <c s="35" t="s">
        <v>5</v>
      </c>
      <c s="6" t="s">
        <v>5014</v>
      </c>
      <c s="36" t="s">
        <v>54</v>
      </c>
      <c s="37">
        <v>1</v>
      </c>
      <c s="36">
        <v>0</v>
      </c>
      <c s="36">
        <f>ROUND(G543*H543,6)</f>
      </c>
      <c r="L543" s="38">
        <v>0</v>
      </c>
      <c s="32">
        <f>ROUND(ROUND(L543,2)*ROUND(G543,3),2)</f>
      </c>
      <c s="36" t="s">
        <v>808</v>
      </c>
      <c>
        <f>(M543*21)/100</f>
      </c>
      <c t="s">
        <v>27</v>
      </c>
    </row>
    <row r="544" spans="1:5" ht="12.75">
      <c r="A544" s="35" t="s">
        <v>56</v>
      </c>
      <c r="E544" s="39" t="s">
        <v>5</v>
      </c>
    </row>
    <row r="545" spans="1:5" ht="12.75">
      <c r="A545" s="35" t="s">
        <v>57</v>
      </c>
      <c r="E545" s="40" t="s">
        <v>5</v>
      </c>
    </row>
    <row r="546" spans="1:5" ht="12.75">
      <c r="A546" t="s">
        <v>59</v>
      </c>
      <c r="E546" s="39" t="s">
        <v>5</v>
      </c>
    </row>
    <row r="547" spans="1:16" ht="25.5">
      <c r="A547" t="s">
        <v>49</v>
      </c>
      <c s="34" t="s">
        <v>634</v>
      </c>
      <c s="34" t="s">
        <v>5015</v>
      </c>
      <c s="35" t="s">
        <v>5</v>
      </c>
      <c s="6" t="s">
        <v>5016</v>
      </c>
      <c s="36" t="s">
        <v>54</v>
      </c>
      <c s="37">
        <v>1</v>
      </c>
      <c s="36">
        <v>0</v>
      </c>
      <c s="36">
        <f>ROUND(G547*H547,6)</f>
      </c>
      <c r="L547" s="38">
        <v>0</v>
      </c>
      <c s="32">
        <f>ROUND(ROUND(L547,2)*ROUND(G547,3),2)</f>
      </c>
      <c s="36" t="s">
        <v>808</v>
      </c>
      <c>
        <f>(M547*21)/100</f>
      </c>
      <c t="s">
        <v>27</v>
      </c>
    </row>
    <row r="548" spans="1:5" ht="12.75">
      <c r="A548" s="35" t="s">
        <v>56</v>
      </c>
      <c r="E548" s="39" t="s">
        <v>5</v>
      </c>
    </row>
    <row r="549" spans="1:5" ht="12.75">
      <c r="A549" s="35" t="s">
        <v>57</v>
      </c>
      <c r="E549" s="40" t="s">
        <v>5</v>
      </c>
    </row>
    <row r="550" spans="1:5" ht="12.75">
      <c r="A550" t="s">
        <v>59</v>
      </c>
      <c r="E550" s="39" t="s">
        <v>5</v>
      </c>
    </row>
    <row r="551" spans="1:16" ht="25.5">
      <c r="A551" t="s">
        <v>49</v>
      </c>
      <c s="34" t="s">
        <v>638</v>
      </c>
      <c s="34" t="s">
        <v>5017</v>
      </c>
      <c s="35" t="s">
        <v>5</v>
      </c>
      <c s="6" t="s">
        <v>5018</v>
      </c>
      <c s="36" t="s">
        <v>54</v>
      </c>
      <c s="37">
        <v>1</v>
      </c>
      <c s="36">
        <v>0</v>
      </c>
      <c s="36">
        <f>ROUND(G551*H551,6)</f>
      </c>
      <c r="L551" s="38">
        <v>0</v>
      </c>
      <c s="32">
        <f>ROUND(ROUND(L551,2)*ROUND(G551,3),2)</f>
      </c>
      <c s="36" t="s">
        <v>808</v>
      </c>
      <c>
        <f>(M551*21)/100</f>
      </c>
      <c t="s">
        <v>27</v>
      </c>
    </row>
    <row r="552" spans="1:5" ht="12.75">
      <c r="A552" s="35" t="s">
        <v>56</v>
      </c>
      <c r="E552" s="39" t="s">
        <v>5</v>
      </c>
    </row>
    <row r="553" spans="1:5" ht="12.75">
      <c r="A553" s="35" t="s">
        <v>57</v>
      </c>
      <c r="E553" s="40" t="s">
        <v>5</v>
      </c>
    </row>
    <row r="554" spans="1:5" ht="12.75">
      <c r="A554" t="s">
        <v>59</v>
      </c>
      <c r="E554" s="39" t="s">
        <v>5</v>
      </c>
    </row>
    <row r="555" spans="1:16" ht="25.5">
      <c r="A555" t="s">
        <v>49</v>
      </c>
      <c s="34" t="s">
        <v>642</v>
      </c>
      <c s="34" t="s">
        <v>5019</v>
      </c>
      <c s="35" t="s">
        <v>5</v>
      </c>
      <c s="6" t="s">
        <v>5020</v>
      </c>
      <c s="36" t="s">
        <v>54</v>
      </c>
      <c s="37">
        <v>1</v>
      </c>
      <c s="36">
        <v>0</v>
      </c>
      <c s="36">
        <f>ROUND(G555*H555,6)</f>
      </c>
      <c r="L555" s="38">
        <v>0</v>
      </c>
      <c s="32">
        <f>ROUND(ROUND(L555,2)*ROUND(G555,3),2)</f>
      </c>
      <c s="36" t="s">
        <v>808</v>
      </c>
      <c>
        <f>(M555*21)/100</f>
      </c>
      <c t="s">
        <v>27</v>
      </c>
    </row>
    <row r="556" spans="1:5" ht="12.75">
      <c r="A556" s="35" t="s">
        <v>56</v>
      </c>
      <c r="E556" s="39" t="s">
        <v>5</v>
      </c>
    </row>
    <row r="557" spans="1:5" ht="12.75">
      <c r="A557" s="35" t="s">
        <v>57</v>
      </c>
      <c r="E557" s="40" t="s">
        <v>5</v>
      </c>
    </row>
    <row r="558" spans="1:5" ht="12.75">
      <c r="A558" t="s">
        <v>59</v>
      </c>
      <c r="E558" s="39" t="s">
        <v>5</v>
      </c>
    </row>
    <row r="559" spans="1:16" ht="25.5">
      <c r="A559" t="s">
        <v>49</v>
      </c>
      <c s="34" t="s">
        <v>646</v>
      </c>
      <c s="34" t="s">
        <v>5021</v>
      </c>
      <c s="35" t="s">
        <v>5</v>
      </c>
      <c s="6" t="s">
        <v>5022</v>
      </c>
      <c s="36" t="s">
        <v>54</v>
      </c>
      <c s="37">
        <v>1</v>
      </c>
      <c s="36">
        <v>0</v>
      </c>
      <c s="36">
        <f>ROUND(G559*H559,6)</f>
      </c>
      <c r="L559" s="38">
        <v>0</v>
      </c>
      <c s="32">
        <f>ROUND(ROUND(L559,2)*ROUND(G559,3),2)</f>
      </c>
      <c s="36" t="s">
        <v>808</v>
      </c>
      <c>
        <f>(M559*21)/100</f>
      </c>
      <c t="s">
        <v>27</v>
      </c>
    </row>
    <row r="560" spans="1:5" ht="12.75">
      <c r="A560" s="35" t="s">
        <v>56</v>
      </c>
      <c r="E560" s="39" t="s">
        <v>5</v>
      </c>
    </row>
    <row r="561" spans="1:5" ht="12.75">
      <c r="A561" s="35" t="s">
        <v>57</v>
      </c>
      <c r="E561" s="40" t="s">
        <v>5</v>
      </c>
    </row>
    <row r="562" spans="1:5" ht="12.75">
      <c r="A562" t="s">
        <v>59</v>
      </c>
      <c r="E562" s="39" t="s">
        <v>5</v>
      </c>
    </row>
    <row r="563" spans="1:16" ht="25.5">
      <c r="A563" t="s">
        <v>49</v>
      </c>
      <c s="34" t="s">
        <v>650</v>
      </c>
      <c s="34" t="s">
        <v>5023</v>
      </c>
      <c s="35" t="s">
        <v>5</v>
      </c>
      <c s="6" t="s">
        <v>5024</v>
      </c>
      <c s="36" t="s">
        <v>54</v>
      </c>
      <c s="37">
        <v>1</v>
      </c>
      <c s="36">
        <v>0</v>
      </c>
      <c s="36">
        <f>ROUND(G563*H563,6)</f>
      </c>
      <c r="L563" s="38">
        <v>0</v>
      </c>
      <c s="32">
        <f>ROUND(ROUND(L563,2)*ROUND(G563,3),2)</f>
      </c>
      <c s="36" t="s">
        <v>808</v>
      </c>
      <c>
        <f>(M563*21)/100</f>
      </c>
      <c t="s">
        <v>27</v>
      </c>
    </row>
    <row r="564" spans="1:5" ht="12.75">
      <c r="A564" s="35" t="s">
        <v>56</v>
      </c>
      <c r="E564" s="39" t="s">
        <v>5</v>
      </c>
    </row>
    <row r="565" spans="1:5" ht="12.75">
      <c r="A565" s="35" t="s">
        <v>57</v>
      </c>
      <c r="E565" s="40" t="s">
        <v>5</v>
      </c>
    </row>
    <row r="566" spans="1:5" ht="12.75">
      <c r="A566" t="s">
        <v>59</v>
      </c>
      <c r="E566" s="39" t="s">
        <v>5</v>
      </c>
    </row>
    <row r="567" spans="1:16" ht="25.5">
      <c r="A567" t="s">
        <v>49</v>
      </c>
      <c s="34" t="s">
        <v>654</v>
      </c>
      <c s="34" t="s">
        <v>5025</v>
      </c>
      <c s="35" t="s">
        <v>5</v>
      </c>
      <c s="6" t="s">
        <v>5026</v>
      </c>
      <c s="36" t="s">
        <v>54</v>
      </c>
      <c s="37">
        <v>1</v>
      </c>
      <c s="36">
        <v>0</v>
      </c>
      <c s="36">
        <f>ROUND(G567*H567,6)</f>
      </c>
      <c r="L567" s="38">
        <v>0</v>
      </c>
      <c s="32">
        <f>ROUND(ROUND(L567,2)*ROUND(G567,3),2)</f>
      </c>
      <c s="36" t="s">
        <v>808</v>
      </c>
      <c>
        <f>(M567*21)/100</f>
      </c>
      <c t="s">
        <v>27</v>
      </c>
    </row>
    <row r="568" spans="1:5" ht="12.75">
      <c r="A568" s="35" t="s">
        <v>56</v>
      </c>
      <c r="E568" s="39" t="s">
        <v>5</v>
      </c>
    </row>
    <row r="569" spans="1:5" ht="12.75">
      <c r="A569" s="35" t="s">
        <v>57</v>
      </c>
      <c r="E569" s="40" t="s">
        <v>5</v>
      </c>
    </row>
    <row r="570" spans="1:5" ht="12.75">
      <c r="A570" t="s">
        <v>59</v>
      </c>
      <c r="E570" s="39" t="s">
        <v>5</v>
      </c>
    </row>
    <row r="571" spans="1:16" ht="25.5">
      <c r="A571" t="s">
        <v>49</v>
      </c>
      <c s="34" t="s">
        <v>658</v>
      </c>
      <c s="34" t="s">
        <v>5027</v>
      </c>
      <c s="35" t="s">
        <v>5</v>
      </c>
      <c s="6" t="s">
        <v>5028</v>
      </c>
      <c s="36" t="s">
        <v>54</v>
      </c>
      <c s="37">
        <v>1</v>
      </c>
      <c s="36">
        <v>0</v>
      </c>
      <c s="36">
        <f>ROUND(G571*H571,6)</f>
      </c>
      <c r="L571" s="38">
        <v>0</v>
      </c>
      <c s="32">
        <f>ROUND(ROUND(L571,2)*ROUND(G571,3),2)</f>
      </c>
      <c s="36" t="s">
        <v>808</v>
      </c>
      <c>
        <f>(M571*21)/100</f>
      </c>
      <c t="s">
        <v>27</v>
      </c>
    </row>
    <row r="572" spans="1:5" ht="12.75">
      <c r="A572" s="35" t="s">
        <v>56</v>
      </c>
      <c r="E572" s="39" t="s">
        <v>5</v>
      </c>
    </row>
    <row r="573" spans="1:5" ht="12.75">
      <c r="A573" s="35" t="s">
        <v>57</v>
      </c>
      <c r="E573" s="40" t="s">
        <v>5</v>
      </c>
    </row>
    <row r="574" spans="1:5" ht="12.75">
      <c r="A574" t="s">
        <v>59</v>
      </c>
      <c r="E574" s="39" t="s">
        <v>5</v>
      </c>
    </row>
    <row r="575" spans="1:16" ht="25.5">
      <c r="A575" t="s">
        <v>49</v>
      </c>
      <c s="34" t="s">
        <v>662</v>
      </c>
      <c s="34" t="s">
        <v>5029</v>
      </c>
      <c s="35" t="s">
        <v>5</v>
      </c>
      <c s="6" t="s">
        <v>5030</v>
      </c>
      <c s="36" t="s">
        <v>54</v>
      </c>
      <c s="37">
        <v>1</v>
      </c>
      <c s="36">
        <v>0</v>
      </c>
      <c s="36">
        <f>ROUND(G575*H575,6)</f>
      </c>
      <c r="L575" s="38">
        <v>0</v>
      </c>
      <c s="32">
        <f>ROUND(ROUND(L575,2)*ROUND(G575,3),2)</f>
      </c>
      <c s="36" t="s">
        <v>808</v>
      </c>
      <c>
        <f>(M575*21)/100</f>
      </c>
      <c t="s">
        <v>27</v>
      </c>
    </row>
    <row r="576" spans="1:5" ht="12.75">
      <c r="A576" s="35" t="s">
        <v>56</v>
      </c>
      <c r="E576" s="39" t="s">
        <v>5</v>
      </c>
    </row>
    <row r="577" spans="1:5" ht="12.75">
      <c r="A577" s="35" t="s">
        <v>57</v>
      </c>
      <c r="E577" s="40" t="s">
        <v>5</v>
      </c>
    </row>
    <row r="578" spans="1:5" ht="12.75">
      <c r="A578" t="s">
        <v>59</v>
      </c>
      <c r="E578" s="39" t="s">
        <v>5</v>
      </c>
    </row>
    <row r="579" spans="1:16" ht="25.5">
      <c r="A579" t="s">
        <v>49</v>
      </c>
      <c s="34" t="s">
        <v>666</v>
      </c>
      <c s="34" t="s">
        <v>5031</v>
      </c>
      <c s="35" t="s">
        <v>5</v>
      </c>
      <c s="6" t="s">
        <v>5032</v>
      </c>
      <c s="36" t="s">
        <v>54</v>
      </c>
      <c s="37">
        <v>1</v>
      </c>
      <c s="36">
        <v>0</v>
      </c>
      <c s="36">
        <f>ROUND(G579*H579,6)</f>
      </c>
      <c r="L579" s="38">
        <v>0</v>
      </c>
      <c s="32">
        <f>ROUND(ROUND(L579,2)*ROUND(G579,3),2)</f>
      </c>
      <c s="36" t="s">
        <v>808</v>
      </c>
      <c>
        <f>(M579*21)/100</f>
      </c>
      <c t="s">
        <v>27</v>
      </c>
    </row>
    <row r="580" spans="1:5" ht="12.75">
      <c r="A580" s="35" t="s">
        <v>56</v>
      </c>
      <c r="E580" s="39" t="s">
        <v>5</v>
      </c>
    </row>
    <row r="581" spans="1:5" ht="12.75">
      <c r="A581" s="35" t="s">
        <v>57</v>
      </c>
      <c r="E581" s="40" t="s">
        <v>5</v>
      </c>
    </row>
    <row r="582" spans="1:5" ht="12.75">
      <c r="A582" t="s">
        <v>59</v>
      </c>
      <c r="E582" s="39" t="s">
        <v>5</v>
      </c>
    </row>
    <row r="583" spans="1:16" ht="25.5">
      <c r="A583" t="s">
        <v>49</v>
      </c>
      <c s="34" t="s">
        <v>670</v>
      </c>
      <c s="34" t="s">
        <v>5033</v>
      </c>
      <c s="35" t="s">
        <v>5</v>
      </c>
      <c s="6" t="s">
        <v>5034</v>
      </c>
      <c s="36" t="s">
        <v>54</v>
      </c>
      <c s="37">
        <v>1</v>
      </c>
      <c s="36">
        <v>0</v>
      </c>
      <c s="36">
        <f>ROUND(G583*H583,6)</f>
      </c>
      <c r="L583" s="38">
        <v>0</v>
      </c>
      <c s="32">
        <f>ROUND(ROUND(L583,2)*ROUND(G583,3),2)</f>
      </c>
      <c s="36" t="s">
        <v>808</v>
      </c>
      <c>
        <f>(M583*21)/100</f>
      </c>
      <c t="s">
        <v>27</v>
      </c>
    </row>
    <row r="584" spans="1:5" ht="12.75">
      <c r="A584" s="35" t="s">
        <v>56</v>
      </c>
      <c r="E584" s="39" t="s">
        <v>5</v>
      </c>
    </row>
    <row r="585" spans="1:5" ht="12.75">
      <c r="A585" s="35" t="s">
        <v>57</v>
      </c>
      <c r="E585" s="40" t="s">
        <v>5</v>
      </c>
    </row>
    <row r="586" spans="1:5" ht="12.75">
      <c r="A586" t="s">
        <v>59</v>
      </c>
      <c r="E586" s="39" t="s">
        <v>5</v>
      </c>
    </row>
    <row r="587" spans="1:16" ht="25.5">
      <c r="A587" t="s">
        <v>49</v>
      </c>
      <c s="34" t="s">
        <v>675</v>
      </c>
      <c s="34" t="s">
        <v>5035</v>
      </c>
      <c s="35" t="s">
        <v>5</v>
      </c>
      <c s="6" t="s">
        <v>5036</v>
      </c>
      <c s="36" t="s">
        <v>54</v>
      </c>
      <c s="37">
        <v>1</v>
      </c>
      <c s="36">
        <v>0</v>
      </c>
      <c s="36">
        <f>ROUND(G587*H587,6)</f>
      </c>
      <c r="L587" s="38">
        <v>0</v>
      </c>
      <c s="32">
        <f>ROUND(ROUND(L587,2)*ROUND(G587,3),2)</f>
      </c>
      <c s="36" t="s">
        <v>808</v>
      </c>
      <c>
        <f>(M587*21)/100</f>
      </c>
      <c t="s">
        <v>27</v>
      </c>
    </row>
    <row r="588" spans="1:5" ht="12.75">
      <c r="A588" s="35" t="s">
        <v>56</v>
      </c>
      <c r="E588" s="39" t="s">
        <v>5</v>
      </c>
    </row>
    <row r="589" spans="1:5" ht="12.75">
      <c r="A589" s="35" t="s">
        <v>57</v>
      </c>
      <c r="E589" s="40" t="s">
        <v>5</v>
      </c>
    </row>
    <row r="590" spans="1:5" ht="12.75">
      <c r="A590" t="s">
        <v>59</v>
      </c>
      <c r="E590" s="39" t="s">
        <v>5</v>
      </c>
    </row>
    <row r="591" spans="1:16" ht="25.5">
      <c r="A591" t="s">
        <v>49</v>
      </c>
      <c s="34" t="s">
        <v>679</v>
      </c>
      <c s="34" t="s">
        <v>5037</v>
      </c>
      <c s="35" t="s">
        <v>5</v>
      </c>
      <c s="6" t="s">
        <v>5038</v>
      </c>
      <c s="36" t="s">
        <v>54</v>
      </c>
      <c s="37">
        <v>1</v>
      </c>
      <c s="36">
        <v>0</v>
      </c>
      <c s="36">
        <f>ROUND(G591*H591,6)</f>
      </c>
      <c r="L591" s="38">
        <v>0</v>
      </c>
      <c s="32">
        <f>ROUND(ROUND(L591,2)*ROUND(G591,3),2)</f>
      </c>
      <c s="36" t="s">
        <v>808</v>
      </c>
      <c>
        <f>(M591*21)/100</f>
      </c>
      <c t="s">
        <v>27</v>
      </c>
    </row>
    <row r="592" spans="1:5" ht="12.75">
      <c r="A592" s="35" t="s">
        <v>56</v>
      </c>
      <c r="E592" s="39" t="s">
        <v>5</v>
      </c>
    </row>
    <row r="593" spans="1:5" ht="12.75">
      <c r="A593" s="35" t="s">
        <v>57</v>
      </c>
      <c r="E593" s="40" t="s">
        <v>5</v>
      </c>
    </row>
    <row r="594" spans="1:5" ht="12.75">
      <c r="A594" t="s">
        <v>59</v>
      </c>
      <c r="E594" s="39" t="s">
        <v>5</v>
      </c>
    </row>
    <row r="595" spans="1:16" ht="25.5">
      <c r="A595" t="s">
        <v>49</v>
      </c>
      <c s="34" t="s">
        <v>683</v>
      </c>
      <c s="34" t="s">
        <v>5039</v>
      </c>
      <c s="35" t="s">
        <v>5</v>
      </c>
      <c s="6" t="s">
        <v>5040</v>
      </c>
      <c s="36" t="s">
        <v>54</v>
      </c>
      <c s="37">
        <v>1</v>
      </c>
      <c s="36">
        <v>0</v>
      </c>
      <c s="36">
        <f>ROUND(G595*H595,6)</f>
      </c>
      <c r="L595" s="38">
        <v>0</v>
      </c>
      <c s="32">
        <f>ROUND(ROUND(L595,2)*ROUND(G595,3),2)</f>
      </c>
      <c s="36" t="s">
        <v>808</v>
      </c>
      <c>
        <f>(M595*21)/100</f>
      </c>
      <c t="s">
        <v>27</v>
      </c>
    </row>
    <row r="596" spans="1:5" ht="12.75">
      <c r="A596" s="35" t="s">
        <v>56</v>
      </c>
      <c r="E596" s="39" t="s">
        <v>5</v>
      </c>
    </row>
    <row r="597" spans="1:5" ht="12.75">
      <c r="A597" s="35" t="s">
        <v>57</v>
      </c>
      <c r="E597" s="40" t="s">
        <v>5</v>
      </c>
    </row>
    <row r="598" spans="1:5" ht="12.75">
      <c r="A598" t="s">
        <v>59</v>
      </c>
      <c r="E598" s="39" t="s">
        <v>5</v>
      </c>
    </row>
    <row r="599" spans="1:16" ht="25.5">
      <c r="A599" t="s">
        <v>49</v>
      </c>
      <c s="34" t="s">
        <v>687</v>
      </c>
      <c s="34" t="s">
        <v>5041</v>
      </c>
      <c s="35" t="s">
        <v>5</v>
      </c>
      <c s="6" t="s">
        <v>5042</v>
      </c>
      <c s="36" t="s">
        <v>54</v>
      </c>
      <c s="37">
        <v>1</v>
      </c>
      <c s="36">
        <v>0</v>
      </c>
      <c s="36">
        <f>ROUND(G599*H599,6)</f>
      </c>
      <c r="L599" s="38">
        <v>0</v>
      </c>
      <c s="32">
        <f>ROUND(ROUND(L599,2)*ROUND(G599,3),2)</f>
      </c>
      <c s="36" t="s">
        <v>808</v>
      </c>
      <c>
        <f>(M599*21)/100</f>
      </c>
      <c t="s">
        <v>27</v>
      </c>
    </row>
    <row r="600" spans="1:5" ht="12.75">
      <c r="A600" s="35" t="s">
        <v>56</v>
      </c>
      <c r="E600" s="39" t="s">
        <v>5</v>
      </c>
    </row>
    <row r="601" spans="1:5" ht="12.75">
      <c r="A601" s="35" t="s">
        <v>57</v>
      </c>
      <c r="E601" s="40" t="s">
        <v>5</v>
      </c>
    </row>
    <row r="602" spans="1:5" ht="12.75">
      <c r="A602" t="s">
        <v>59</v>
      </c>
      <c r="E602" s="39" t="s">
        <v>5</v>
      </c>
    </row>
    <row r="603" spans="1:16" ht="25.5">
      <c r="A603" t="s">
        <v>49</v>
      </c>
      <c s="34" t="s">
        <v>691</v>
      </c>
      <c s="34" t="s">
        <v>5043</v>
      </c>
      <c s="35" t="s">
        <v>5</v>
      </c>
      <c s="6" t="s">
        <v>5044</v>
      </c>
      <c s="36" t="s">
        <v>54</v>
      </c>
      <c s="37">
        <v>1</v>
      </c>
      <c s="36">
        <v>0</v>
      </c>
      <c s="36">
        <f>ROUND(G603*H603,6)</f>
      </c>
      <c r="L603" s="38">
        <v>0</v>
      </c>
      <c s="32">
        <f>ROUND(ROUND(L603,2)*ROUND(G603,3),2)</f>
      </c>
      <c s="36" t="s">
        <v>808</v>
      </c>
      <c>
        <f>(M603*21)/100</f>
      </c>
      <c t="s">
        <v>27</v>
      </c>
    </row>
    <row r="604" spans="1:5" ht="12.75">
      <c r="A604" s="35" t="s">
        <v>56</v>
      </c>
      <c r="E604" s="39" t="s">
        <v>5</v>
      </c>
    </row>
    <row r="605" spans="1:5" ht="12.75">
      <c r="A605" s="35" t="s">
        <v>57</v>
      </c>
      <c r="E605" s="40" t="s">
        <v>5</v>
      </c>
    </row>
    <row r="606" spans="1:5" ht="12.75">
      <c r="A606" t="s">
        <v>59</v>
      </c>
      <c r="E606" s="39" t="s">
        <v>5</v>
      </c>
    </row>
    <row r="607" spans="1:16" ht="25.5">
      <c r="A607" t="s">
        <v>49</v>
      </c>
      <c s="34" t="s">
        <v>695</v>
      </c>
      <c s="34" t="s">
        <v>5045</v>
      </c>
      <c s="35" t="s">
        <v>5</v>
      </c>
      <c s="6" t="s">
        <v>5046</v>
      </c>
      <c s="36" t="s">
        <v>54</v>
      </c>
      <c s="37">
        <v>1</v>
      </c>
      <c s="36">
        <v>0</v>
      </c>
      <c s="36">
        <f>ROUND(G607*H607,6)</f>
      </c>
      <c r="L607" s="38">
        <v>0</v>
      </c>
      <c s="32">
        <f>ROUND(ROUND(L607,2)*ROUND(G607,3),2)</f>
      </c>
      <c s="36" t="s">
        <v>808</v>
      </c>
      <c>
        <f>(M607*21)/100</f>
      </c>
      <c t="s">
        <v>27</v>
      </c>
    </row>
    <row r="608" spans="1:5" ht="12.75">
      <c r="A608" s="35" t="s">
        <v>56</v>
      </c>
      <c r="E608" s="39" t="s">
        <v>5</v>
      </c>
    </row>
    <row r="609" spans="1:5" ht="12.75">
      <c r="A609" s="35" t="s">
        <v>57</v>
      </c>
      <c r="E609" s="40" t="s">
        <v>5</v>
      </c>
    </row>
    <row r="610" spans="1:5" ht="12.75">
      <c r="A610" t="s">
        <v>59</v>
      </c>
      <c r="E610" s="39" t="s">
        <v>5</v>
      </c>
    </row>
    <row r="611" spans="1:16" ht="25.5">
      <c r="A611" t="s">
        <v>49</v>
      </c>
      <c s="34" t="s">
        <v>699</v>
      </c>
      <c s="34" t="s">
        <v>5047</v>
      </c>
      <c s="35" t="s">
        <v>5</v>
      </c>
      <c s="6" t="s">
        <v>5048</v>
      </c>
      <c s="36" t="s">
        <v>54</v>
      </c>
      <c s="37">
        <v>1</v>
      </c>
      <c s="36">
        <v>0</v>
      </c>
      <c s="36">
        <f>ROUND(G611*H611,6)</f>
      </c>
      <c r="L611" s="38">
        <v>0</v>
      </c>
      <c s="32">
        <f>ROUND(ROUND(L611,2)*ROUND(G611,3),2)</f>
      </c>
      <c s="36" t="s">
        <v>808</v>
      </c>
      <c>
        <f>(M611*21)/100</f>
      </c>
      <c t="s">
        <v>27</v>
      </c>
    </row>
    <row r="612" spans="1:5" ht="12.75">
      <c r="A612" s="35" t="s">
        <v>56</v>
      </c>
      <c r="E612" s="39" t="s">
        <v>5</v>
      </c>
    </row>
    <row r="613" spans="1:5" ht="12.75">
      <c r="A613" s="35" t="s">
        <v>57</v>
      </c>
      <c r="E613" s="40" t="s">
        <v>5</v>
      </c>
    </row>
    <row r="614" spans="1:5" ht="12.75">
      <c r="A614" t="s">
        <v>59</v>
      </c>
      <c r="E614" s="39" t="s">
        <v>5</v>
      </c>
    </row>
    <row r="615" spans="1:16" ht="25.5">
      <c r="A615" t="s">
        <v>49</v>
      </c>
      <c s="34" t="s">
        <v>703</v>
      </c>
      <c s="34" t="s">
        <v>5049</v>
      </c>
      <c s="35" t="s">
        <v>5</v>
      </c>
      <c s="6" t="s">
        <v>5050</v>
      </c>
      <c s="36" t="s">
        <v>54</v>
      </c>
      <c s="37">
        <v>1</v>
      </c>
      <c s="36">
        <v>0</v>
      </c>
      <c s="36">
        <f>ROUND(G615*H615,6)</f>
      </c>
      <c r="L615" s="38">
        <v>0</v>
      </c>
      <c s="32">
        <f>ROUND(ROUND(L615,2)*ROUND(G615,3),2)</f>
      </c>
      <c s="36" t="s">
        <v>808</v>
      </c>
      <c>
        <f>(M615*21)/100</f>
      </c>
      <c t="s">
        <v>27</v>
      </c>
    </row>
    <row r="616" spans="1:5" ht="12.75">
      <c r="A616" s="35" t="s">
        <v>56</v>
      </c>
      <c r="E616" s="39" t="s">
        <v>5</v>
      </c>
    </row>
    <row r="617" spans="1:5" ht="12.75">
      <c r="A617" s="35" t="s">
        <v>57</v>
      </c>
      <c r="E617" s="40" t="s">
        <v>5</v>
      </c>
    </row>
    <row r="618" spans="1:5" ht="12.75">
      <c r="A618" t="s">
        <v>59</v>
      </c>
      <c r="E618" s="39" t="s">
        <v>5</v>
      </c>
    </row>
    <row r="619" spans="1:16" ht="25.5">
      <c r="A619" t="s">
        <v>49</v>
      </c>
      <c s="34" t="s">
        <v>707</v>
      </c>
      <c s="34" t="s">
        <v>5051</v>
      </c>
      <c s="35" t="s">
        <v>5</v>
      </c>
      <c s="6" t="s">
        <v>5052</v>
      </c>
      <c s="36" t="s">
        <v>54</v>
      </c>
      <c s="37">
        <v>1</v>
      </c>
      <c s="36">
        <v>0</v>
      </c>
      <c s="36">
        <f>ROUND(G619*H619,6)</f>
      </c>
      <c r="L619" s="38">
        <v>0</v>
      </c>
      <c s="32">
        <f>ROUND(ROUND(L619,2)*ROUND(G619,3),2)</f>
      </c>
      <c s="36" t="s">
        <v>808</v>
      </c>
      <c>
        <f>(M619*21)/100</f>
      </c>
      <c t="s">
        <v>27</v>
      </c>
    </row>
    <row r="620" spans="1:5" ht="12.75">
      <c r="A620" s="35" t="s">
        <v>56</v>
      </c>
      <c r="E620" s="39" t="s">
        <v>5</v>
      </c>
    </row>
    <row r="621" spans="1:5" ht="12.75">
      <c r="A621" s="35" t="s">
        <v>57</v>
      </c>
      <c r="E621" s="40" t="s">
        <v>5</v>
      </c>
    </row>
    <row r="622" spans="1:5" ht="12.75">
      <c r="A622" t="s">
        <v>59</v>
      </c>
      <c r="E622" s="39" t="s">
        <v>5</v>
      </c>
    </row>
    <row r="623" spans="1:16" ht="25.5">
      <c r="A623" t="s">
        <v>49</v>
      </c>
      <c s="34" t="s">
        <v>711</v>
      </c>
      <c s="34" t="s">
        <v>5053</v>
      </c>
      <c s="35" t="s">
        <v>5</v>
      </c>
      <c s="6" t="s">
        <v>5054</v>
      </c>
      <c s="36" t="s">
        <v>54</v>
      </c>
      <c s="37">
        <v>1</v>
      </c>
      <c s="36">
        <v>0</v>
      </c>
      <c s="36">
        <f>ROUND(G623*H623,6)</f>
      </c>
      <c r="L623" s="38">
        <v>0</v>
      </c>
      <c s="32">
        <f>ROUND(ROUND(L623,2)*ROUND(G623,3),2)</f>
      </c>
      <c s="36" t="s">
        <v>808</v>
      </c>
      <c>
        <f>(M623*21)/100</f>
      </c>
      <c t="s">
        <v>27</v>
      </c>
    </row>
    <row r="624" spans="1:5" ht="12.75">
      <c r="A624" s="35" t="s">
        <v>56</v>
      </c>
      <c r="E624" s="39" t="s">
        <v>5</v>
      </c>
    </row>
    <row r="625" spans="1:5" ht="12.75">
      <c r="A625" s="35" t="s">
        <v>57</v>
      </c>
      <c r="E625" s="40" t="s">
        <v>5</v>
      </c>
    </row>
    <row r="626" spans="1:5" ht="12.75">
      <c r="A626" t="s">
        <v>59</v>
      </c>
      <c r="E626" s="39" t="s">
        <v>5</v>
      </c>
    </row>
    <row r="627" spans="1:16" ht="25.5">
      <c r="A627" t="s">
        <v>49</v>
      </c>
      <c s="34" t="s">
        <v>715</v>
      </c>
      <c s="34" t="s">
        <v>5055</v>
      </c>
      <c s="35" t="s">
        <v>5</v>
      </c>
      <c s="6" t="s">
        <v>5056</v>
      </c>
      <c s="36" t="s">
        <v>54</v>
      </c>
      <c s="37">
        <v>2</v>
      </c>
      <c s="36">
        <v>0</v>
      </c>
      <c s="36">
        <f>ROUND(G627*H627,6)</f>
      </c>
      <c r="L627" s="38">
        <v>0</v>
      </c>
      <c s="32">
        <f>ROUND(ROUND(L627,2)*ROUND(G627,3),2)</f>
      </c>
      <c s="36" t="s">
        <v>808</v>
      </c>
      <c>
        <f>(M627*21)/100</f>
      </c>
      <c t="s">
        <v>27</v>
      </c>
    </row>
    <row r="628" spans="1:5" ht="12.75">
      <c r="A628" s="35" t="s">
        <v>56</v>
      </c>
      <c r="E628" s="39" t="s">
        <v>5</v>
      </c>
    </row>
    <row r="629" spans="1:5" ht="12.75">
      <c r="A629" s="35" t="s">
        <v>57</v>
      </c>
      <c r="E629" s="40" t="s">
        <v>5</v>
      </c>
    </row>
    <row r="630" spans="1:5" ht="12.75">
      <c r="A630" t="s">
        <v>59</v>
      </c>
      <c r="E630" s="39" t="s">
        <v>5</v>
      </c>
    </row>
    <row r="631" spans="1:16" ht="25.5">
      <c r="A631" t="s">
        <v>49</v>
      </c>
      <c s="34" t="s">
        <v>719</v>
      </c>
      <c s="34" t="s">
        <v>5057</v>
      </c>
      <c s="35" t="s">
        <v>5</v>
      </c>
      <c s="6" t="s">
        <v>5058</v>
      </c>
      <c s="36" t="s">
        <v>54</v>
      </c>
      <c s="37">
        <v>1</v>
      </c>
      <c s="36">
        <v>0</v>
      </c>
      <c s="36">
        <f>ROUND(G631*H631,6)</f>
      </c>
      <c r="L631" s="38">
        <v>0</v>
      </c>
      <c s="32">
        <f>ROUND(ROUND(L631,2)*ROUND(G631,3),2)</f>
      </c>
      <c s="36" t="s">
        <v>808</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723</v>
      </c>
      <c s="34" t="s">
        <v>5059</v>
      </c>
      <c s="35" t="s">
        <v>5</v>
      </c>
      <c s="6" t="s">
        <v>5060</v>
      </c>
      <c s="36" t="s">
        <v>54</v>
      </c>
      <c s="37">
        <v>1</v>
      </c>
      <c s="36">
        <v>0</v>
      </c>
      <c s="36">
        <f>ROUND(G635*H635,6)</f>
      </c>
      <c r="L635" s="38">
        <v>0</v>
      </c>
      <c s="32">
        <f>ROUND(ROUND(L635,2)*ROUND(G635,3),2)</f>
      </c>
      <c s="36" t="s">
        <v>808</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727</v>
      </c>
      <c s="34" t="s">
        <v>5061</v>
      </c>
      <c s="35" t="s">
        <v>5</v>
      </c>
      <c s="6" t="s">
        <v>5062</v>
      </c>
      <c s="36" t="s">
        <v>54</v>
      </c>
      <c s="37">
        <v>2</v>
      </c>
      <c s="36">
        <v>0</v>
      </c>
      <c s="36">
        <f>ROUND(G639*H639,6)</f>
      </c>
      <c r="L639" s="38">
        <v>0</v>
      </c>
      <c s="32">
        <f>ROUND(ROUND(L639,2)*ROUND(G639,3),2)</f>
      </c>
      <c s="36" t="s">
        <v>808</v>
      </c>
      <c>
        <f>(M639*21)/100</f>
      </c>
      <c t="s">
        <v>27</v>
      </c>
    </row>
    <row r="640" spans="1:5" ht="12.75">
      <c r="A640" s="35" t="s">
        <v>56</v>
      </c>
      <c r="E640" s="39" t="s">
        <v>5</v>
      </c>
    </row>
    <row r="641" spans="1:5" ht="12.75">
      <c r="A641" s="35" t="s">
        <v>57</v>
      </c>
      <c r="E641" s="40" t="s">
        <v>5</v>
      </c>
    </row>
    <row r="642" spans="1:5" ht="12.75">
      <c r="A642" t="s">
        <v>59</v>
      </c>
      <c r="E642" s="39" t="s">
        <v>5</v>
      </c>
    </row>
    <row r="643" spans="1:16" ht="25.5">
      <c r="A643" t="s">
        <v>49</v>
      </c>
      <c s="34" t="s">
        <v>731</v>
      </c>
      <c s="34" t="s">
        <v>5063</v>
      </c>
      <c s="35" t="s">
        <v>5</v>
      </c>
      <c s="6" t="s">
        <v>5064</v>
      </c>
      <c s="36" t="s">
        <v>54</v>
      </c>
      <c s="37">
        <v>1</v>
      </c>
      <c s="36">
        <v>0</v>
      </c>
      <c s="36">
        <f>ROUND(G643*H643,6)</f>
      </c>
      <c r="L643" s="38">
        <v>0</v>
      </c>
      <c s="32">
        <f>ROUND(ROUND(L643,2)*ROUND(G643,3),2)</f>
      </c>
      <c s="36" t="s">
        <v>808</v>
      </c>
      <c>
        <f>(M643*21)/100</f>
      </c>
      <c t="s">
        <v>27</v>
      </c>
    </row>
    <row r="644" spans="1:5" ht="12.75">
      <c r="A644" s="35" t="s">
        <v>56</v>
      </c>
      <c r="E644" s="39" t="s">
        <v>5</v>
      </c>
    </row>
    <row r="645" spans="1:5" ht="12.75">
      <c r="A645" s="35" t="s">
        <v>57</v>
      </c>
      <c r="E645" s="40" t="s">
        <v>5</v>
      </c>
    </row>
    <row r="646" spans="1:5" ht="12.75">
      <c r="A646" t="s">
        <v>59</v>
      </c>
      <c r="E646" s="39" t="s">
        <v>5</v>
      </c>
    </row>
    <row r="647" spans="1:16" ht="25.5">
      <c r="A647" t="s">
        <v>49</v>
      </c>
      <c s="34" t="s">
        <v>735</v>
      </c>
      <c s="34" t="s">
        <v>5065</v>
      </c>
      <c s="35" t="s">
        <v>5</v>
      </c>
      <c s="6" t="s">
        <v>5066</v>
      </c>
      <c s="36" t="s">
        <v>54</v>
      </c>
      <c s="37">
        <v>1</v>
      </c>
      <c s="36">
        <v>0</v>
      </c>
      <c s="36">
        <f>ROUND(G647*H647,6)</f>
      </c>
      <c r="L647" s="38">
        <v>0</v>
      </c>
      <c s="32">
        <f>ROUND(ROUND(L647,2)*ROUND(G647,3),2)</f>
      </c>
      <c s="36" t="s">
        <v>808</v>
      </c>
      <c>
        <f>(M647*21)/100</f>
      </c>
      <c t="s">
        <v>27</v>
      </c>
    </row>
    <row r="648" spans="1:5" ht="12.75">
      <c r="A648" s="35" t="s">
        <v>56</v>
      </c>
      <c r="E648" s="39" t="s">
        <v>5</v>
      </c>
    </row>
    <row r="649" spans="1:5" ht="12.75">
      <c r="A649" s="35" t="s">
        <v>57</v>
      </c>
      <c r="E649" s="40" t="s">
        <v>5</v>
      </c>
    </row>
    <row r="650" spans="1:5" ht="12.75">
      <c r="A650" t="s">
        <v>59</v>
      </c>
      <c r="E650" s="39" t="s">
        <v>5</v>
      </c>
    </row>
    <row r="651" spans="1:16" ht="25.5">
      <c r="A651" t="s">
        <v>49</v>
      </c>
      <c s="34" t="s">
        <v>740</v>
      </c>
      <c s="34" t="s">
        <v>5067</v>
      </c>
      <c s="35" t="s">
        <v>5</v>
      </c>
      <c s="6" t="s">
        <v>5068</v>
      </c>
      <c s="36" t="s">
        <v>54</v>
      </c>
      <c s="37">
        <v>2</v>
      </c>
      <c s="36">
        <v>0</v>
      </c>
      <c s="36">
        <f>ROUND(G651*H651,6)</f>
      </c>
      <c r="L651" s="38">
        <v>0</v>
      </c>
      <c s="32">
        <f>ROUND(ROUND(L651,2)*ROUND(G651,3),2)</f>
      </c>
      <c s="36" t="s">
        <v>808</v>
      </c>
      <c>
        <f>(M651*21)/100</f>
      </c>
      <c t="s">
        <v>27</v>
      </c>
    </row>
    <row r="652" spans="1:5" ht="12.75">
      <c r="A652" s="35" t="s">
        <v>56</v>
      </c>
      <c r="E652" s="39" t="s">
        <v>5</v>
      </c>
    </row>
    <row r="653" spans="1:5" ht="12.75">
      <c r="A653" s="35" t="s">
        <v>57</v>
      </c>
      <c r="E653" s="40" t="s">
        <v>5</v>
      </c>
    </row>
    <row r="654" spans="1:5" ht="12.75">
      <c r="A654" t="s">
        <v>59</v>
      </c>
      <c r="E654" s="39" t="s">
        <v>5</v>
      </c>
    </row>
    <row r="655" spans="1:16" ht="25.5">
      <c r="A655" t="s">
        <v>49</v>
      </c>
      <c s="34" t="s">
        <v>744</v>
      </c>
      <c s="34" t="s">
        <v>5069</v>
      </c>
      <c s="35" t="s">
        <v>5</v>
      </c>
      <c s="6" t="s">
        <v>5070</v>
      </c>
      <c s="36" t="s">
        <v>54</v>
      </c>
      <c s="37">
        <v>2</v>
      </c>
      <c s="36">
        <v>0</v>
      </c>
      <c s="36">
        <f>ROUND(G655*H655,6)</f>
      </c>
      <c r="L655" s="38">
        <v>0</v>
      </c>
      <c s="32">
        <f>ROUND(ROUND(L655,2)*ROUND(G655,3),2)</f>
      </c>
      <c s="36" t="s">
        <v>808</v>
      </c>
      <c>
        <f>(M655*21)/100</f>
      </c>
      <c t="s">
        <v>27</v>
      </c>
    </row>
    <row r="656" spans="1:5" ht="12.75">
      <c r="A656" s="35" t="s">
        <v>56</v>
      </c>
      <c r="E656" s="39" t="s">
        <v>5</v>
      </c>
    </row>
    <row r="657" spans="1:5" ht="12.75">
      <c r="A657" s="35" t="s">
        <v>57</v>
      </c>
      <c r="E657" s="40" t="s">
        <v>5</v>
      </c>
    </row>
    <row r="658" spans="1:5" ht="12.75">
      <c r="A658" t="s">
        <v>59</v>
      </c>
      <c r="E658" s="39" t="s">
        <v>5</v>
      </c>
    </row>
    <row r="659" spans="1:16" ht="25.5">
      <c r="A659" t="s">
        <v>49</v>
      </c>
      <c s="34" t="s">
        <v>748</v>
      </c>
      <c s="34" t="s">
        <v>5071</v>
      </c>
      <c s="35" t="s">
        <v>5</v>
      </c>
      <c s="6" t="s">
        <v>5072</v>
      </c>
      <c s="36" t="s">
        <v>54</v>
      </c>
      <c s="37">
        <v>2</v>
      </c>
      <c s="36">
        <v>0</v>
      </c>
      <c s="36">
        <f>ROUND(G659*H659,6)</f>
      </c>
      <c r="L659" s="38">
        <v>0</v>
      </c>
      <c s="32">
        <f>ROUND(ROUND(L659,2)*ROUND(G659,3),2)</f>
      </c>
      <c s="36" t="s">
        <v>808</v>
      </c>
      <c>
        <f>(M659*21)/100</f>
      </c>
      <c t="s">
        <v>27</v>
      </c>
    </row>
    <row r="660" spans="1:5" ht="12.75">
      <c r="A660" s="35" t="s">
        <v>56</v>
      </c>
      <c r="E660" s="39" t="s">
        <v>5</v>
      </c>
    </row>
    <row r="661" spans="1:5" ht="12.75">
      <c r="A661" s="35" t="s">
        <v>57</v>
      </c>
      <c r="E661" s="40" t="s">
        <v>5</v>
      </c>
    </row>
    <row r="662" spans="1:5" ht="12.75">
      <c r="A662" t="s">
        <v>59</v>
      </c>
      <c r="E662" s="39" t="s">
        <v>5</v>
      </c>
    </row>
    <row r="663" spans="1:16" ht="25.5">
      <c r="A663" t="s">
        <v>49</v>
      </c>
      <c s="34" t="s">
        <v>752</v>
      </c>
      <c s="34" t="s">
        <v>5073</v>
      </c>
      <c s="35" t="s">
        <v>5</v>
      </c>
      <c s="6" t="s">
        <v>5074</v>
      </c>
      <c s="36" t="s">
        <v>54</v>
      </c>
      <c s="37">
        <v>27</v>
      </c>
      <c s="36">
        <v>0</v>
      </c>
      <c s="36">
        <f>ROUND(G663*H663,6)</f>
      </c>
      <c r="L663" s="38">
        <v>0</v>
      </c>
      <c s="32">
        <f>ROUND(ROUND(L663,2)*ROUND(G663,3),2)</f>
      </c>
      <c s="36" t="s">
        <v>808</v>
      </c>
      <c>
        <f>(M663*21)/100</f>
      </c>
      <c t="s">
        <v>27</v>
      </c>
    </row>
    <row r="664" spans="1:5" ht="12.75">
      <c r="A664" s="35" t="s">
        <v>56</v>
      </c>
      <c r="E664" s="39" t="s">
        <v>5</v>
      </c>
    </row>
    <row r="665" spans="1:5" ht="12.75">
      <c r="A665" s="35" t="s">
        <v>57</v>
      </c>
      <c r="E665" s="40" t="s">
        <v>5</v>
      </c>
    </row>
    <row r="666" spans="1:5" ht="12.75">
      <c r="A666" t="s">
        <v>59</v>
      </c>
      <c r="E666" s="39" t="s">
        <v>5</v>
      </c>
    </row>
    <row r="667" spans="1:16" ht="25.5">
      <c r="A667" t="s">
        <v>49</v>
      </c>
      <c s="34" t="s">
        <v>756</v>
      </c>
      <c s="34" t="s">
        <v>5075</v>
      </c>
      <c s="35" t="s">
        <v>5</v>
      </c>
      <c s="6" t="s">
        <v>5076</v>
      </c>
      <c s="36" t="s">
        <v>54</v>
      </c>
      <c s="37">
        <v>1</v>
      </c>
      <c s="36">
        <v>0</v>
      </c>
      <c s="36">
        <f>ROUND(G667*H667,6)</f>
      </c>
      <c r="L667" s="38">
        <v>0</v>
      </c>
      <c s="32">
        <f>ROUND(ROUND(L667,2)*ROUND(G667,3),2)</f>
      </c>
      <c s="36" t="s">
        <v>808</v>
      </c>
      <c>
        <f>(M667*21)/100</f>
      </c>
      <c t="s">
        <v>27</v>
      </c>
    </row>
    <row r="668" spans="1:5" ht="12.75">
      <c r="A668" s="35" t="s">
        <v>56</v>
      </c>
      <c r="E668" s="39" t="s">
        <v>5</v>
      </c>
    </row>
    <row r="669" spans="1:5" ht="12.75">
      <c r="A669" s="35" t="s">
        <v>57</v>
      </c>
      <c r="E669" s="40" t="s">
        <v>5</v>
      </c>
    </row>
    <row r="670" spans="1:5" ht="12.75">
      <c r="A670" t="s">
        <v>59</v>
      </c>
      <c r="E670" s="39" t="s">
        <v>5</v>
      </c>
    </row>
    <row r="671" spans="1:16" ht="25.5">
      <c r="A671" t="s">
        <v>49</v>
      </c>
      <c s="34" t="s">
        <v>760</v>
      </c>
      <c s="34" t="s">
        <v>5077</v>
      </c>
      <c s="35" t="s">
        <v>5</v>
      </c>
      <c s="6" t="s">
        <v>5078</v>
      </c>
      <c s="36" t="s">
        <v>54</v>
      </c>
      <c s="37">
        <v>3</v>
      </c>
      <c s="36">
        <v>0</v>
      </c>
      <c s="36">
        <f>ROUND(G671*H671,6)</f>
      </c>
      <c r="L671" s="38">
        <v>0</v>
      </c>
      <c s="32">
        <f>ROUND(ROUND(L671,2)*ROUND(G671,3),2)</f>
      </c>
      <c s="36" t="s">
        <v>808</v>
      </c>
      <c>
        <f>(M671*21)/100</f>
      </c>
      <c t="s">
        <v>27</v>
      </c>
    </row>
    <row r="672" spans="1:5" ht="12.75">
      <c r="A672" s="35" t="s">
        <v>56</v>
      </c>
      <c r="E672" s="39" t="s">
        <v>5</v>
      </c>
    </row>
    <row r="673" spans="1:5" ht="12.75">
      <c r="A673" s="35" t="s">
        <v>57</v>
      </c>
      <c r="E673" s="40" t="s">
        <v>5</v>
      </c>
    </row>
    <row r="674" spans="1:5" ht="12.75">
      <c r="A674" t="s">
        <v>59</v>
      </c>
      <c r="E674" s="39" t="s">
        <v>5</v>
      </c>
    </row>
    <row r="675" spans="1:16" ht="25.5">
      <c r="A675" t="s">
        <v>49</v>
      </c>
      <c s="34" t="s">
        <v>764</v>
      </c>
      <c s="34" t="s">
        <v>5079</v>
      </c>
      <c s="35" t="s">
        <v>5</v>
      </c>
      <c s="6" t="s">
        <v>5080</v>
      </c>
      <c s="36" t="s">
        <v>54</v>
      </c>
      <c s="37">
        <v>8</v>
      </c>
      <c s="36">
        <v>0</v>
      </c>
      <c s="36">
        <f>ROUND(G675*H675,6)</f>
      </c>
      <c r="L675" s="38">
        <v>0</v>
      </c>
      <c s="32">
        <f>ROUND(ROUND(L675,2)*ROUND(G675,3),2)</f>
      </c>
      <c s="36" t="s">
        <v>808</v>
      </c>
      <c>
        <f>(M675*21)/100</f>
      </c>
      <c t="s">
        <v>27</v>
      </c>
    </row>
    <row r="676" spans="1:5" ht="12.75">
      <c r="A676" s="35" t="s">
        <v>56</v>
      </c>
      <c r="E676" s="39" t="s">
        <v>5</v>
      </c>
    </row>
    <row r="677" spans="1:5" ht="12.75">
      <c r="A677" s="35" t="s">
        <v>57</v>
      </c>
      <c r="E677" s="40" t="s">
        <v>5</v>
      </c>
    </row>
    <row r="678" spans="1:5" ht="12.75">
      <c r="A678" t="s">
        <v>59</v>
      </c>
      <c r="E678" s="39" t="s">
        <v>5</v>
      </c>
    </row>
    <row r="679" spans="1:16" ht="25.5">
      <c r="A679" t="s">
        <v>49</v>
      </c>
      <c s="34" t="s">
        <v>768</v>
      </c>
      <c s="34" t="s">
        <v>5081</v>
      </c>
      <c s="35" t="s">
        <v>5</v>
      </c>
      <c s="6" t="s">
        <v>5082</v>
      </c>
      <c s="36" t="s">
        <v>54</v>
      </c>
      <c s="37">
        <v>1</v>
      </c>
      <c s="36">
        <v>0</v>
      </c>
      <c s="36">
        <f>ROUND(G679*H679,6)</f>
      </c>
      <c r="L679" s="38">
        <v>0</v>
      </c>
      <c s="32">
        <f>ROUND(ROUND(L679,2)*ROUND(G679,3),2)</f>
      </c>
      <c s="36" t="s">
        <v>808</v>
      </c>
      <c>
        <f>(M679*21)/100</f>
      </c>
      <c t="s">
        <v>27</v>
      </c>
    </row>
    <row r="680" spans="1:5" ht="12.75">
      <c r="A680" s="35" t="s">
        <v>56</v>
      </c>
      <c r="E680" s="39" t="s">
        <v>5</v>
      </c>
    </row>
    <row r="681" spans="1:5" ht="12.75">
      <c r="A681" s="35" t="s">
        <v>57</v>
      </c>
      <c r="E681" s="40" t="s">
        <v>5</v>
      </c>
    </row>
    <row r="682" spans="1:5" ht="12.75">
      <c r="A682" t="s">
        <v>59</v>
      </c>
      <c r="E682" s="39" t="s">
        <v>5</v>
      </c>
    </row>
    <row r="683" spans="1:16" ht="25.5">
      <c r="A683" t="s">
        <v>49</v>
      </c>
      <c s="34" t="s">
        <v>772</v>
      </c>
      <c s="34" t="s">
        <v>5083</v>
      </c>
      <c s="35" t="s">
        <v>5</v>
      </c>
      <c s="6" t="s">
        <v>5084</v>
      </c>
      <c s="36" t="s">
        <v>54</v>
      </c>
      <c s="37">
        <v>2</v>
      </c>
      <c s="36">
        <v>0</v>
      </c>
      <c s="36">
        <f>ROUND(G683*H683,6)</f>
      </c>
      <c r="L683" s="38">
        <v>0</v>
      </c>
      <c s="32">
        <f>ROUND(ROUND(L683,2)*ROUND(G683,3),2)</f>
      </c>
      <c s="36" t="s">
        <v>808</v>
      </c>
      <c>
        <f>(M683*21)/100</f>
      </c>
      <c t="s">
        <v>27</v>
      </c>
    </row>
    <row r="684" spans="1:5" ht="12.75">
      <c r="A684" s="35" t="s">
        <v>56</v>
      </c>
      <c r="E684" s="39" t="s">
        <v>5</v>
      </c>
    </row>
    <row r="685" spans="1:5" ht="12.75">
      <c r="A685" s="35" t="s">
        <v>57</v>
      </c>
      <c r="E685" s="40" t="s">
        <v>5</v>
      </c>
    </row>
    <row r="686" spans="1:5" ht="12.75">
      <c r="A686" t="s">
        <v>59</v>
      </c>
      <c r="E686" s="39" t="s">
        <v>5</v>
      </c>
    </row>
    <row r="687" spans="1:16" ht="25.5">
      <c r="A687" t="s">
        <v>49</v>
      </c>
      <c s="34" t="s">
        <v>776</v>
      </c>
      <c s="34" t="s">
        <v>5085</v>
      </c>
      <c s="35" t="s">
        <v>5</v>
      </c>
      <c s="6" t="s">
        <v>5086</v>
      </c>
      <c s="36" t="s">
        <v>54</v>
      </c>
      <c s="37">
        <v>1</v>
      </c>
      <c s="36">
        <v>0</v>
      </c>
      <c s="36">
        <f>ROUND(G687*H687,6)</f>
      </c>
      <c r="L687" s="38">
        <v>0</v>
      </c>
      <c s="32">
        <f>ROUND(ROUND(L687,2)*ROUND(G687,3),2)</f>
      </c>
      <c s="36" t="s">
        <v>808</v>
      </c>
      <c>
        <f>(M687*21)/100</f>
      </c>
      <c t="s">
        <v>27</v>
      </c>
    </row>
    <row r="688" spans="1:5" ht="12.75">
      <c r="A688" s="35" t="s">
        <v>56</v>
      </c>
      <c r="E688" s="39" t="s">
        <v>5</v>
      </c>
    </row>
    <row r="689" spans="1:5" ht="12.75">
      <c r="A689" s="35" t="s">
        <v>57</v>
      </c>
      <c r="E689" s="40" t="s">
        <v>5</v>
      </c>
    </row>
    <row r="690" spans="1:5" ht="12.75">
      <c r="A690" t="s">
        <v>59</v>
      </c>
      <c r="E690" s="39" t="s">
        <v>5</v>
      </c>
    </row>
    <row r="691" spans="1:16" ht="25.5">
      <c r="A691" t="s">
        <v>49</v>
      </c>
      <c s="34" t="s">
        <v>780</v>
      </c>
      <c s="34" t="s">
        <v>5087</v>
      </c>
      <c s="35" t="s">
        <v>5</v>
      </c>
      <c s="6" t="s">
        <v>5088</v>
      </c>
      <c s="36" t="s">
        <v>54</v>
      </c>
      <c s="37">
        <v>3</v>
      </c>
      <c s="36">
        <v>0</v>
      </c>
      <c s="36">
        <f>ROUND(G691*H691,6)</f>
      </c>
      <c r="L691" s="38">
        <v>0</v>
      </c>
      <c s="32">
        <f>ROUND(ROUND(L691,2)*ROUND(G691,3),2)</f>
      </c>
      <c s="36" t="s">
        <v>808</v>
      </c>
      <c>
        <f>(M691*21)/100</f>
      </c>
      <c t="s">
        <v>27</v>
      </c>
    </row>
    <row r="692" spans="1:5" ht="12.75">
      <c r="A692" s="35" t="s">
        <v>56</v>
      </c>
      <c r="E692" s="39" t="s">
        <v>5</v>
      </c>
    </row>
    <row r="693" spans="1:5" ht="12.75">
      <c r="A693" s="35" t="s">
        <v>57</v>
      </c>
      <c r="E693" s="40" t="s">
        <v>5</v>
      </c>
    </row>
    <row r="694" spans="1:5" ht="12.75">
      <c r="A694" t="s">
        <v>59</v>
      </c>
      <c r="E694" s="39" t="s">
        <v>5</v>
      </c>
    </row>
    <row r="695" spans="1:16" ht="25.5">
      <c r="A695" t="s">
        <v>49</v>
      </c>
      <c s="34" t="s">
        <v>4506</v>
      </c>
      <c s="34" t="s">
        <v>5089</v>
      </c>
      <c s="35" t="s">
        <v>5</v>
      </c>
      <c s="6" t="s">
        <v>5090</v>
      </c>
      <c s="36" t="s">
        <v>54</v>
      </c>
      <c s="37">
        <v>3</v>
      </c>
      <c s="36">
        <v>0</v>
      </c>
      <c s="36">
        <f>ROUND(G695*H695,6)</f>
      </c>
      <c r="L695" s="38">
        <v>0</v>
      </c>
      <c s="32">
        <f>ROUND(ROUND(L695,2)*ROUND(G695,3),2)</f>
      </c>
      <c s="36" t="s">
        <v>808</v>
      </c>
      <c>
        <f>(M695*21)/100</f>
      </c>
      <c t="s">
        <v>27</v>
      </c>
    </row>
    <row r="696" spans="1:5" ht="12.75">
      <c r="A696" s="35" t="s">
        <v>56</v>
      </c>
      <c r="E696" s="39" t="s">
        <v>5</v>
      </c>
    </row>
    <row r="697" spans="1:5" ht="12.75">
      <c r="A697" s="35" t="s">
        <v>57</v>
      </c>
      <c r="E697" s="40" t="s">
        <v>5</v>
      </c>
    </row>
    <row r="698" spans="1:5" ht="12.75">
      <c r="A698" t="s">
        <v>59</v>
      </c>
      <c r="E698" s="39" t="s">
        <v>5</v>
      </c>
    </row>
    <row r="699" spans="1:16" ht="25.5">
      <c r="A699" t="s">
        <v>49</v>
      </c>
      <c s="34" t="s">
        <v>4509</v>
      </c>
      <c s="34" t="s">
        <v>5091</v>
      </c>
      <c s="35" t="s">
        <v>5</v>
      </c>
      <c s="6" t="s">
        <v>5092</v>
      </c>
      <c s="36" t="s">
        <v>54</v>
      </c>
      <c s="37">
        <v>2</v>
      </c>
      <c s="36">
        <v>0</v>
      </c>
      <c s="36">
        <f>ROUND(G699*H699,6)</f>
      </c>
      <c r="L699" s="38">
        <v>0</v>
      </c>
      <c s="32">
        <f>ROUND(ROUND(L699,2)*ROUND(G699,3),2)</f>
      </c>
      <c s="36" t="s">
        <v>808</v>
      </c>
      <c>
        <f>(M699*21)/100</f>
      </c>
      <c t="s">
        <v>27</v>
      </c>
    </row>
    <row r="700" spans="1:5" ht="12.75">
      <c r="A700" s="35" t="s">
        <v>56</v>
      </c>
      <c r="E700" s="39" t="s">
        <v>5</v>
      </c>
    </row>
    <row r="701" spans="1:5" ht="12.75">
      <c r="A701" s="35" t="s">
        <v>57</v>
      </c>
      <c r="E701" s="40" t="s">
        <v>5</v>
      </c>
    </row>
    <row r="702" spans="1:5" ht="12.75">
      <c r="A702" t="s">
        <v>59</v>
      </c>
      <c r="E702" s="39" t="s">
        <v>5</v>
      </c>
    </row>
    <row r="703" spans="1:16" ht="25.5">
      <c r="A703" t="s">
        <v>49</v>
      </c>
      <c s="34" t="s">
        <v>4512</v>
      </c>
      <c s="34" t="s">
        <v>5093</v>
      </c>
      <c s="35" t="s">
        <v>5</v>
      </c>
      <c s="6" t="s">
        <v>5094</v>
      </c>
      <c s="36" t="s">
        <v>54</v>
      </c>
      <c s="37">
        <v>3</v>
      </c>
      <c s="36">
        <v>0</v>
      </c>
      <c s="36">
        <f>ROUND(G703*H703,6)</f>
      </c>
      <c r="L703" s="38">
        <v>0</v>
      </c>
      <c s="32">
        <f>ROUND(ROUND(L703,2)*ROUND(G703,3),2)</f>
      </c>
      <c s="36" t="s">
        <v>808</v>
      </c>
      <c>
        <f>(M703*21)/100</f>
      </c>
      <c t="s">
        <v>27</v>
      </c>
    </row>
    <row r="704" spans="1:5" ht="12.75">
      <c r="A704" s="35" t="s">
        <v>56</v>
      </c>
      <c r="E704" s="39" t="s">
        <v>5</v>
      </c>
    </row>
    <row r="705" spans="1:5" ht="12.75">
      <c r="A705" s="35" t="s">
        <v>57</v>
      </c>
      <c r="E705" s="40" t="s">
        <v>5</v>
      </c>
    </row>
    <row r="706" spans="1:5" ht="12.75">
      <c r="A706" t="s">
        <v>59</v>
      </c>
      <c r="E706" s="39" t="s">
        <v>5</v>
      </c>
    </row>
    <row r="707" spans="1:16" ht="25.5">
      <c r="A707" t="s">
        <v>49</v>
      </c>
      <c s="34" t="s">
        <v>4518</v>
      </c>
      <c s="34" t="s">
        <v>5095</v>
      </c>
      <c s="35" t="s">
        <v>5</v>
      </c>
      <c s="6" t="s">
        <v>5096</v>
      </c>
      <c s="36" t="s">
        <v>54</v>
      </c>
      <c s="37">
        <v>41</v>
      </c>
      <c s="36">
        <v>0</v>
      </c>
      <c s="36">
        <f>ROUND(G707*H707,6)</f>
      </c>
      <c r="L707" s="38">
        <v>0</v>
      </c>
      <c s="32">
        <f>ROUND(ROUND(L707,2)*ROUND(G707,3),2)</f>
      </c>
      <c s="36" t="s">
        <v>808</v>
      </c>
      <c>
        <f>(M707*21)/100</f>
      </c>
      <c t="s">
        <v>27</v>
      </c>
    </row>
    <row r="708" spans="1:5" ht="12.75">
      <c r="A708" s="35" t="s">
        <v>56</v>
      </c>
      <c r="E708" s="39" t="s">
        <v>5</v>
      </c>
    </row>
    <row r="709" spans="1:5" ht="12.75">
      <c r="A709" s="35" t="s">
        <v>57</v>
      </c>
      <c r="E709" s="40" t="s">
        <v>5</v>
      </c>
    </row>
    <row r="710" spans="1:5" ht="12.75">
      <c r="A710" t="s">
        <v>59</v>
      </c>
      <c r="E710" s="39" t="s">
        <v>5</v>
      </c>
    </row>
    <row r="711" spans="1:16" ht="25.5">
      <c r="A711" t="s">
        <v>49</v>
      </c>
      <c s="34" t="s">
        <v>4523</v>
      </c>
      <c s="34" t="s">
        <v>5097</v>
      </c>
      <c s="35" t="s">
        <v>5</v>
      </c>
      <c s="6" t="s">
        <v>5098</v>
      </c>
      <c s="36" t="s">
        <v>54</v>
      </c>
      <c s="37">
        <v>1</v>
      </c>
      <c s="36">
        <v>0</v>
      </c>
      <c s="36">
        <f>ROUND(G711*H711,6)</f>
      </c>
      <c r="L711" s="38">
        <v>0</v>
      </c>
      <c s="32">
        <f>ROUND(ROUND(L711,2)*ROUND(G711,3),2)</f>
      </c>
      <c s="36" t="s">
        <v>808</v>
      </c>
      <c>
        <f>(M711*21)/100</f>
      </c>
      <c t="s">
        <v>27</v>
      </c>
    </row>
    <row r="712" spans="1:5" ht="12.75">
      <c r="A712" s="35" t="s">
        <v>56</v>
      </c>
      <c r="E712" s="39" t="s">
        <v>5</v>
      </c>
    </row>
    <row r="713" spans="1:5" ht="12.75">
      <c r="A713" s="35" t="s">
        <v>57</v>
      </c>
      <c r="E713" s="40" t="s">
        <v>5</v>
      </c>
    </row>
    <row r="714" spans="1:5" ht="12.75">
      <c r="A714" t="s">
        <v>59</v>
      </c>
      <c r="E714" s="39" t="s">
        <v>5</v>
      </c>
    </row>
    <row r="715" spans="1:16" ht="25.5">
      <c r="A715" t="s">
        <v>49</v>
      </c>
      <c s="34" t="s">
        <v>4528</v>
      </c>
      <c s="34" t="s">
        <v>5099</v>
      </c>
      <c s="35" t="s">
        <v>5</v>
      </c>
      <c s="6" t="s">
        <v>5100</v>
      </c>
      <c s="36" t="s">
        <v>54</v>
      </c>
      <c s="37">
        <v>2</v>
      </c>
      <c s="36">
        <v>0</v>
      </c>
      <c s="36">
        <f>ROUND(G715*H715,6)</f>
      </c>
      <c r="L715" s="38">
        <v>0</v>
      </c>
      <c s="32">
        <f>ROUND(ROUND(L715,2)*ROUND(G715,3),2)</f>
      </c>
      <c s="36" t="s">
        <v>808</v>
      </c>
      <c>
        <f>(M715*21)/100</f>
      </c>
      <c t="s">
        <v>27</v>
      </c>
    </row>
    <row r="716" spans="1:5" ht="12.75">
      <c r="A716" s="35" t="s">
        <v>56</v>
      </c>
      <c r="E716" s="39" t="s">
        <v>5</v>
      </c>
    </row>
    <row r="717" spans="1:5" ht="12.75">
      <c r="A717" s="35" t="s">
        <v>57</v>
      </c>
      <c r="E717" s="40" t="s">
        <v>5</v>
      </c>
    </row>
    <row r="718" spans="1:5" ht="12.75">
      <c r="A718" t="s">
        <v>59</v>
      </c>
      <c r="E718" s="39" t="s">
        <v>5</v>
      </c>
    </row>
    <row r="719" spans="1:16" ht="25.5">
      <c r="A719" t="s">
        <v>49</v>
      </c>
      <c s="34" t="s">
        <v>4533</v>
      </c>
      <c s="34" t="s">
        <v>5101</v>
      </c>
      <c s="35" t="s">
        <v>5</v>
      </c>
      <c s="6" t="s">
        <v>5102</v>
      </c>
      <c s="36" t="s">
        <v>54</v>
      </c>
      <c s="37">
        <v>2</v>
      </c>
      <c s="36">
        <v>0</v>
      </c>
      <c s="36">
        <f>ROUND(G719*H719,6)</f>
      </c>
      <c r="L719" s="38">
        <v>0</v>
      </c>
      <c s="32">
        <f>ROUND(ROUND(L719,2)*ROUND(G719,3),2)</f>
      </c>
      <c s="36" t="s">
        <v>808</v>
      </c>
      <c>
        <f>(M719*21)/100</f>
      </c>
      <c t="s">
        <v>27</v>
      </c>
    </row>
    <row r="720" spans="1:5" ht="12.75">
      <c r="A720" s="35" t="s">
        <v>56</v>
      </c>
      <c r="E720" s="39" t="s">
        <v>5</v>
      </c>
    </row>
    <row r="721" spans="1:5" ht="12.75">
      <c r="A721" s="35" t="s">
        <v>57</v>
      </c>
      <c r="E721" s="40" t="s">
        <v>5</v>
      </c>
    </row>
    <row r="722" spans="1:5" ht="12.75">
      <c r="A722" t="s">
        <v>59</v>
      </c>
      <c r="E722" s="39" t="s">
        <v>5</v>
      </c>
    </row>
    <row r="723" spans="1:16" ht="25.5">
      <c r="A723" t="s">
        <v>49</v>
      </c>
      <c s="34" t="s">
        <v>4539</v>
      </c>
      <c s="34" t="s">
        <v>5103</v>
      </c>
      <c s="35" t="s">
        <v>5</v>
      </c>
      <c s="6" t="s">
        <v>5104</v>
      </c>
      <c s="36" t="s">
        <v>54</v>
      </c>
      <c s="37">
        <v>1</v>
      </c>
      <c s="36">
        <v>0</v>
      </c>
      <c s="36">
        <f>ROUND(G723*H723,6)</f>
      </c>
      <c r="L723" s="38">
        <v>0</v>
      </c>
      <c s="32">
        <f>ROUND(ROUND(L723,2)*ROUND(G723,3),2)</f>
      </c>
      <c s="36" t="s">
        <v>808</v>
      </c>
      <c>
        <f>(M723*21)/100</f>
      </c>
      <c t="s">
        <v>27</v>
      </c>
    </row>
    <row r="724" spans="1:5" ht="12.75">
      <c r="A724" s="35" t="s">
        <v>56</v>
      </c>
      <c r="E724" s="39" t="s">
        <v>5</v>
      </c>
    </row>
    <row r="725" spans="1:5" ht="12.75">
      <c r="A725" s="35" t="s">
        <v>57</v>
      </c>
      <c r="E725" s="40" t="s">
        <v>5</v>
      </c>
    </row>
    <row r="726" spans="1:5" ht="12.75">
      <c r="A726" t="s">
        <v>59</v>
      </c>
      <c r="E726" s="39" t="s">
        <v>5</v>
      </c>
    </row>
    <row r="727" spans="1:16" ht="25.5">
      <c r="A727" t="s">
        <v>49</v>
      </c>
      <c s="34" t="s">
        <v>4542</v>
      </c>
      <c s="34" t="s">
        <v>5105</v>
      </c>
      <c s="35" t="s">
        <v>5</v>
      </c>
      <c s="6" t="s">
        <v>5106</v>
      </c>
      <c s="36" t="s">
        <v>54</v>
      </c>
      <c s="37">
        <v>2</v>
      </c>
      <c s="36">
        <v>0</v>
      </c>
      <c s="36">
        <f>ROUND(G727*H727,6)</f>
      </c>
      <c r="L727" s="38">
        <v>0</v>
      </c>
      <c s="32">
        <f>ROUND(ROUND(L727,2)*ROUND(G727,3),2)</f>
      </c>
      <c s="36" t="s">
        <v>808</v>
      </c>
      <c>
        <f>(M727*21)/100</f>
      </c>
      <c t="s">
        <v>27</v>
      </c>
    </row>
    <row r="728" spans="1:5" ht="12.75">
      <c r="A728" s="35" t="s">
        <v>56</v>
      </c>
      <c r="E728" s="39" t="s">
        <v>5</v>
      </c>
    </row>
    <row r="729" spans="1:5" ht="12.75">
      <c r="A729" s="35" t="s">
        <v>57</v>
      </c>
      <c r="E729" s="40" t="s">
        <v>5</v>
      </c>
    </row>
    <row r="730" spans="1:5" ht="12.75">
      <c r="A730" t="s">
        <v>59</v>
      </c>
      <c r="E730" s="39" t="s">
        <v>5</v>
      </c>
    </row>
    <row r="731" spans="1:16" ht="25.5">
      <c r="A731" t="s">
        <v>49</v>
      </c>
      <c s="34" t="s">
        <v>4545</v>
      </c>
      <c s="34" t="s">
        <v>5107</v>
      </c>
      <c s="35" t="s">
        <v>5</v>
      </c>
      <c s="6" t="s">
        <v>5108</v>
      </c>
      <c s="36" t="s">
        <v>54</v>
      </c>
      <c s="37">
        <v>3</v>
      </c>
      <c s="36">
        <v>0</v>
      </c>
      <c s="36">
        <f>ROUND(G731*H731,6)</f>
      </c>
      <c r="L731" s="38">
        <v>0</v>
      </c>
      <c s="32">
        <f>ROUND(ROUND(L731,2)*ROUND(G731,3),2)</f>
      </c>
      <c s="36" t="s">
        <v>808</v>
      </c>
      <c>
        <f>(M731*21)/100</f>
      </c>
      <c t="s">
        <v>27</v>
      </c>
    </row>
    <row r="732" spans="1:5" ht="12.75">
      <c r="A732" s="35" t="s">
        <v>56</v>
      </c>
      <c r="E732" s="39" t="s">
        <v>5</v>
      </c>
    </row>
    <row r="733" spans="1:5" ht="12.75">
      <c r="A733" s="35" t="s">
        <v>57</v>
      </c>
      <c r="E733" s="40" t="s">
        <v>5</v>
      </c>
    </row>
    <row r="734" spans="1:5" ht="12.75">
      <c r="A734" t="s">
        <v>59</v>
      </c>
      <c r="E734" s="39" t="s">
        <v>5</v>
      </c>
    </row>
    <row r="735" spans="1:16" ht="25.5">
      <c r="A735" t="s">
        <v>49</v>
      </c>
      <c s="34" t="s">
        <v>784</v>
      </c>
      <c s="34" t="s">
        <v>5109</v>
      </c>
      <c s="35" t="s">
        <v>5</v>
      </c>
      <c s="6" t="s">
        <v>5110</v>
      </c>
      <c s="36" t="s">
        <v>54</v>
      </c>
      <c s="37">
        <v>2</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25.5">
      <c r="A739" t="s">
        <v>49</v>
      </c>
      <c s="34" t="s">
        <v>789</v>
      </c>
      <c s="34" t="s">
        <v>5111</v>
      </c>
      <c s="35" t="s">
        <v>5</v>
      </c>
      <c s="6" t="s">
        <v>5112</v>
      </c>
      <c s="36" t="s">
        <v>54</v>
      </c>
      <c s="37">
        <v>2</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25.5">
      <c r="A743" t="s">
        <v>49</v>
      </c>
      <c s="34" t="s">
        <v>795</v>
      </c>
      <c s="34" t="s">
        <v>5113</v>
      </c>
      <c s="35" t="s">
        <v>5</v>
      </c>
      <c s="6" t="s">
        <v>5114</v>
      </c>
      <c s="36" t="s">
        <v>54</v>
      </c>
      <c s="37">
        <v>2</v>
      </c>
      <c s="36">
        <v>0</v>
      </c>
      <c s="36">
        <f>ROUND(G743*H743,6)</f>
      </c>
      <c r="L743" s="38">
        <v>0</v>
      </c>
      <c s="32">
        <f>ROUND(ROUND(L743,2)*ROUND(G743,3),2)</f>
      </c>
      <c s="36" t="s">
        <v>808</v>
      </c>
      <c>
        <f>(M743*21)/100</f>
      </c>
      <c t="s">
        <v>27</v>
      </c>
    </row>
    <row r="744" spans="1:5" ht="12.75">
      <c r="A744" s="35" t="s">
        <v>56</v>
      </c>
      <c r="E744" s="39" t="s">
        <v>5</v>
      </c>
    </row>
    <row r="745" spans="1:5" ht="12.75">
      <c r="A745" s="35" t="s">
        <v>57</v>
      </c>
      <c r="E745" s="40" t="s">
        <v>5</v>
      </c>
    </row>
    <row r="746" spans="1:5" ht="12.75">
      <c r="A746" t="s">
        <v>59</v>
      </c>
      <c r="E746" s="39" t="s">
        <v>5</v>
      </c>
    </row>
    <row r="747" spans="1:16" ht="25.5">
      <c r="A747" t="s">
        <v>49</v>
      </c>
      <c s="34" t="s">
        <v>800</v>
      </c>
      <c s="34" t="s">
        <v>5115</v>
      </c>
      <c s="35" t="s">
        <v>5</v>
      </c>
      <c s="6" t="s">
        <v>5116</v>
      </c>
      <c s="36" t="s">
        <v>54</v>
      </c>
      <c s="37">
        <v>14</v>
      </c>
      <c s="36">
        <v>0</v>
      </c>
      <c s="36">
        <f>ROUND(G747*H747,6)</f>
      </c>
      <c r="L747" s="38">
        <v>0</v>
      </c>
      <c s="32">
        <f>ROUND(ROUND(L747,2)*ROUND(G747,3),2)</f>
      </c>
      <c s="36" t="s">
        <v>808</v>
      </c>
      <c>
        <f>(M747*21)/100</f>
      </c>
      <c t="s">
        <v>27</v>
      </c>
    </row>
    <row r="748" spans="1:5" ht="12.75">
      <c r="A748" s="35" t="s">
        <v>56</v>
      </c>
      <c r="E748" s="39" t="s">
        <v>5</v>
      </c>
    </row>
    <row r="749" spans="1:5" ht="12.75">
      <c r="A749" s="35" t="s">
        <v>57</v>
      </c>
      <c r="E749" s="40" t="s">
        <v>5</v>
      </c>
    </row>
    <row r="750" spans="1:5" ht="12.75">
      <c r="A750" t="s">
        <v>59</v>
      </c>
      <c r="E750" s="39" t="s">
        <v>5</v>
      </c>
    </row>
    <row r="751" spans="1:16" ht="25.5">
      <c r="A751" t="s">
        <v>49</v>
      </c>
      <c s="34" t="s">
        <v>459</v>
      </c>
      <c s="34" t="s">
        <v>5117</v>
      </c>
      <c s="35" t="s">
        <v>5</v>
      </c>
      <c s="6" t="s">
        <v>5118</v>
      </c>
      <c s="36" t="s">
        <v>54</v>
      </c>
      <c s="37">
        <v>40</v>
      </c>
      <c s="36">
        <v>0</v>
      </c>
      <c s="36">
        <f>ROUND(G751*H751,6)</f>
      </c>
      <c r="L751" s="38">
        <v>0</v>
      </c>
      <c s="32">
        <f>ROUND(ROUND(L751,2)*ROUND(G751,3),2)</f>
      </c>
      <c s="36" t="s">
        <v>808</v>
      </c>
      <c>
        <f>(M751*21)/100</f>
      </c>
      <c t="s">
        <v>27</v>
      </c>
    </row>
    <row r="752" spans="1:5" ht="12.75">
      <c r="A752" s="35" t="s">
        <v>56</v>
      </c>
      <c r="E752" s="39" t="s">
        <v>5</v>
      </c>
    </row>
    <row r="753" spans="1:5" ht="12.75">
      <c r="A753" s="35" t="s">
        <v>57</v>
      </c>
      <c r="E753" s="40" t="s">
        <v>5</v>
      </c>
    </row>
    <row r="754" spans="1:5" ht="12.75">
      <c r="A754" t="s">
        <v>59</v>
      </c>
      <c r="E754" s="39" t="s">
        <v>5</v>
      </c>
    </row>
    <row r="755" spans="1:16" ht="25.5">
      <c r="A755" t="s">
        <v>49</v>
      </c>
      <c s="34" t="s">
        <v>463</v>
      </c>
      <c s="34" t="s">
        <v>5119</v>
      </c>
      <c s="35" t="s">
        <v>5</v>
      </c>
      <c s="6" t="s">
        <v>5120</v>
      </c>
      <c s="36" t="s">
        <v>54</v>
      </c>
      <c s="37">
        <v>1</v>
      </c>
      <c s="36">
        <v>0</v>
      </c>
      <c s="36">
        <f>ROUND(G755*H755,6)</f>
      </c>
      <c r="L755" s="38">
        <v>0</v>
      </c>
      <c s="32">
        <f>ROUND(ROUND(L755,2)*ROUND(G755,3),2)</f>
      </c>
      <c s="36" t="s">
        <v>808</v>
      </c>
      <c>
        <f>(M755*21)/100</f>
      </c>
      <c t="s">
        <v>27</v>
      </c>
    </row>
    <row r="756" spans="1:5" ht="12.75">
      <c r="A756" s="35" t="s">
        <v>56</v>
      </c>
      <c r="E756" s="39" t="s">
        <v>5</v>
      </c>
    </row>
    <row r="757" spans="1:5" ht="12.75">
      <c r="A757" s="35" t="s">
        <v>57</v>
      </c>
      <c r="E757" s="40" t="s">
        <v>5</v>
      </c>
    </row>
    <row r="758" spans="1:5" ht="12.75">
      <c r="A758" t="s">
        <v>59</v>
      </c>
      <c r="E758" s="39" t="s">
        <v>5</v>
      </c>
    </row>
    <row r="759" spans="1:13" ht="12.75">
      <c r="A759" t="s">
        <v>46</v>
      </c>
      <c r="C759" s="31" t="s">
        <v>3801</v>
      </c>
      <c r="E759" s="33" t="s">
        <v>3802</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49</v>
      </c>
      <c s="34" t="s">
        <v>93</v>
      </c>
      <c s="34" t="s">
        <v>5121</v>
      </c>
      <c s="35" t="s">
        <v>5</v>
      </c>
      <c s="6" t="s">
        <v>5122</v>
      </c>
      <c s="36" t="s">
        <v>75</v>
      </c>
      <c s="37">
        <v>6.98</v>
      </c>
      <c s="36">
        <v>0</v>
      </c>
      <c s="36">
        <f>ROUND(G760*H760,6)</f>
      </c>
      <c r="L760" s="38">
        <v>0</v>
      </c>
      <c s="32">
        <f>ROUND(ROUND(L760,2)*ROUND(G760,3),2)</f>
      </c>
      <c s="36" t="s">
        <v>808</v>
      </c>
      <c>
        <f>(M760*21)/100</f>
      </c>
      <c t="s">
        <v>27</v>
      </c>
    </row>
    <row r="761" spans="1:5" ht="12.75">
      <c r="A761" s="35" t="s">
        <v>56</v>
      </c>
      <c r="E761" s="39" t="s">
        <v>5</v>
      </c>
    </row>
    <row r="762" spans="1:5" ht="12.75">
      <c r="A762" s="35" t="s">
        <v>57</v>
      </c>
      <c r="E762" s="40" t="s">
        <v>5</v>
      </c>
    </row>
    <row r="763" spans="1:5" ht="12.75">
      <c r="A763" t="s">
        <v>59</v>
      </c>
      <c r="E763" s="39" t="s">
        <v>5</v>
      </c>
    </row>
    <row r="764" spans="1:16" ht="25.5">
      <c r="A764" t="s">
        <v>49</v>
      </c>
      <c s="34" t="s">
        <v>98</v>
      </c>
      <c s="34" t="s">
        <v>5123</v>
      </c>
      <c s="35" t="s">
        <v>5</v>
      </c>
      <c s="6" t="s">
        <v>5124</v>
      </c>
      <c s="36" t="s">
        <v>75</v>
      </c>
      <c s="37">
        <v>6.98</v>
      </c>
      <c s="36">
        <v>0</v>
      </c>
      <c s="36">
        <f>ROUND(G764*H764,6)</f>
      </c>
      <c r="L764" s="38">
        <v>0</v>
      </c>
      <c s="32">
        <f>ROUND(ROUND(L764,2)*ROUND(G764,3),2)</f>
      </c>
      <c s="36" t="s">
        <v>808</v>
      </c>
      <c>
        <f>(M764*21)/100</f>
      </c>
      <c t="s">
        <v>27</v>
      </c>
    </row>
    <row r="765" spans="1:5" ht="12.75">
      <c r="A765" s="35" t="s">
        <v>56</v>
      </c>
      <c r="E765" s="39" t="s">
        <v>5</v>
      </c>
    </row>
    <row r="766" spans="1:5" ht="12.75">
      <c r="A766" s="35" t="s">
        <v>57</v>
      </c>
      <c r="E766" s="40" t="s">
        <v>5</v>
      </c>
    </row>
    <row r="767" spans="1:5" ht="12.75">
      <c r="A767" t="s">
        <v>59</v>
      </c>
      <c r="E767" s="39" t="s">
        <v>5</v>
      </c>
    </row>
    <row r="768" spans="1:16" ht="25.5">
      <c r="A768" t="s">
        <v>49</v>
      </c>
      <c s="34" t="s">
        <v>102</v>
      </c>
      <c s="34" t="s">
        <v>5125</v>
      </c>
      <c s="35" t="s">
        <v>5</v>
      </c>
      <c s="6" t="s">
        <v>5126</v>
      </c>
      <c s="36" t="s">
        <v>75</v>
      </c>
      <c s="37">
        <v>6.98</v>
      </c>
      <c s="36">
        <v>0</v>
      </c>
      <c s="36">
        <f>ROUND(G768*H768,6)</f>
      </c>
      <c r="L768" s="38">
        <v>0</v>
      </c>
      <c s="32">
        <f>ROUND(ROUND(L768,2)*ROUND(G768,3),2)</f>
      </c>
      <c s="36" t="s">
        <v>808</v>
      </c>
      <c>
        <f>(M768*21)/100</f>
      </c>
      <c t="s">
        <v>27</v>
      </c>
    </row>
    <row r="769" spans="1:5" ht="12.75">
      <c r="A769" s="35" t="s">
        <v>56</v>
      </c>
      <c r="E769" s="39" t="s">
        <v>5</v>
      </c>
    </row>
    <row r="770" spans="1:5" ht="12.75">
      <c r="A770" s="35" t="s">
        <v>57</v>
      </c>
      <c r="E770" s="40" t="s">
        <v>5</v>
      </c>
    </row>
    <row r="771" spans="1:5" ht="12.75">
      <c r="A771" t="s">
        <v>59</v>
      </c>
      <c r="E771" s="39" t="s">
        <v>5</v>
      </c>
    </row>
    <row r="772" spans="1:16" ht="25.5">
      <c r="A772" t="s">
        <v>49</v>
      </c>
      <c s="34" t="s">
        <v>467</v>
      </c>
      <c s="34" t="s">
        <v>5127</v>
      </c>
      <c s="35" t="s">
        <v>5</v>
      </c>
      <c s="6" t="s">
        <v>5128</v>
      </c>
      <c s="36" t="s">
        <v>75</v>
      </c>
      <c s="37">
        <v>16.56</v>
      </c>
      <c s="36">
        <v>0</v>
      </c>
      <c s="36">
        <f>ROUND(G772*H772,6)</f>
      </c>
      <c r="L772" s="38">
        <v>0</v>
      </c>
      <c s="32">
        <f>ROUND(ROUND(L772,2)*ROUND(G772,3),2)</f>
      </c>
      <c s="36" t="s">
        <v>808</v>
      </c>
      <c>
        <f>(M772*21)/100</f>
      </c>
      <c t="s">
        <v>27</v>
      </c>
    </row>
    <row r="773" spans="1:5" ht="12.75">
      <c r="A773" s="35" t="s">
        <v>56</v>
      </c>
      <c r="E773" s="39" t="s">
        <v>5</v>
      </c>
    </row>
    <row r="774" spans="1:5" ht="12.75">
      <c r="A774" s="35" t="s">
        <v>57</v>
      </c>
      <c r="E774" s="40" t="s">
        <v>5</v>
      </c>
    </row>
    <row r="775" spans="1:5" ht="12.75">
      <c r="A775" t="s">
        <v>59</v>
      </c>
      <c r="E775" s="39" t="s">
        <v>5</v>
      </c>
    </row>
    <row r="776" spans="1:16" ht="25.5">
      <c r="A776" t="s">
        <v>49</v>
      </c>
      <c s="34" t="s">
        <v>472</v>
      </c>
      <c s="34" t="s">
        <v>5129</v>
      </c>
      <c s="35" t="s">
        <v>5</v>
      </c>
      <c s="6" t="s">
        <v>5130</v>
      </c>
      <c s="36" t="s">
        <v>75</v>
      </c>
      <c s="37">
        <v>16.56</v>
      </c>
      <c s="36">
        <v>0</v>
      </c>
      <c s="36">
        <f>ROUND(G776*H776,6)</f>
      </c>
      <c r="L776" s="38">
        <v>0</v>
      </c>
      <c s="32">
        <f>ROUND(ROUND(L776,2)*ROUND(G776,3),2)</f>
      </c>
      <c s="36" t="s">
        <v>808</v>
      </c>
      <c>
        <f>(M776*21)/100</f>
      </c>
      <c t="s">
        <v>27</v>
      </c>
    </row>
    <row r="777" spans="1:5" ht="12.75">
      <c r="A777" s="35" t="s">
        <v>56</v>
      </c>
      <c r="E777" s="39" t="s">
        <v>5</v>
      </c>
    </row>
    <row r="778" spans="1:5" ht="12.75">
      <c r="A778" s="35" t="s">
        <v>57</v>
      </c>
      <c r="E778" s="40" t="s">
        <v>5</v>
      </c>
    </row>
    <row r="779" spans="1:5" ht="12.75">
      <c r="A779" t="s">
        <v>59</v>
      </c>
      <c r="E779" s="39" t="s">
        <v>5</v>
      </c>
    </row>
    <row r="780" spans="1:16" ht="25.5">
      <c r="A780" t="s">
        <v>49</v>
      </c>
      <c s="34" t="s">
        <v>476</v>
      </c>
      <c s="34" t="s">
        <v>5131</v>
      </c>
      <c s="35" t="s">
        <v>5</v>
      </c>
      <c s="6" t="s">
        <v>5132</v>
      </c>
      <c s="36" t="s">
        <v>75</v>
      </c>
      <c s="37">
        <v>16.56</v>
      </c>
      <c s="36">
        <v>0</v>
      </c>
      <c s="36">
        <f>ROUND(G780*H780,6)</f>
      </c>
      <c r="L780" s="38">
        <v>0</v>
      </c>
      <c s="32">
        <f>ROUND(ROUND(L780,2)*ROUND(G780,3),2)</f>
      </c>
      <c s="36" t="s">
        <v>808</v>
      </c>
      <c>
        <f>(M780*21)/100</f>
      </c>
      <c t="s">
        <v>27</v>
      </c>
    </row>
    <row r="781" spans="1:5" ht="12.75">
      <c r="A781" s="35" t="s">
        <v>56</v>
      </c>
      <c r="E781" s="39" t="s">
        <v>5</v>
      </c>
    </row>
    <row r="782" spans="1:5" ht="12.75">
      <c r="A782" s="35" t="s">
        <v>57</v>
      </c>
      <c r="E782" s="40" t="s">
        <v>5</v>
      </c>
    </row>
    <row r="783" spans="1:5" ht="12.75">
      <c r="A783" t="s">
        <v>59</v>
      </c>
      <c r="E783" s="39" t="s">
        <v>5</v>
      </c>
    </row>
    <row r="784" spans="1:16" ht="25.5">
      <c r="A784" t="s">
        <v>49</v>
      </c>
      <c s="34" t="s">
        <v>480</v>
      </c>
      <c s="34" t="s">
        <v>5133</v>
      </c>
      <c s="35" t="s">
        <v>5</v>
      </c>
      <c s="6" t="s">
        <v>5134</v>
      </c>
      <c s="36" t="s">
        <v>75</v>
      </c>
      <c s="37">
        <v>20.73</v>
      </c>
      <c s="36">
        <v>0</v>
      </c>
      <c s="36">
        <f>ROUND(G784*H784,6)</f>
      </c>
      <c r="L784" s="38">
        <v>0</v>
      </c>
      <c s="32">
        <f>ROUND(ROUND(L784,2)*ROUND(G784,3),2)</f>
      </c>
      <c s="36" t="s">
        <v>808</v>
      </c>
      <c>
        <f>(M784*21)/100</f>
      </c>
      <c t="s">
        <v>27</v>
      </c>
    </row>
    <row r="785" spans="1:5" ht="12.75">
      <c r="A785" s="35" t="s">
        <v>56</v>
      </c>
      <c r="E785" s="39" t="s">
        <v>5</v>
      </c>
    </row>
    <row r="786" spans="1:5" ht="12.75">
      <c r="A786" s="35" t="s">
        <v>57</v>
      </c>
      <c r="E786" s="40" t="s">
        <v>5</v>
      </c>
    </row>
    <row r="787" spans="1:5" ht="12.75">
      <c r="A787" t="s">
        <v>59</v>
      </c>
      <c r="E787" s="39" t="s">
        <v>5</v>
      </c>
    </row>
    <row r="788" spans="1:16" ht="25.5">
      <c r="A788" t="s">
        <v>49</v>
      </c>
      <c s="34" t="s">
        <v>483</v>
      </c>
      <c s="34" t="s">
        <v>5135</v>
      </c>
      <c s="35" t="s">
        <v>5</v>
      </c>
      <c s="6" t="s">
        <v>5136</v>
      </c>
      <c s="36" t="s">
        <v>75</v>
      </c>
      <c s="37">
        <v>20.73</v>
      </c>
      <c s="36">
        <v>0</v>
      </c>
      <c s="36">
        <f>ROUND(G788*H788,6)</f>
      </c>
      <c r="L788" s="38">
        <v>0</v>
      </c>
      <c s="32">
        <f>ROUND(ROUND(L788,2)*ROUND(G788,3),2)</f>
      </c>
      <c s="36" t="s">
        <v>808</v>
      </c>
      <c>
        <f>(M788*21)/100</f>
      </c>
      <c t="s">
        <v>27</v>
      </c>
    </row>
    <row r="789" spans="1:5" ht="12.75">
      <c r="A789" s="35" t="s">
        <v>56</v>
      </c>
      <c r="E789" s="39" t="s">
        <v>5</v>
      </c>
    </row>
    <row r="790" spans="1:5" ht="12.75">
      <c r="A790" s="35" t="s">
        <v>57</v>
      </c>
      <c r="E790" s="40" t="s">
        <v>5</v>
      </c>
    </row>
    <row r="791" spans="1:5" ht="12.75">
      <c r="A791" t="s">
        <v>59</v>
      </c>
      <c r="E791" s="39" t="s">
        <v>5</v>
      </c>
    </row>
    <row r="792" spans="1:16" ht="25.5">
      <c r="A792" t="s">
        <v>49</v>
      </c>
      <c s="34" t="s">
        <v>488</v>
      </c>
      <c s="34" t="s">
        <v>5137</v>
      </c>
      <c s="35" t="s">
        <v>5</v>
      </c>
      <c s="6" t="s">
        <v>5138</v>
      </c>
      <c s="36" t="s">
        <v>75</v>
      </c>
      <c s="37">
        <v>20.73</v>
      </c>
      <c s="36">
        <v>0</v>
      </c>
      <c s="36">
        <f>ROUND(G792*H792,6)</f>
      </c>
      <c r="L792" s="38">
        <v>0</v>
      </c>
      <c s="32">
        <f>ROUND(ROUND(L792,2)*ROUND(G792,3),2)</f>
      </c>
      <c s="36" t="s">
        <v>808</v>
      </c>
      <c>
        <f>(M792*21)/100</f>
      </c>
      <c t="s">
        <v>27</v>
      </c>
    </row>
    <row r="793" spans="1:5" ht="12.75">
      <c r="A793" s="35" t="s">
        <v>56</v>
      </c>
      <c r="E793" s="39" t="s">
        <v>5</v>
      </c>
    </row>
    <row r="794" spans="1:5" ht="12.75">
      <c r="A794" s="35" t="s">
        <v>57</v>
      </c>
      <c r="E794" s="40" t="s">
        <v>5</v>
      </c>
    </row>
    <row r="795" spans="1:5" ht="12.75">
      <c r="A795" t="s">
        <v>59</v>
      </c>
      <c r="E795" s="39" t="s">
        <v>5</v>
      </c>
    </row>
    <row r="796" spans="1:16" ht="25.5">
      <c r="A796" t="s">
        <v>49</v>
      </c>
      <c s="34" t="s">
        <v>4610</v>
      </c>
      <c s="34" t="s">
        <v>5139</v>
      </c>
      <c s="35" t="s">
        <v>5</v>
      </c>
      <c s="6" t="s">
        <v>5140</v>
      </c>
      <c s="36" t="s">
        <v>75</v>
      </c>
      <c s="37">
        <v>2.6</v>
      </c>
      <c s="36">
        <v>0</v>
      </c>
      <c s="36">
        <f>ROUND(G796*H796,6)</f>
      </c>
      <c r="L796" s="38">
        <v>0</v>
      </c>
      <c s="32">
        <f>ROUND(ROUND(L796,2)*ROUND(G796,3),2)</f>
      </c>
      <c s="36" t="s">
        <v>808</v>
      </c>
      <c>
        <f>(M796*21)/100</f>
      </c>
      <c t="s">
        <v>27</v>
      </c>
    </row>
    <row r="797" spans="1:5" ht="12.75">
      <c r="A797" s="35" t="s">
        <v>56</v>
      </c>
      <c r="E797" s="39" t="s">
        <v>5</v>
      </c>
    </row>
    <row r="798" spans="1:5" ht="12.75">
      <c r="A798" s="35" t="s">
        <v>57</v>
      </c>
      <c r="E798" s="40" t="s">
        <v>5</v>
      </c>
    </row>
    <row r="799" spans="1:5" ht="12.75">
      <c r="A799" t="s">
        <v>59</v>
      </c>
      <c r="E799" s="39" t="s">
        <v>5</v>
      </c>
    </row>
    <row r="800" spans="1:16" ht="25.5">
      <c r="A800" t="s">
        <v>49</v>
      </c>
      <c s="34" t="s">
        <v>491</v>
      </c>
      <c s="34" t="s">
        <v>5141</v>
      </c>
      <c s="35" t="s">
        <v>5</v>
      </c>
      <c s="6" t="s">
        <v>5142</v>
      </c>
      <c s="36" t="s">
        <v>75</v>
      </c>
      <c s="37">
        <v>2.6</v>
      </c>
      <c s="36">
        <v>0</v>
      </c>
      <c s="36">
        <f>ROUND(G800*H800,6)</f>
      </c>
      <c r="L800" s="38">
        <v>0</v>
      </c>
      <c s="32">
        <f>ROUND(ROUND(L800,2)*ROUND(G800,3),2)</f>
      </c>
      <c s="36" t="s">
        <v>808</v>
      </c>
      <c>
        <f>(M800*21)/100</f>
      </c>
      <c t="s">
        <v>27</v>
      </c>
    </row>
    <row r="801" spans="1:5" ht="12.75">
      <c r="A801" s="35" t="s">
        <v>56</v>
      </c>
      <c r="E801" s="39" t="s">
        <v>5</v>
      </c>
    </row>
    <row r="802" spans="1:5" ht="12.75">
      <c r="A802" s="35" t="s">
        <v>57</v>
      </c>
      <c r="E802" s="40" t="s">
        <v>5</v>
      </c>
    </row>
    <row r="803" spans="1:5" ht="12.75">
      <c r="A803" t="s">
        <v>59</v>
      </c>
      <c r="E803" s="39" t="s">
        <v>5</v>
      </c>
    </row>
    <row r="804" spans="1:16" ht="25.5">
      <c r="A804" t="s">
        <v>49</v>
      </c>
      <c s="34" t="s">
        <v>495</v>
      </c>
      <c s="34" t="s">
        <v>5143</v>
      </c>
      <c s="35" t="s">
        <v>5</v>
      </c>
      <c s="6" t="s">
        <v>5144</v>
      </c>
      <c s="36" t="s">
        <v>75</v>
      </c>
      <c s="37">
        <v>2.6</v>
      </c>
      <c s="36">
        <v>0</v>
      </c>
      <c s="36">
        <f>ROUND(G804*H804,6)</f>
      </c>
      <c r="L804" s="38">
        <v>0</v>
      </c>
      <c s="32">
        <f>ROUND(ROUND(L804,2)*ROUND(G804,3),2)</f>
      </c>
      <c s="36" t="s">
        <v>808</v>
      </c>
      <c>
        <f>(M804*21)/100</f>
      </c>
      <c t="s">
        <v>27</v>
      </c>
    </row>
    <row r="805" spans="1:5" ht="12.75">
      <c r="A805" s="35" t="s">
        <v>56</v>
      </c>
      <c r="E805" s="39" t="s">
        <v>5</v>
      </c>
    </row>
    <row r="806" spans="1:5" ht="12.75">
      <c r="A806" s="35" t="s">
        <v>57</v>
      </c>
      <c r="E806" s="40" t="s">
        <v>5</v>
      </c>
    </row>
    <row r="807" spans="1:5" ht="12.75">
      <c r="A807" t="s">
        <v>59</v>
      </c>
      <c r="E807" s="39" t="s">
        <v>5</v>
      </c>
    </row>
    <row r="808" spans="1:16" ht="25.5">
      <c r="A808" t="s">
        <v>49</v>
      </c>
      <c s="34" t="s">
        <v>804</v>
      </c>
      <c s="34" t="s">
        <v>5145</v>
      </c>
      <c s="35" t="s">
        <v>5</v>
      </c>
      <c s="6" t="s">
        <v>5146</v>
      </c>
      <c s="36" t="s">
        <v>54</v>
      </c>
      <c s="37">
        <v>1</v>
      </c>
      <c s="36">
        <v>0</v>
      </c>
      <c s="36">
        <f>ROUND(G808*H808,6)</f>
      </c>
      <c r="L808" s="38">
        <v>0</v>
      </c>
      <c s="32">
        <f>ROUND(ROUND(L808,2)*ROUND(G808,3),2)</f>
      </c>
      <c s="36" t="s">
        <v>808</v>
      </c>
      <c>
        <f>(M808*21)/100</f>
      </c>
      <c t="s">
        <v>27</v>
      </c>
    </row>
    <row r="809" spans="1:5" ht="12.75">
      <c r="A809" s="35" t="s">
        <v>56</v>
      </c>
      <c r="E809" s="39" t="s">
        <v>5</v>
      </c>
    </row>
    <row r="810" spans="1:5" ht="12.75">
      <c r="A810" s="35" t="s">
        <v>57</v>
      </c>
      <c r="E810" s="40" t="s">
        <v>5</v>
      </c>
    </row>
    <row r="811" spans="1:5" ht="12.75">
      <c r="A811" t="s">
        <v>59</v>
      </c>
      <c r="E811" s="39" t="s">
        <v>5</v>
      </c>
    </row>
    <row r="812" spans="1:16" ht="25.5">
      <c r="A812" t="s">
        <v>49</v>
      </c>
      <c s="34" t="s">
        <v>50</v>
      </c>
      <c s="34" t="s">
        <v>5147</v>
      </c>
      <c s="35" t="s">
        <v>5</v>
      </c>
      <c s="6" t="s">
        <v>5148</v>
      </c>
      <c s="36" t="s">
        <v>75</v>
      </c>
      <c s="37">
        <v>11.4</v>
      </c>
      <c s="36">
        <v>0</v>
      </c>
      <c s="36">
        <f>ROUND(G812*H812,6)</f>
      </c>
      <c r="L812" s="38">
        <v>0</v>
      </c>
      <c s="32">
        <f>ROUND(ROUND(L812,2)*ROUND(G812,3),2)</f>
      </c>
      <c s="36" t="s">
        <v>808</v>
      </c>
      <c>
        <f>(M812*21)/100</f>
      </c>
      <c t="s">
        <v>27</v>
      </c>
    </row>
    <row r="813" spans="1:5" ht="12.75">
      <c r="A813" s="35" t="s">
        <v>56</v>
      </c>
      <c r="E813" s="39" t="s">
        <v>5</v>
      </c>
    </row>
    <row r="814" spans="1:5" ht="12.75">
      <c r="A814" s="35" t="s">
        <v>57</v>
      </c>
      <c r="E814" s="40" t="s">
        <v>5</v>
      </c>
    </row>
    <row r="815" spans="1:5" ht="12.75">
      <c r="A815" t="s">
        <v>59</v>
      </c>
      <c r="E815" s="39" t="s">
        <v>5</v>
      </c>
    </row>
    <row r="816" spans="1:16" ht="25.5">
      <c r="A816" t="s">
        <v>49</v>
      </c>
      <c s="34" t="s">
        <v>4631</v>
      </c>
      <c s="34" t="s">
        <v>5149</v>
      </c>
      <c s="35" t="s">
        <v>5</v>
      </c>
      <c s="6" t="s">
        <v>5150</v>
      </c>
      <c s="36" t="s">
        <v>54</v>
      </c>
      <c s="37">
        <v>1</v>
      </c>
      <c s="36">
        <v>0</v>
      </c>
      <c s="36">
        <f>ROUND(G816*H816,6)</f>
      </c>
      <c r="L816" s="38">
        <v>0</v>
      </c>
      <c s="32">
        <f>ROUND(ROUND(L816,2)*ROUND(G816,3),2)</f>
      </c>
      <c s="36" t="s">
        <v>808</v>
      </c>
      <c>
        <f>(M816*21)/100</f>
      </c>
      <c t="s">
        <v>27</v>
      </c>
    </row>
    <row r="817" spans="1:5" ht="12.75">
      <c r="A817" s="35" t="s">
        <v>56</v>
      </c>
      <c r="E817" s="39" t="s">
        <v>5</v>
      </c>
    </row>
    <row r="818" spans="1:5" ht="12.75">
      <c r="A818" s="35" t="s">
        <v>57</v>
      </c>
      <c r="E818" s="40" t="s">
        <v>5</v>
      </c>
    </row>
    <row r="819" spans="1:5" ht="12.75">
      <c r="A819" t="s">
        <v>59</v>
      </c>
      <c r="E819" s="39" t="s">
        <v>5</v>
      </c>
    </row>
    <row r="820" spans="1:16" ht="25.5">
      <c r="A820" t="s">
        <v>49</v>
      </c>
      <c s="34" t="s">
        <v>810</v>
      </c>
      <c s="34" t="s">
        <v>5151</v>
      </c>
      <c s="35" t="s">
        <v>5</v>
      </c>
      <c s="6" t="s">
        <v>5152</v>
      </c>
      <c s="36" t="s">
        <v>54</v>
      </c>
      <c s="37">
        <v>1</v>
      </c>
      <c s="36">
        <v>0</v>
      </c>
      <c s="36">
        <f>ROUND(G820*H820,6)</f>
      </c>
      <c r="L820" s="38">
        <v>0</v>
      </c>
      <c s="32">
        <f>ROUND(ROUND(L820,2)*ROUND(G820,3),2)</f>
      </c>
      <c s="36" t="s">
        <v>808</v>
      </c>
      <c>
        <f>(M820*21)/100</f>
      </c>
      <c t="s">
        <v>27</v>
      </c>
    </row>
    <row r="821" spans="1:5" ht="12.75">
      <c r="A821" s="35" t="s">
        <v>56</v>
      </c>
      <c r="E821" s="39" t="s">
        <v>5</v>
      </c>
    </row>
    <row r="822" spans="1:5" ht="12.75">
      <c r="A822" s="35" t="s">
        <v>57</v>
      </c>
      <c r="E822" s="40" t="s">
        <v>5</v>
      </c>
    </row>
    <row r="823" spans="1:5" ht="12.75">
      <c r="A823" t="s">
        <v>59</v>
      </c>
      <c r="E823" s="39" t="s">
        <v>5</v>
      </c>
    </row>
    <row r="824" spans="1:16" ht="25.5">
      <c r="A824" t="s">
        <v>49</v>
      </c>
      <c s="34" t="s">
        <v>4641</v>
      </c>
      <c s="34" t="s">
        <v>5153</v>
      </c>
      <c s="35" t="s">
        <v>5</v>
      </c>
      <c s="6" t="s">
        <v>5154</v>
      </c>
      <c s="36" t="s">
        <v>54</v>
      </c>
      <c s="37">
        <v>1</v>
      </c>
      <c s="36">
        <v>0</v>
      </c>
      <c s="36">
        <f>ROUND(G824*H824,6)</f>
      </c>
      <c r="L824" s="38">
        <v>0</v>
      </c>
      <c s="32">
        <f>ROUND(ROUND(L824,2)*ROUND(G824,3),2)</f>
      </c>
      <c s="36" t="s">
        <v>808</v>
      </c>
      <c>
        <f>(M824*21)/100</f>
      </c>
      <c t="s">
        <v>27</v>
      </c>
    </row>
    <row r="825" spans="1:5" ht="12.75">
      <c r="A825" s="35" t="s">
        <v>56</v>
      </c>
      <c r="E825" s="39" t="s">
        <v>5</v>
      </c>
    </row>
    <row r="826" spans="1:5" ht="12.75">
      <c r="A826" s="35" t="s">
        <v>57</v>
      </c>
      <c r="E826" s="40" t="s">
        <v>5</v>
      </c>
    </row>
    <row r="827" spans="1:5" ht="12.75">
      <c r="A827" t="s">
        <v>59</v>
      </c>
      <c r="E827" s="39" t="s">
        <v>5</v>
      </c>
    </row>
    <row r="828" spans="1:16" ht="25.5">
      <c r="A828" t="s">
        <v>49</v>
      </c>
      <c s="34" t="s">
        <v>4646</v>
      </c>
      <c s="34" t="s">
        <v>5155</v>
      </c>
      <c s="35" t="s">
        <v>5</v>
      </c>
      <c s="6" t="s">
        <v>5156</v>
      </c>
      <c s="36" t="s">
        <v>54</v>
      </c>
      <c s="37">
        <v>1</v>
      </c>
      <c s="36">
        <v>0</v>
      </c>
      <c s="36">
        <f>ROUND(G828*H828,6)</f>
      </c>
      <c r="L828" s="38">
        <v>0</v>
      </c>
      <c s="32">
        <f>ROUND(ROUND(L828,2)*ROUND(G828,3),2)</f>
      </c>
      <c s="36" t="s">
        <v>808</v>
      </c>
      <c>
        <f>(M828*21)/100</f>
      </c>
      <c t="s">
        <v>27</v>
      </c>
    </row>
    <row r="829" spans="1:5" ht="12.75">
      <c r="A829" s="35" t="s">
        <v>56</v>
      </c>
      <c r="E829" s="39" t="s">
        <v>5</v>
      </c>
    </row>
    <row r="830" spans="1:5" ht="12.75">
      <c r="A830" s="35" t="s">
        <v>57</v>
      </c>
      <c r="E830" s="40" t="s">
        <v>5</v>
      </c>
    </row>
    <row r="831" spans="1:5" ht="12.75">
      <c r="A831" t="s">
        <v>59</v>
      </c>
      <c r="E831" s="39" t="s">
        <v>5</v>
      </c>
    </row>
    <row r="832" spans="1:16" ht="25.5">
      <c r="A832" t="s">
        <v>49</v>
      </c>
      <c s="34" t="s">
        <v>4651</v>
      </c>
      <c s="34" t="s">
        <v>5157</v>
      </c>
      <c s="35" t="s">
        <v>5</v>
      </c>
      <c s="6" t="s">
        <v>5158</v>
      </c>
      <c s="36" t="s">
        <v>54</v>
      </c>
      <c s="37">
        <v>1</v>
      </c>
      <c s="36">
        <v>0</v>
      </c>
      <c s="36">
        <f>ROUND(G832*H832,6)</f>
      </c>
      <c r="L832" s="38">
        <v>0</v>
      </c>
      <c s="32">
        <f>ROUND(ROUND(L832,2)*ROUND(G832,3),2)</f>
      </c>
      <c s="36" t="s">
        <v>808</v>
      </c>
      <c>
        <f>(M832*21)/100</f>
      </c>
      <c t="s">
        <v>27</v>
      </c>
    </row>
    <row r="833" spans="1:5" ht="12.75">
      <c r="A833" s="35" t="s">
        <v>56</v>
      </c>
      <c r="E833" s="39" t="s">
        <v>5</v>
      </c>
    </row>
    <row r="834" spans="1:5" ht="12.75">
      <c r="A834" s="35" t="s">
        <v>57</v>
      </c>
      <c r="E834" s="40" t="s">
        <v>5</v>
      </c>
    </row>
    <row r="835" spans="1:5" ht="12.75">
      <c r="A835" t="s">
        <v>59</v>
      </c>
      <c r="E835" s="39" t="s">
        <v>5</v>
      </c>
    </row>
    <row r="836" spans="1:16" ht="25.5">
      <c r="A836" t="s">
        <v>49</v>
      </c>
      <c s="34" t="s">
        <v>4656</v>
      </c>
      <c s="34" t="s">
        <v>5159</v>
      </c>
      <c s="35" t="s">
        <v>5</v>
      </c>
      <c s="6" t="s">
        <v>5160</v>
      </c>
      <c s="36" t="s">
        <v>54</v>
      </c>
      <c s="37">
        <v>1</v>
      </c>
      <c s="36">
        <v>0</v>
      </c>
      <c s="36">
        <f>ROUND(G836*H836,6)</f>
      </c>
      <c r="L836" s="38">
        <v>0</v>
      </c>
      <c s="32">
        <f>ROUND(ROUND(L836,2)*ROUND(G836,3),2)</f>
      </c>
      <c s="36" t="s">
        <v>808</v>
      </c>
      <c>
        <f>(M836*21)/100</f>
      </c>
      <c t="s">
        <v>27</v>
      </c>
    </row>
    <row r="837" spans="1:5" ht="12.75">
      <c r="A837" s="35" t="s">
        <v>56</v>
      </c>
      <c r="E837" s="39" t="s">
        <v>5</v>
      </c>
    </row>
    <row r="838" spans="1:5" ht="12.75">
      <c r="A838" s="35" t="s">
        <v>57</v>
      </c>
      <c r="E838" s="40" t="s">
        <v>5</v>
      </c>
    </row>
    <row r="839" spans="1:5" ht="12.75">
      <c r="A839" t="s">
        <v>59</v>
      </c>
      <c r="E839" s="39" t="s">
        <v>5</v>
      </c>
    </row>
    <row r="840" spans="1:16" ht="25.5">
      <c r="A840" t="s">
        <v>49</v>
      </c>
      <c s="34" t="s">
        <v>4660</v>
      </c>
      <c s="34" t="s">
        <v>5161</v>
      </c>
      <c s="35" t="s">
        <v>5</v>
      </c>
      <c s="6" t="s">
        <v>5162</v>
      </c>
      <c s="36" t="s">
        <v>54</v>
      </c>
      <c s="37">
        <v>3</v>
      </c>
      <c s="36">
        <v>0</v>
      </c>
      <c s="36">
        <f>ROUND(G840*H840,6)</f>
      </c>
      <c r="L840" s="38">
        <v>0</v>
      </c>
      <c s="32">
        <f>ROUND(ROUND(L840,2)*ROUND(G840,3),2)</f>
      </c>
      <c s="36" t="s">
        <v>808</v>
      </c>
      <c>
        <f>(M840*21)/100</f>
      </c>
      <c t="s">
        <v>27</v>
      </c>
    </row>
    <row r="841" spans="1:5" ht="12.75">
      <c r="A841" s="35" t="s">
        <v>56</v>
      </c>
      <c r="E841" s="39" t="s">
        <v>5</v>
      </c>
    </row>
    <row r="842" spans="1:5" ht="12.75">
      <c r="A842" s="35" t="s">
        <v>57</v>
      </c>
      <c r="E842" s="40" t="s">
        <v>5</v>
      </c>
    </row>
    <row r="843" spans="1:5" ht="12.75">
      <c r="A843" t="s">
        <v>59</v>
      </c>
      <c r="E843" s="39" t="s">
        <v>5</v>
      </c>
    </row>
    <row r="844" spans="1:16" ht="25.5">
      <c r="A844" t="s">
        <v>49</v>
      </c>
      <c s="34" t="s">
        <v>4666</v>
      </c>
      <c s="34" t="s">
        <v>5163</v>
      </c>
      <c s="35" t="s">
        <v>5</v>
      </c>
      <c s="6" t="s">
        <v>5164</v>
      </c>
      <c s="36" t="s">
        <v>54</v>
      </c>
      <c s="37">
        <v>1</v>
      </c>
      <c s="36">
        <v>0</v>
      </c>
      <c s="36">
        <f>ROUND(G844*H844,6)</f>
      </c>
      <c r="L844" s="38">
        <v>0</v>
      </c>
      <c s="32">
        <f>ROUND(ROUND(L844,2)*ROUND(G844,3),2)</f>
      </c>
      <c s="36" t="s">
        <v>808</v>
      </c>
      <c>
        <f>(M844*21)/100</f>
      </c>
      <c t="s">
        <v>27</v>
      </c>
    </row>
    <row r="845" spans="1:5" ht="12.75">
      <c r="A845" s="35" t="s">
        <v>56</v>
      </c>
      <c r="E845" s="39" t="s">
        <v>5</v>
      </c>
    </row>
    <row r="846" spans="1:5" ht="12.75">
      <c r="A846" s="35" t="s">
        <v>57</v>
      </c>
      <c r="E846" s="40" t="s">
        <v>5</v>
      </c>
    </row>
    <row r="847" spans="1:5" ht="12.75">
      <c r="A847" t="s">
        <v>59</v>
      </c>
      <c r="E847" s="39" t="s">
        <v>5</v>
      </c>
    </row>
    <row r="848" spans="1:16" ht="25.5">
      <c r="A848" t="s">
        <v>49</v>
      </c>
      <c s="34" t="s">
        <v>4670</v>
      </c>
      <c s="34" t="s">
        <v>5165</v>
      </c>
      <c s="35" t="s">
        <v>5</v>
      </c>
      <c s="6" t="s">
        <v>5166</v>
      </c>
      <c s="36" t="s">
        <v>75</v>
      </c>
      <c s="37">
        <v>8.99</v>
      </c>
      <c s="36">
        <v>0</v>
      </c>
      <c s="36">
        <f>ROUND(G848*H848,6)</f>
      </c>
      <c r="L848" s="38">
        <v>0</v>
      </c>
      <c s="32">
        <f>ROUND(ROUND(L848,2)*ROUND(G848,3),2)</f>
      </c>
      <c s="36" t="s">
        <v>808</v>
      </c>
      <c>
        <f>(M848*21)/100</f>
      </c>
      <c t="s">
        <v>27</v>
      </c>
    </row>
    <row r="849" spans="1:5" ht="12.75">
      <c r="A849" s="35" t="s">
        <v>56</v>
      </c>
      <c r="E849" s="39" t="s">
        <v>5</v>
      </c>
    </row>
    <row r="850" spans="1:5" ht="12.75">
      <c r="A850" s="35" t="s">
        <v>57</v>
      </c>
      <c r="E850" s="40" t="s">
        <v>5</v>
      </c>
    </row>
    <row r="851" spans="1:5" ht="12.75">
      <c r="A851" t="s">
        <v>59</v>
      </c>
      <c r="E851" s="39" t="s">
        <v>5</v>
      </c>
    </row>
    <row r="852" spans="1:16" ht="25.5">
      <c r="A852" t="s">
        <v>49</v>
      </c>
      <c s="34" t="s">
        <v>4674</v>
      </c>
      <c s="34" t="s">
        <v>5167</v>
      </c>
      <c s="35" t="s">
        <v>5</v>
      </c>
      <c s="6" t="s">
        <v>5168</v>
      </c>
      <c s="36" t="s">
        <v>75</v>
      </c>
      <c s="37">
        <v>8.99</v>
      </c>
      <c s="36">
        <v>0</v>
      </c>
      <c s="36">
        <f>ROUND(G852*H852,6)</f>
      </c>
      <c r="L852" s="38">
        <v>0</v>
      </c>
      <c s="32">
        <f>ROUND(ROUND(L852,2)*ROUND(G852,3),2)</f>
      </c>
      <c s="36" t="s">
        <v>808</v>
      </c>
      <c>
        <f>(M852*21)/100</f>
      </c>
      <c t="s">
        <v>27</v>
      </c>
    </row>
    <row r="853" spans="1:5" ht="12.75">
      <c r="A853" s="35" t="s">
        <v>56</v>
      </c>
      <c r="E853" s="39" t="s">
        <v>5</v>
      </c>
    </row>
    <row r="854" spans="1:5" ht="12.75">
      <c r="A854" s="35" t="s">
        <v>57</v>
      </c>
      <c r="E854" s="40" t="s">
        <v>5</v>
      </c>
    </row>
    <row r="855" spans="1:5" ht="12.75">
      <c r="A855" t="s">
        <v>59</v>
      </c>
      <c r="E855" s="39" t="s">
        <v>5</v>
      </c>
    </row>
    <row r="856" spans="1:16" ht="25.5">
      <c r="A856" t="s">
        <v>49</v>
      </c>
      <c s="34" t="s">
        <v>4678</v>
      </c>
      <c s="34" t="s">
        <v>5169</v>
      </c>
      <c s="35" t="s">
        <v>5</v>
      </c>
      <c s="6" t="s">
        <v>5170</v>
      </c>
      <c s="36" t="s">
        <v>75</v>
      </c>
      <c s="37">
        <v>8.99</v>
      </c>
      <c s="36">
        <v>0</v>
      </c>
      <c s="36">
        <f>ROUND(G856*H856,6)</f>
      </c>
      <c r="L856" s="38">
        <v>0</v>
      </c>
      <c s="32">
        <f>ROUND(ROUND(L856,2)*ROUND(G856,3),2)</f>
      </c>
      <c s="36" t="s">
        <v>808</v>
      </c>
      <c>
        <f>(M856*21)/100</f>
      </c>
      <c t="s">
        <v>27</v>
      </c>
    </row>
    <row r="857" spans="1:5" ht="12.75">
      <c r="A857" s="35" t="s">
        <v>56</v>
      </c>
      <c r="E857" s="39" t="s">
        <v>5</v>
      </c>
    </row>
    <row r="858" spans="1:5" ht="12.75">
      <c r="A858" s="35" t="s">
        <v>57</v>
      </c>
      <c r="E858" s="40" t="s">
        <v>5</v>
      </c>
    </row>
    <row r="859" spans="1:5" ht="12.75">
      <c r="A859" t="s">
        <v>59</v>
      </c>
      <c r="E859" s="39" t="s">
        <v>5</v>
      </c>
    </row>
    <row r="860" spans="1:16" ht="25.5">
      <c r="A860" t="s">
        <v>49</v>
      </c>
      <c s="34" t="s">
        <v>4683</v>
      </c>
      <c s="34" t="s">
        <v>5171</v>
      </c>
      <c s="35" t="s">
        <v>5</v>
      </c>
      <c s="6" t="s">
        <v>5172</v>
      </c>
      <c s="36" t="s">
        <v>54</v>
      </c>
      <c s="37">
        <v>5</v>
      </c>
      <c s="36">
        <v>0</v>
      </c>
      <c s="36">
        <f>ROUND(G860*H860,6)</f>
      </c>
      <c r="L860" s="38">
        <v>0</v>
      </c>
      <c s="32">
        <f>ROUND(ROUND(L860,2)*ROUND(G860,3),2)</f>
      </c>
      <c s="36" t="s">
        <v>808</v>
      </c>
      <c>
        <f>(M860*21)/100</f>
      </c>
      <c t="s">
        <v>27</v>
      </c>
    </row>
    <row r="861" spans="1:5" ht="12.75">
      <c r="A861" s="35" t="s">
        <v>56</v>
      </c>
      <c r="E861" s="39" t="s">
        <v>5</v>
      </c>
    </row>
    <row r="862" spans="1:5" ht="12.75">
      <c r="A862" s="35" t="s">
        <v>57</v>
      </c>
      <c r="E862" s="40" t="s">
        <v>5</v>
      </c>
    </row>
    <row r="863" spans="1:5" ht="12.75">
      <c r="A863" t="s">
        <v>59</v>
      </c>
      <c r="E863" s="39" t="s">
        <v>5</v>
      </c>
    </row>
    <row r="864" spans="1:16" ht="25.5">
      <c r="A864" t="s">
        <v>49</v>
      </c>
      <c s="34" t="s">
        <v>4688</v>
      </c>
      <c s="34" t="s">
        <v>5173</v>
      </c>
      <c s="35" t="s">
        <v>5</v>
      </c>
      <c s="6" t="s">
        <v>5174</v>
      </c>
      <c s="36" t="s">
        <v>54</v>
      </c>
      <c s="37">
        <v>1</v>
      </c>
      <c s="36">
        <v>0</v>
      </c>
      <c s="36">
        <f>ROUND(G864*H864,6)</f>
      </c>
      <c r="L864" s="38">
        <v>0</v>
      </c>
      <c s="32">
        <f>ROUND(ROUND(L864,2)*ROUND(G864,3),2)</f>
      </c>
      <c s="36" t="s">
        <v>808</v>
      </c>
      <c>
        <f>(M864*21)/100</f>
      </c>
      <c t="s">
        <v>27</v>
      </c>
    </row>
    <row r="865" spans="1:5" ht="12.75">
      <c r="A865" s="35" t="s">
        <v>56</v>
      </c>
      <c r="E865" s="39" t="s">
        <v>5</v>
      </c>
    </row>
    <row r="866" spans="1:5" ht="12.75">
      <c r="A866" s="35" t="s">
        <v>57</v>
      </c>
      <c r="E866" s="40" t="s">
        <v>5</v>
      </c>
    </row>
    <row r="867" spans="1:5" ht="12.75">
      <c r="A867" t="s">
        <v>59</v>
      </c>
      <c r="E867" s="39" t="s">
        <v>5</v>
      </c>
    </row>
    <row r="868" spans="1:13" ht="12.75">
      <c r="A868" t="s">
        <v>46</v>
      </c>
      <c r="C868" s="31" t="s">
        <v>5175</v>
      </c>
      <c r="E868" s="33" t="s">
        <v>5176</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49</v>
      </c>
      <c s="34" t="s">
        <v>4693</v>
      </c>
      <c s="34" t="s">
        <v>5177</v>
      </c>
      <c s="35" t="s">
        <v>5</v>
      </c>
      <c s="6" t="s">
        <v>5178</v>
      </c>
      <c s="36" t="s">
        <v>54</v>
      </c>
      <c s="37">
        <v>3</v>
      </c>
      <c s="36">
        <v>0</v>
      </c>
      <c s="36">
        <f>ROUND(G869*H869,6)</f>
      </c>
      <c r="L869" s="38">
        <v>0</v>
      </c>
      <c s="32">
        <f>ROUND(ROUND(L869,2)*ROUND(G869,3),2)</f>
      </c>
      <c s="36" t="s">
        <v>808</v>
      </c>
      <c>
        <f>(M869*21)/100</f>
      </c>
      <c t="s">
        <v>27</v>
      </c>
    </row>
    <row r="870" spans="1:5" ht="12.75">
      <c r="A870" s="35" t="s">
        <v>56</v>
      </c>
      <c r="E870" s="39" t="s">
        <v>5</v>
      </c>
    </row>
    <row r="871" spans="1:5" ht="12.75">
      <c r="A871" s="35" t="s">
        <v>57</v>
      </c>
      <c r="E871" s="40" t="s">
        <v>5</v>
      </c>
    </row>
    <row r="872" spans="1:5" ht="12.75">
      <c r="A872" t="s">
        <v>59</v>
      </c>
      <c r="E872" s="39" t="s">
        <v>5</v>
      </c>
    </row>
    <row r="873" spans="1:16" ht="25.5">
      <c r="A873" t="s">
        <v>49</v>
      </c>
      <c s="34" t="s">
        <v>4699</v>
      </c>
      <c s="34" t="s">
        <v>5179</v>
      </c>
      <c s="35" t="s">
        <v>5</v>
      </c>
      <c s="6" t="s">
        <v>5180</v>
      </c>
      <c s="36" t="s">
        <v>54</v>
      </c>
      <c s="37">
        <v>1</v>
      </c>
      <c s="36">
        <v>0</v>
      </c>
      <c s="36">
        <f>ROUND(G873*H873,6)</f>
      </c>
      <c r="L873" s="38">
        <v>0</v>
      </c>
      <c s="32">
        <f>ROUND(ROUND(L873,2)*ROUND(G873,3),2)</f>
      </c>
      <c s="36" t="s">
        <v>808</v>
      </c>
      <c>
        <f>(M873*21)/100</f>
      </c>
      <c t="s">
        <v>27</v>
      </c>
    </row>
    <row r="874" spans="1:5" ht="12.75">
      <c r="A874" s="35" t="s">
        <v>56</v>
      </c>
      <c r="E874" s="39" t="s">
        <v>5</v>
      </c>
    </row>
    <row r="875" spans="1:5" ht="12.75">
      <c r="A875" s="35" t="s">
        <v>57</v>
      </c>
      <c r="E875" s="40" t="s">
        <v>5</v>
      </c>
    </row>
    <row r="876" spans="1:5" ht="12.75">
      <c r="A876" t="s">
        <v>59</v>
      </c>
      <c r="E876" s="39" t="s">
        <v>5</v>
      </c>
    </row>
    <row r="877" spans="1:16" ht="25.5">
      <c r="A877" t="s">
        <v>49</v>
      </c>
      <c s="34" t="s">
        <v>4703</v>
      </c>
      <c s="34" t="s">
        <v>5181</v>
      </c>
      <c s="35" t="s">
        <v>5</v>
      </c>
      <c s="6" t="s">
        <v>5182</v>
      </c>
      <c s="36" t="s">
        <v>54</v>
      </c>
      <c s="37">
        <v>2</v>
      </c>
      <c s="36">
        <v>0</v>
      </c>
      <c s="36">
        <f>ROUND(G877*H877,6)</f>
      </c>
      <c r="L877" s="38">
        <v>0</v>
      </c>
      <c s="32">
        <f>ROUND(ROUND(L877,2)*ROUND(G877,3),2)</f>
      </c>
      <c s="36" t="s">
        <v>808</v>
      </c>
      <c>
        <f>(M877*21)/100</f>
      </c>
      <c t="s">
        <v>27</v>
      </c>
    </row>
    <row r="878" spans="1:5" ht="12.75">
      <c r="A878" s="35" t="s">
        <v>56</v>
      </c>
      <c r="E878" s="39" t="s">
        <v>5</v>
      </c>
    </row>
    <row r="879" spans="1:5" ht="12.75">
      <c r="A879" s="35" t="s">
        <v>57</v>
      </c>
      <c r="E879" s="40" t="s">
        <v>5</v>
      </c>
    </row>
    <row r="880" spans="1:5" ht="12.75">
      <c r="A880" t="s">
        <v>59</v>
      </c>
      <c r="E880" s="39" t="s">
        <v>5</v>
      </c>
    </row>
    <row r="881" spans="1:16" ht="25.5">
      <c r="A881" t="s">
        <v>49</v>
      </c>
      <c s="34" t="s">
        <v>4707</v>
      </c>
      <c s="34" t="s">
        <v>5183</v>
      </c>
      <c s="35" t="s">
        <v>5</v>
      </c>
      <c s="6" t="s">
        <v>5184</v>
      </c>
      <c s="36" t="s">
        <v>54</v>
      </c>
      <c s="37">
        <v>2</v>
      </c>
      <c s="36">
        <v>0</v>
      </c>
      <c s="36">
        <f>ROUND(G881*H881,6)</f>
      </c>
      <c r="L881" s="38">
        <v>0</v>
      </c>
      <c s="32">
        <f>ROUND(ROUND(L881,2)*ROUND(G881,3),2)</f>
      </c>
      <c s="36" t="s">
        <v>808</v>
      </c>
      <c>
        <f>(M881*21)/100</f>
      </c>
      <c t="s">
        <v>27</v>
      </c>
    </row>
    <row r="882" spans="1:5" ht="12.75">
      <c r="A882" s="35" t="s">
        <v>56</v>
      </c>
      <c r="E882" s="39" t="s">
        <v>5</v>
      </c>
    </row>
    <row r="883" spans="1:5" ht="12.75">
      <c r="A883" s="35" t="s">
        <v>57</v>
      </c>
      <c r="E883" s="40" t="s">
        <v>5</v>
      </c>
    </row>
    <row r="884" spans="1:5" ht="12.75">
      <c r="A884" t="s">
        <v>59</v>
      </c>
      <c r="E884" s="39" t="s">
        <v>5</v>
      </c>
    </row>
    <row r="885" spans="1:16" ht="25.5">
      <c r="A885" t="s">
        <v>49</v>
      </c>
      <c s="34" t="s">
        <v>4712</v>
      </c>
      <c s="34" t="s">
        <v>5185</v>
      </c>
      <c s="35" t="s">
        <v>5</v>
      </c>
      <c s="6" t="s">
        <v>5186</v>
      </c>
      <c s="36" t="s">
        <v>54</v>
      </c>
      <c s="37">
        <v>1</v>
      </c>
      <c s="36">
        <v>0</v>
      </c>
      <c s="36">
        <f>ROUND(G885*H885,6)</f>
      </c>
      <c r="L885" s="38">
        <v>0</v>
      </c>
      <c s="32">
        <f>ROUND(ROUND(L885,2)*ROUND(G885,3),2)</f>
      </c>
      <c s="36" t="s">
        <v>808</v>
      </c>
      <c>
        <f>(M885*21)/100</f>
      </c>
      <c t="s">
        <v>27</v>
      </c>
    </row>
    <row r="886" spans="1:5" ht="12.75">
      <c r="A886" s="35" t="s">
        <v>56</v>
      </c>
      <c r="E886" s="39" t="s">
        <v>5</v>
      </c>
    </row>
    <row r="887" spans="1:5" ht="12.75">
      <c r="A887" s="35" t="s">
        <v>57</v>
      </c>
      <c r="E887" s="40" t="s">
        <v>5</v>
      </c>
    </row>
    <row r="888" spans="1:5" ht="12.75">
      <c r="A888" t="s">
        <v>59</v>
      </c>
      <c r="E888" s="39" t="s">
        <v>5</v>
      </c>
    </row>
    <row r="889" spans="1:16" ht="25.5">
      <c r="A889" t="s">
        <v>49</v>
      </c>
      <c s="34" t="s">
        <v>4717</v>
      </c>
      <c s="34" t="s">
        <v>5187</v>
      </c>
      <c s="35" t="s">
        <v>5</v>
      </c>
      <c s="6" t="s">
        <v>5188</v>
      </c>
      <c s="36" t="s">
        <v>54</v>
      </c>
      <c s="37">
        <v>1</v>
      </c>
      <c s="36">
        <v>0</v>
      </c>
      <c s="36">
        <f>ROUND(G889*H889,6)</f>
      </c>
      <c r="L889" s="38">
        <v>0</v>
      </c>
      <c s="32">
        <f>ROUND(ROUND(L889,2)*ROUND(G889,3),2)</f>
      </c>
      <c s="36" t="s">
        <v>808</v>
      </c>
      <c>
        <f>(M889*21)/100</f>
      </c>
      <c t="s">
        <v>27</v>
      </c>
    </row>
    <row r="890" spans="1:5" ht="12.75">
      <c r="A890" s="35" t="s">
        <v>56</v>
      </c>
      <c r="E890" s="39" t="s">
        <v>5</v>
      </c>
    </row>
    <row r="891" spans="1:5" ht="12.75">
      <c r="A891" s="35" t="s">
        <v>57</v>
      </c>
      <c r="E891" s="40" t="s">
        <v>5</v>
      </c>
    </row>
    <row r="892" spans="1:5" ht="12.75">
      <c r="A892" t="s">
        <v>59</v>
      </c>
      <c r="E892" s="39" t="s">
        <v>5</v>
      </c>
    </row>
    <row r="893" spans="1:16" ht="12.75">
      <c r="A893" t="s">
        <v>49</v>
      </c>
      <c s="34" t="s">
        <v>4721</v>
      </c>
      <c s="34" t="s">
        <v>5189</v>
      </c>
      <c s="35" t="s">
        <v>5</v>
      </c>
      <c s="6" t="s">
        <v>5190</v>
      </c>
      <c s="36" t="s">
        <v>54</v>
      </c>
      <c s="37">
        <v>1</v>
      </c>
      <c s="36">
        <v>0</v>
      </c>
      <c s="36">
        <f>ROUND(G893*H893,6)</f>
      </c>
      <c r="L893" s="38">
        <v>0</v>
      </c>
      <c s="32">
        <f>ROUND(ROUND(L893,2)*ROUND(G893,3),2)</f>
      </c>
      <c s="36" t="s">
        <v>808</v>
      </c>
      <c>
        <f>(M893*21)/100</f>
      </c>
      <c t="s">
        <v>27</v>
      </c>
    </row>
    <row r="894" spans="1:5" ht="12.75">
      <c r="A894" s="35" t="s">
        <v>56</v>
      </c>
      <c r="E894" s="39" t="s">
        <v>5</v>
      </c>
    </row>
    <row r="895" spans="1:5" ht="12.75">
      <c r="A895" s="35" t="s">
        <v>57</v>
      </c>
      <c r="E895" s="40" t="s">
        <v>5</v>
      </c>
    </row>
    <row r="896" spans="1:5" ht="12.75">
      <c r="A896" t="s">
        <v>59</v>
      </c>
      <c r="E896" s="39" t="s">
        <v>5</v>
      </c>
    </row>
    <row r="897" spans="1:16" ht="25.5">
      <c r="A897" t="s">
        <v>49</v>
      </c>
      <c s="34" t="s">
        <v>4726</v>
      </c>
      <c s="34" t="s">
        <v>5191</v>
      </c>
      <c s="35" t="s">
        <v>5</v>
      </c>
      <c s="6" t="s">
        <v>5192</v>
      </c>
      <c s="36" t="s">
        <v>54</v>
      </c>
      <c s="37">
        <v>1</v>
      </c>
      <c s="36">
        <v>0</v>
      </c>
      <c s="36">
        <f>ROUND(G897*H897,6)</f>
      </c>
      <c r="L897" s="38">
        <v>0</v>
      </c>
      <c s="32">
        <f>ROUND(ROUND(L897,2)*ROUND(G897,3),2)</f>
      </c>
      <c s="36" t="s">
        <v>808</v>
      </c>
      <c>
        <f>(M897*21)/100</f>
      </c>
      <c t="s">
        <v>27</v>
      </c>
    </row>
    <row r="898" spans="1:5" ht="12.75">
      <c r="A898" s="35" t="s">
        <v>56</v>
      </c>
      <c r="E898" s="39" t="s">
        <v>5</v>
      </c>
    </row>
    <row r="899" spans="1:5" ht="12.75">
      <c r="A899" s="35" t="s">
        <v>57</v>
      </c>
      <c r="E899" s="40" t="s">
        <v>5</v>
      </c>
    </row>
    <row r="900" spans="1:5" ht="12.75">
      <c r="A900" t="s">
        <v>59</v>
      </c>
      <c r="E900" s="39" t="s">
        <v>5</v>
      </c>
    </row>
    <row r="901" spans="1:16" ht="25.5">
      <c r="A901" t="s">
        <v>49</v>
      </c>
      <c s="34" t="s">
        <v>4731</v>
      </c>
      <c s="34" t="s">
        <v>5193</v>
      </c>
      <c s="35" t="s">
        <v>5</v>
      </c>
      <c s="6" t="s">
        <v>5194</v>
      </c>
      <c s="36" t="s">
        <v>54</v>
      </c>
      <c s="37">
        <v>4</v>
      </c>
      <c s="36">
        <v>0</v>
      </c>
      <c s="36">
        <f>ROUND(G901*H901,6)</f>
      </c>
      <c r="L901" s="38">
        <v>0</v>
      </c>
      <c s="32">
        <f>ROUND(ROUND(L901,2)*ROUND(G901,3),2)</f>
      </c>
      <c s="36" t="s">
        <v>808</v>
      </c>
      <c>
        <f>(M901*21)/100</f>
      </c>
      <c t="s">
        <v>27</v>
      </c>
    </row>
    <row r="902" spans="1:5" ht="12.75">
      <c r="A902" s="35" t="s">
        <v>56</v>
      </c>
      <c r="E902" s="39" t="s">
        <v>5</v>
      </c>
    </row>
    <row r="903" spans="1:5" ht="12.75">
      <c r="A903" s="35" t="s">
        <v>57</v>
      </c>
      <c r="E903" s="40" t="s">
        <v>5</v>
      </c>
    </row>
    <row r="904" spans="1:5" ht="12.75">
      <c r="A904" t="s">
        <v>59</v>
      </c>
      <c r="E904" s="39" t="s">
        <v>5</v>
      </c>
    </row>
    <row r="905" spans="1:16" ht="25.5">
      <c r="A905" t="s">
        <v>49</v>
      </c>
      <c s="34" t="s">
        <v>4738</v>
      </c>
      <c s="34" t="s">
        <v>5195</v>
      </c>
      <c s="35" t="s">
        <v>5</v>
      </c>
      <c s="6" t="s">
        <v>5196</v>
      </c>
      <c s="36" t="s">
        <v>54</v>
      </c>
      <c s="37">
        <v>1</v>
      </c>
      <c s="36">
        <v>0</v>
      </c>
      <c s="36">
        <f>ROUND(G905*H905,6)</f>
      </c>
      <c r="L905" s="38">
        <v>0</v>
      </c>
      <c s="32">
        <f>ROUND(ROUND(L905,2)*ROUND(G905,3),2)</f>
      </c>
      <c s="36" t="s">
        <v>808</v>
      </c>
      <c>
        <f>(M905*21)/100</f>
      </c>
      <c t="s">
        <v>27</v>
      </c>
    </row>
    <row r="906" spans="1:5" ht="12.75">
      <c r="A906" s="35" t="s">
        <v>56</v>
      </c>
      <c r="E906" s="39" t="s">
        <v>5</v>
      </c>
    </row>
    <row r="907" spans="1:5" ht="12.75">
      <c r="A907" s="35" t="s">
        <v>57</v>
      </c>
      <c r="E907" s="40" t="s">
        <v>5</v>
      </c>
    </row>
    <row r="908" spans="1:5" ht="12.75">
      <c r="A908" t="s">
        <v>59</v>
      </c>
      <c r="E908" s="39" t="s">
        <v>5</v>
      </c>
    </row>
    <row r="909" spans="1:16" ht="25.5">
      <c r="A909" t="s">
        <v>49</v>
      </c>
      <c s="34" t="s">
        <v>5197</v>
      </c>
      <c s="34" t="s">
        <v>5198</v>
      </c>
      <c s="35" t="s">
        <v>5</v>
      </c>
      <c s="6" t="s">
        <v>5199</v>
      </c>
      <c s="36" t="s">
        <v>54</v>
      </c>
      <c s="37">
        <v>2</v>
      </c>
      <c s="36">
        <v>0</v>
      </c>
      <c s="36">
        <f>ROUND(G909*H909,6)</f>
      </c>
      <c r="L909" s="38">
        <v>0</v>
      </c>
      <c s="32">
        <f>ROUND(ROUND(L909,2)*ROUND(G909,3),2)</f>
      </c>
      <c s="36" t="s">
        <v>808</v>
      </c>
      <c>
        <f>(M909*21)/100</f>
      </c>
      <c t="s">
        <v>27</v>
      </c>
    </row>
    <row r="910" spans="1:5" ht="12.75">
      <c r="A910" s="35" t="s">
        <v>56</v>
      </c>
      <c r="E910" s="39" t="s">
        <v>5</v>
      </c>
    </row>
    <row r="911" spans="1:5" ht="12.75">
      <c r="A911" s="35" t="s">
        <v>57</v>
      </c>
      <c r="E911" s="40" t="s">
        <v>5</v>
      </c>
    </row>
    <row r="912" spans="1:5" ht="12.75">
      <c r="A912" t="s">
        <v>59</v>
      </c>
      <c r="E912" s="39" t="s">
        <v>5</v>
      </c>
    </row>
    <row r="913" spans="1:16" ht="25.5">
      <c r="A913" t="s">
        <v>49</v>
      </c>
      <c s="34" t="s">
        <v>5200</v>
      </c>
      <c s="34" t="s">
        <v>5201</v>
      </c>
      <c s="35" t="s">
        <v>5</v>
      </c>
      <c s="6" t="s">
        <v>5202</v>
      </c>
      <c s="36" t="s">
        <v>54</v>
      </c>
      <c s="37">
        <v>111</v>
      </c>
      <c s="36">
        <v>0</v>
      </c>
      <c s="36">
        <f>ROUND(G913*H913,6)</f>
      </c>
      <c r="L913" s="38">
        <v>0</v>
      </c>
      <c s="32">
        <f>ROUND(ROUND(L913,2)*ROUND(G913,3),2)</f>
      </c>
      <c s="36" t="s">
        <v>808</v>
      </c>
      <c>
        <f>(M913*21)/100</f>
      </c>
      <c t="s">
        <v>27</v>
      </c>
    </row>
    <row r="914" spans="1:5" ht="12.75">
      <c r="A914" s="35" t="s">
        <v>56</v>
      </c>
      <c r="E914" s="39" t="s">
        <v>5</v>
      </c>
    </row>
    <row r="915" spans="1:5" ht="12.75">
      <c r="A915" s="35" t="s">
        <v>57</v>
      </c>
      <c r="E915" s="40" t="s">
        <v>5</v>
      </c>
    </row>
    <row r="916" spans="1:5" ht="12.75">
      <c r="A916" t="s">
        <v>59</v>
      </c>
      <c r="E916" s="39" t="s">
        <v>5</v>
      </c>
    </row>
    <row r="917" spans="1:16" ht="25.5">
      <c r="A917" t="s">
        <v>49</v>
      </c>
      <c s="34" t="s">
        <v>5203</v>
      </c>
      <c s="34" t="s">
        <v>5204</v>
      </c>
      <c s="35" t="s">
        <v>5</v>
      </c>
      <c s="6" t="s">
        <v>5205</v>
      </c>
      <c s="36" t="s">
        <v>54</v>
      </c>
      <c s="37">
        <v>10</v>
      </c>
      <c s="36">
        <v>0</v>
      </c>
      <c s="36">
        <f>ROUND(G917*H917,6)</f>
      </c>
      <c r="L917" s="38">
        <v>0</v>
      </c>
      <c s="32">
        <f>ROUND(ROUND(L917,2)*ROUND(G917,3),2)</f>
      </c>
      <c s="36" t="s">
        <v>808</v>
      </c>
      <c>
        <f>(M917*21)/100</f>
      </c>
      <c t="s">
        <v>27</v>
      </c>
    </row>
    <row r="918" spans="1:5" ht="12.75">
      <c r="A918" s="35" t="s">
        <v>56</v>
      </c>
      <c r="E918" s="39" t="s">
        <v>5</v>
      </c>
    </row>
    <row r="919" spans="1:5" ht="12.75">
      <c r="A919" s="35" t="s">
        <v>57</v>
      </c>
      <c r="E919" s="40" t="s">
        <v>5</v>
      </c>
    </row>
    <row r="920" spans="1:5" ht="12.75">
      <c r="A920" t="s">
        <v>59</v>
      </c>
      <c r="E920" s="39" t="s">
        <v>5</v>
      </c>
    </row>
    <row r="921" spans="1:16" ht="25.5">
      <c r="A921" t="s">
        <v>49</v>
      </c>
      <c s="34" t="s">
        <v>5206</v>
      </c>
      <c s="34" t="s">
        <v>5207</v>
      </c>
      <c s="35" t="s">
        <v>5</v>
      </c>
      <c s="6" t="s">
        <v>5208</v>
      </c>
      <c s="36" t="s">
        <v>54</v>
      </c>
      <c s="37">
        <v>1</v>
      </c>
      <c s="36">
        <v>0</v>
      </c>
      <c s="36">
        <f>ROUND(G921*H921,6)</f>
      </c>
      <c r="L921" s="38">
        <v>0</v>
      </c>
      <c s="32">
        <f>ROUND(ROUND(L921,2)*ROUND(G921,3),2)</f>
      </c>
      <c s="36" t="s">
        <v>808</v>
      </c>
      <c>
        <f>(M921*21)/100</f>
      </c>
      <c t="s">
        <v>27</v>
      </c>
    </row>
    <row r="922" spans="1:5" ht="12.75">
      <c r="A922" s="35" t="s">
        <v>56</v>
      </c>
      <c r="E922" s="39" t="s">
        <v>5</v>
      </c>
    </row>
    <row r="923" spans="1:5" ht="12.75">
      <c r="A923" s="35" t="s">
        <v>57</v>
      </c>
      <c r="E923" s="40" t="s">
        <v>5</v>
      </c>
    </row>
    <row r="924" spans="1:5" ht="12.75">
      <c r="A924" t="s">
        <v>59</v>
      </c>
      <c r="E924" s="39" t="s">
        <v>5</v>
      </c>
    </row>
    <row r="925" spans="1:16" ht="25.5">
      <c r="A925" t="s">
        <v>49</v>
      </c>
      <c s="34" t="s">
        <v>5209</v>
      </c>
      <c s="34" t="s">
        <v>5210</v>
      </c>
      <c s="35" t="s">
        <v>5</v>
      </c>
      <c s="6" t="s">
        <v>5211</v>
      </c>
      <c s="36" t="s">
        <v>54</v>
      </c>
      <c s="37">
        <v>22</v>
      </c>
      <c s="36">
        <v>0</v>
      </c>
      <c s="36">
        <f>ROUND(G925*H925,6)</f>
      </c>
      <c r="L925" s="38">
        <v>0</v>
      </c>
      <c s="32">
        <f>ROUND(ROUND(L925,2)*ROUND(G925,3),2)</f>
      </c>
      <c s="36" t="s">
        <v>808</v>
      </c>
      <c>
        <f>(M925*21)/100</f>
      </c>
      <c t="s">
        <v>27</v>
      </c>
    </row>
    <row r="926" spans="1:5" ht="12.75">
      <c r="A926" s="35" t="s">
        <v>56</v>
      </c>
      <c r="E926" s="39" t="s">
        <v>5</v>
      </c>
    </row>
    <row r="927" spans="1:5" ht="12.75">
      <c r="A927" s="35" t="s">
        <v>57</v>
      </c>
      <c r="E927" s="40" t="s">
        <v>5</v>
      </c>
    </row>
    <row r="928" spans="1:5" ht="12.75">
      <c r="A928" t="s">
        <v>59</v>
      </c>
      <c r="E928" s="39" t="s">
        <v>5</v>
      </c>
    </row>
    <row r="929" spans="1:16" ht="12.75">
      <c r="A929" t="s">
        <v>49</v>
      </c>
      <c s="34" t="s">
        <v>5212</v>
      </c>
      <c s="34" t="s">
        <v>5213</v>
      </c>
      <c s="35" t="s">
        <v>5</v>
      </c>
      <c s="6" t="s">
        <v>5214</v>
      </c>
      <c s="36" t="s">
        <v>54</v>
      </c>
      <c s="37">
        <v>17</v>
      </c>
      <c s="36">
        <v>0</v>
      </c>
      <c s="36">
        <f>ROUND(G929*H929,6)</f>
      </c>
      <c r="L929" s="38">
        <v>0</v>
      </c>
      <c s="32">
        <f>ROUND(ROUND(L929,2)*ROUND(G929,3),2)</f>
      </c>
      <c s="36" t="s">
        <v>808</v>
      </c>
      <c>
        <f>(M929*21)/100</f>
      </c>
      <c t="s">
        <v>27</v>
      </c>
    </row>
    <row r="930" spans="1:5" ht="12.75">
      <c r="A930" s="35" t="s">
        <v>56</v>
      </c>
      <c r="E930" s="39" t="s">
        <v>5</v>
      </c>
    </row>
    <row r="931" spans="1:5" ht="12.75">
      <c r="A931" s="35" t="s">
        <v>57</v>
      </c>
      <c r="E931" s="40" t="s">
        <v>5</v>
      </c>
    </row>
    <row r="932" spans="1:5" ht="12.75">
      <c r="A932" t="s">
        <v>59</v>
      </c>
      <c r="E932" s="39" t="s">
        <v>5</v>
      </c>
    </row>
    <row r="933" spans="1:16" ht="25.5">
      <c r="A933" t="s">
        <v>49</v>
      </c>
      <c s="34" t="s">
        <v>5215</v>
      </c>
      <c s="34" t="s">
        <v>5216</v>
      </c>
      <c s="35" t="s">
        <v>5</v>
      </c>
      <c s="6" t="s">
        <v>5217</v>
      </c>
      <c s="36" t="s">
        <v>54</v>
      </c>
      <c s="37">
        <v>1</v>
      </c>
      <c s="36">
        <v>0</v>
      </c>
      <c s="36">
        <f>ROUND(G933*H933,6)</f>
      </c>
      <c r="L933" s="38">
        <v>0</v>
      </c>
      <c s="32">
        <f>ROUND(ROUND(L933,2)*ROUND(G933,3),2)</f>
      </c>
      <c s="36" t="s">
        <v>808</v>
      </c>
      <c>
        <f>(M933*21)/100</f>
      </c>
      <c t="s">
        <v>27</v>
      </c>
    </row>
    <row r="934" spans="1:5" ht="12.75">
      <c r="A934" s="35" t="s">
        <v>56</v>
      </c>
      <c r="E934" s="39" t="s">
        <v>5</v>
      </c>
    </row>
    <row r="935" spans="1:5" ht="12.75">
      <c r="A935" s="35" t="s">
        <v>57</v>
      </c>
      <c r="E935" s="40" t="s">
        <v>5</v>
      </c>
    </row>
    <row r="936" spans="1:5" ht="12.75">
      <c r="A936" t="s">
        <v>59</v>
      </c>
      <c r="E936" s="39" t="s">
        <v>5</v>
      </c>
    </row>
    <row r="937" spans="1:16" ht="25.5">
      <c r="A937" t="s">
        <v>49</v>
      </c>
      <c s="34" t="s">
        <v>5218</v>
      </c>
      <c s="34" t="s">
        <v>5219</v>
      </c>
      <c s="35" t="s">
        <v>5</v>
      </c>
      <c s="6" t="s">
        <v>5220</v>
      </c>
      <c s="36" t="s">
        <v>54</v>
      </c>
      <c s="37">
        <v>1</v>
      </c>
      <c s="36">
        <v>0</v>
      </c>
      <c s="36">
        <f>ROUND(G937*H937,6)</f>
      </c>
      <c r="L937" s="38">
        <v>0</v>
      </c>
      <c s="32">
        <f>ROUND(ROUND(L937,2)*ROUND(G937,3),2)</f>
      </c>
      <c s="36" t="s">
        <v>808</v>
      </c>
      <c>
        <f>(M937*21)/100</f>
      </c>
      <c t="s">
        <v>27</v>
      </c>
    </row>
    <row r="938" spans="1:5" ht="12.75">
      <c r="A938" s="35" t="s">
        <v>56</v>
      </c>
      <c r="E938" s="39" t="s">
        <v>5</v>
      </c>
    </row>
    <row r="939" spans="1:5" ht="12.75">
      <c r="A939" s="35" t="s">
        <v>57</v>
      </c>
      <c r="E939" s="40" t="s">
        <v>5</v>
      </c>
    </row>
    <row r="940" spans="1:5" ht="12.75">
      <c r="A940" t="s">
        <v>59</v>
      </c>
      <c r="E940" s="39" t="s">
        <v>5</v>
      </c>
    </row>
    <row r="941" spans="1:16" ht="25.5">
      <c r="A941" t="s">
        <v>49</v>
      </c>
      <c s="34" t="s">
        <v>5221</v>
      </c>
      <c s="34" t="s">
        <v>5222</v>
      </c>
      <c s="35" t="s">
        <v>5</v>
      </c>
      <c s="6" t="s">
        <v>5223</v>
      </c>
      <c s="36" t="s">
        <v>54</v>
      </c>
      <c s="37">
        <v>1</v>
      </c>
      <c s="36">
        <v>0</v>
      </c>
      <c s="36">
        <f>ROUND(G941*H941,6)</f>
      </c>
      <c r="L941" s="38">
        <v>0</v>
      </c>
      <c s="32">
        <f>ROUND(ROUND(L941,2)*ROUND(G941,3),2)</f>
      </c>
      <c s="36" t="s">
        <v>808</v>
      </c>
      <c>
        <f>(M941*21)/100</f>
      </c>
      <c t="s">
        <v>27</v>
      </c>
    </row>
    <row r="942" spans="1:5" ht="12.75">
      <c r="A942" s="35" t="s">
        <v>56</v>
      </c>
      <c r="E942" s="39" t="s">
        <v>5</v>
      </c>
    </row>
    <row r="943" spans="1:5" ht="12.75">
      <c r="A943" s="35" t="s">
        <v>57</v>
      </c>
      <c r="E943" s="40" t="s">
        <v>5</v>
      </c>
    </row>
    <row r="944" spans="1:5" ht="12.75">
      <c r="A944" t="s">
        <v>59</v>
      </c>
      <c r="E944" s="39" t="s">
        <v>5</v>
      </c>
    </row>
    <row r="945" spans="1:16" ht="25.5">
      <c r="A945" t="s">
        <v>49</v>
      </c>
      <c s="34" t="s">
        <v>5224</v>
      </c>
      <c s="34" t="s">
        <v>5225</v>
      </c>
      <c s="35" t="s">
        <v>5</v>
      </c>
      <c s="6" t="s">
        <v>5226</v>
      </c>
      <c s="36" t="s">
        <v>54</v>
      </c>
      <c s="37">
        <v>1</v>
      </c>
      <c s="36">
        <v>0</v>
      </c>
      <c s="36">
        <f>ROUND(G945*H945,6)</f>
      </c>
      <c r="L945" s="38">
        <v>0</v>
      </c>
      <c s="32">
        <f>ROUND(ROUND(L945,2)*ROUND(G945,3),2)</f>
      </c>
      <c s="36" t="s">
        <v>808</v>
      </c>
      <c>
        <f>(M945*21)/100</f>
      </c>
      <c t="s">
        <v>27</v>
      </c>
    </row>
    <row r="946" spans="1:5" ht="12.75">
      <c r="A946" s="35" t="s">
        <v>56</v>
      </c>
      <c r="E946" s="39" t="s">
        <v>5</v>
      </c>
    </row>
    <row r="947" spans="1:5" ht="12.75">
      <c r="A947" s="35" t="s">
        <v>57</v>
      </c>
      <c r="E947" s="40" t="s">
        <v>5</v>
      </c>
    </row>
    <row r="948" spans="1:5" ht="12.75">
      <c r="A948" t="s">
        <v>59</v>
      </c>
      <c r="E948" s="39" t="s">
        <v>5</v>
      </c>
    </row>
    <row r="949" spans="1:16" ht="25.5">
      <c r="A949" t="s">
        <v>49</v>
      </c>
      <c s="34" t="s">
        <v>5227</v>
      </c>
      <c s="34" t="s">
        <v>5228</v>
      </c>
      <c s="35" t="s">
        <v>5</v>
      </c>
      <c s="6" t="s">
        <v>5229</v>
      </c>
      <c s="36" t="s">
        <v>54</v>
      </c>
      <c s="37">
        <v>1</v>
      </c>
      <c s="36">
        <v>0</v>
      </c>
      <c s="36">
        <f>ROUND(G949*H949,6)</f>
      </c>
      <c r="L949" s="38">
        <v>0</v>
      </c>
      <c s="32">
        <f>ROUND(ROUND(L949,2)*ROUND(G949,3),2)</f>
      </c>
      <c s="36" t="s">
        <v>808</v>
      </c>
      <c>
        <f>(M949*21)/100</f>
      </c>
      <c t="s">
        <v>27</v>
      </c>
    </row>
    <row r="950" spans="1:5" ht="12.75">
      <c r="A950" s="35" t="s">
        <v>56</v>
      </c>
      <c r="E950" s="39" t="s">
        <v>5</v>
      </c>
    </row>
    <row r="951" spans="1:5" ht="12.75">
      <c r="A951" s="35" t="s">
        <v>57</v>
      </c>
      <c r="E951" s="40" t="s">
        <v>5</v>
      </c>
    </row>
    <row r="952" spans="1:5" ht="12.75">
      <c r="A952" t="s">
        <v>59</v>
      </c>
      <c r="E952" s="39" t="s">
        <v>5</v>
      </c>
    </row>
    <row r="953" spans="1:16" ht="25.5">
      <c r="A953" t="s">
        <v>49</v>
      </c>
      <c s="34" t="s">
        <v>5230</v>
      </c>
      <c s="34" t="s">
        <v>5231</v>
      </c>
      <c s="35" t="s">
        <v>5</v>
      </c>
      <c s="6" t="s">
        <v>5232</v>
      </c>
      <c s="36" t="s">
        <v>54</v>
      </c>
      <c s="37">
        <v>1</v>
      </c>
      <c s="36">
        <v>0</v>
      </c>
      <c s="36">
        <f>ROUND(G953*H953,6)</f>
      </c>
      <c r="L953" s="38">
        <v>0</v>
      </c>
      <c s="32">
        <f>ROUND(ROUND(L953,2)*ROUND(G953,3),2)</f>
      </c>
      <c s="36" t="s">
        <v>808</v>
      </c>
      <c>
        <f>(M953*21)/100</f>
      </c>
      <c t="s">
        <v>27</v>
      </c>
    </row>
    <row r="954" spans="1:5" ht="12.75">
      <c r="A954" s="35" t="s">
        <v>56</v>
      </c>
      <c r="E954" s="39" t="s">
        <v>5</v>
      </c>
    </row>
    <row r="955" spans="1:5" ht="12.75">
      <c r="A955" s="35" t="s">
        <v>57</v>
      </c>
      <c r="E955" s="40" t="s">
        <v>5</v>
      </c>
    </row>
    <row r="956" spans="1:5" ht="12.75">
      <c r="A956" t="s">
        <v>59</v>
      </c>
      <c r="E956" s="39" t="s">
        <v>5</v>
      </c>
    </row>
    <row r="957" spans="1:16" ht="25.5">
      <c r="A957" t="s">
        <v>49</v>
      </c>
      <c s="34" t="s">
        <v>5233</v>
      </c>
      <c s="34" t="s">
        <v>5234</v>
      </c>
      <c s="35" t="s">
        <v>5</v>
      </c>
      <c s="6" t="s">
        <v>5235</v>
      </c>
      <c s="36" t="s">
        <v>54</v>
      </c>
      <c s="37">
        <v>1</v>
      </c>
      <c s="36">
        <v>0</v>
      </c>
      <c s="36">
        <f>ROUND(G957*H957,6)</f>
      </c>
      <c r="L957" s="38">
        <v>0</v>
      </c>
      <c s="32">
        <f>ROUND(ROUND(L957,2)*ROUND(G957,3),2)</f>
      </c>
      <c s="36" t="s">
        <v>808</v>
      </c>
      <c>
        <f>(M957*21)/100</f>
      </c>
      <c t="s">
        <v>27</v>
      </c>
    </row>
    <row r="958" spans="1:5" ht="12.75">
      <c r="A958" s="35" t="s">
        <v>56</v>
      </c>
      <c r="E958" s="39" t="s">
        <v>5</v>
      </c>
    </row>
    <row r="959" spans="1:5" ht="12.75">
      <c r="A959" s="35" t="s">
        <v>57</v>
      </c>
      <c r="E959" s="40" t="s">
        <v>5</v>
      </c>
    </row>
    <row r="960" spans="1:5" ht="12.75">
      <c r="A960" t="s">
        <v>59</v>
      </c>
      <c r="E960" s="39" t="s">
        <v>5</v>
      </c>
    </row>
    <row r="961" spans="1:16" ht="25.5">
      <c r="A961" t="s">
        <v>49</v>
      </c>
      <c s="34" t="s">
        <v>5236</v>
      </c>
      <c s="34" t="s">
        <v>5237</v>
      </c>
      <c s="35" t="s">
        <v>5</v>
      </c>
      <c s="6" t="s">
        <v>5238</v>
      </c>
      <c s="36" t="s">
        <v>54</v>
      </c>
      <c s="37">
        <v>8</v>
      </c>
      <c s="36">
        <v>0</v>
      </c>
      <c s="36">
        <f>ROUND(G961*H961,6)</f>
      </c>
      <c r="L961" s="38">
        <v>0</v>
      </c>
      <c s="32">
        <f>ROUND(ROUND(L961,2)*ROUND(G961,3),2)</f>
      </c>
      <c s="36" t="s">
        <v>808</v>
      </c>
      <c>
        <f>(M961*21)/100</f>
      </c>
      <c t="s">
        <v>27</v>
      </c>
    </row>
    <row r="962" spans="1:5" ht="12.75">
      <c r="A962" s="35" t="s">
        <v>56</v>
      </c>
      <c r="E962" s="39" t="s">
        <v>5</v>
      </c>
    </row>
    <row r="963" spans="1:5" ht="12.75">
      <c r="A963" s="35" t="s">
        <v>57</v>
      </c>
      <c r="E963" s="40" t="s">
        <v>5</v>
      </c>
    </row>
    <row r="964" spans="1:5" ht="12.75">
      <c r="A964" t="s">
        <v>59</v>
      </c>
      <c r="E964" s="39" t="s">
        <v>5</v>
      </c>
    </row>
    <row r="965" spans="1:16" ht="25.5">
      <c r="A965" t="s">
        <v>49</v>
      </c>
      <c s="34" t="s">
        <v>5239</v>
      </c>
      <c s="34" t="s">
        <v>5240</v>
      </c>
      <c s="35" t="s">
        <v>5</v>
      </c>
      <c s="6" t="s">
        <v>5241</v>
      </c>
      <c s="36" t="s">
        <v>54</v>
      </c>
      <c s="37">
        <v>2</v>
      </c>
      <c s="36">
        <v>0</v>
      </c>
      <c s="36">
        <f>ROUND(G965*H965,6)</f>
      </c>
      <c r="L965" s="38">
        <v>0</v>
      </c>
      <c s="32">
        <f>ROUND(ROUND(L965,2)*ROUND(G965,3),2)</f>
      </c>
      <c s="36" t="s">
        <v>808</v>
      </c>
      <c>
        <f>(M965*21)/100</f>
      </c>
      <c t="s">
        <v>27</v>
      </c>
    </row>
    <row r="966" spans="1:5" ht="12.75">
      <c r="A966" s="35" t="s">
        <v>56</v>
      </c>
      <c r="E966" s="39" t="s">
        <v>5</v>
      </c>
    </row>
    <row r="967" spans="1:5" ht="12.75">
      <c r="A967" s="35" t="s">
        <v>57</v>
      </c>
      <c r="E967" s="40" t="s">
        <v>5</v>
      </c>
    </row>
    <row r="968" spans="1:5" ht="12.75">
      <c r="A968" t="s">
        <v>59</v>
      </c>
      <c r="E968" s="39" t="s">
        <v>5</v>
      </c>
    </row>
    <row r="969" spans="1:16" ht="25.5">
      <c r="A969" t="s">
        <v>49</v>
      </c>
      <c s="34" t="s">
        <v>5242</v>
      </c>
      <c s="34" t="s">
        <v>5243</v>
      </c>
      <c s="35" t="s">
        <v>5</v>
      </c>
      <c s="6" t="s">
        <v>5244</v>
      </c>
      <c s="36" t="s">
        <v>54</v>
      </c>
      <c s="37">
        <v>27</v>
      </c>
      <c s="36">
        <v>0</v>
      </c>
      <c s="36">
        <f>ROUND(G969*H969,6)</f>
      </c>
      <c r="L969" s="38">
        <v>0</v>
      </c>
      <c s="32">
        <f>ROUND(ROUND(L969,2)*ROUND(G969,3),2)</f>
      </c>
      <c s="36" t="s">
        <v>808</v>
      </c>
      <c>
        <f>(M969*21)/100</f>
      </c>
      <c t="s">
        <v>27</v>
      </c>
    </row>
    <row r="970" spans="1:5" ht="12.75">
      <c r="A970" s="35" t="s">
        <v>56</v>
      </c>
      <c r="E970" s="39" t="s">
        <v>5</v>
      </c>
    </row>
    <row r="971" spans="1:5" ht="12.75">
      <c r="A971" s="35" t="s">
        <v>57</v>
      </c>
      <c r="E971" s="40" t="s">
        <v>5</v>
      </c>
    </row>
    <row r="972" spans="1:5" ht="12.75">
      <c r="A972" t="s">
        <v>59</v>
      </c>
      <c r="E972" s="39" t="s">
        <v>5</v>
      </c>
    </row>
    <row r="973" spans="1:16" ht="25.5">
      <c r="A973" t="s">
        <v>49</v>
      </c>
      <c s="34" t="s">
        <v>5245</v>
      </c>
      <c s="34" t="s">
        <v>5246</v>
      </c>
      <c s="35" t="s">
        <v>5</v>
      </c>
      <c s="6" t="s">
        <v>5247</v>
      </c>
      <c s="36" t="s">
        <v>54</v>
      </c>
      <c s="37">
        <v>1</v>
      </c>
      <c s="36">
        <v>0</v>
      </c>
      <c s="36">
        <f>ROUND(G973*H973,6)</f>
      </c>
      <c r="L973" s="38">
        <v>0</v>
      </c>
      <c s="32">
        <f>ROUND(ROUND(L973,2)*ROUND(G973,3),2)</f>
      </c>
      <c s="36" t="s">
        <v>808</v>
      </c>
      <c>
        <f>(M973*21)/100</f>
      </c>
      <c t="s">
        <v>27</v>
      </c>
    </row>
    <row r="974" spans="1:5" ht="12.75">
      <c r="A974" s="35" t="s">
        <v>56</v>
      </c>
      <c r="E974" s="39" t="s">
        <v>5</v>
      </c>
    </row>
    <row r="975" spans="1:5" ht="12.75">
      <c r="A975" s="35" t="s">
        <v>57</v>
      </c>
      <c r="E975" s="40" t="s">
        <v>5</v>
      </c>
    </row>
    <row r="976" spans="1:5" ht="12.75">
      <c r="A976" t="s">
        <v>59</v>
      </c>
      <c r="E976" s="39" t="s">
        <v>5</v>
      </c>
    </row>
    <row r="977" spans="1:16" ht="25.5">
      <c r="A977" t="s">
        <v>49</v>
      </c>
      <c s="34" t="s">
        <v>5248</v>
      </c>
      <c s="34" t="s">
        <v>5249</v>
      </c>
      <c s="35" t="s">
        <v>5</v>
      </c>
      <c s="6" t="s">
        <v>5250</v>
      </c>
      <c s="36" t="s">
        <v>54</v>
      </c>
      <c s="37">
        <v>1</v>
      </c>
      <c s="36">
        <v>0</v>
      </c>
      <c s="36">
        <f>ROUND(G977*H977,6)</f>
      </c>
      <c r="L977" s="38">
        <v>0</v>
      </c>
      <c s="32">
        <f>ROUND(ROUND(L977,2)*ROUND(G977,3),2)</f>
      </c>
      <c s="36" t="s">
        <v>808</v>
      </c>
      <c>
        <f>(M977*21)/100</f>
      </c>
      <c t="s">
        <v>27</v>
      </c>
    </row>
    <row r="978" spans="1:5" ht="12.75">
      <c r="A978" s="35" t="s">
        <v>56</v>
      </c>
      <c r="E978" s="39" t="s">
        <v>5</v>
      </c>
    </row>
    <row r="979" spans="1:5" ht="12.75">
      <c r="A979" s="35" t="s">
        <v>57</v>
      </c>
      <c r="E979" s="40" t="s">
        <v>5</v>
      </c>
    </row>
    <row r="980" spans="1:5" ht="12.75">
      <c r="A980" t="s">
        <v>59</v>
      </c>
      <c r="E980" s="39" t="s">
        <v>5</v>
      </c>
    </row>
    <row r="981" spans="1:16" ht="25.5">
      <c r="A981" t="s">
        <v>49</v>
      </c>
      <c s="34" t="s">
        <v>5251</v>
      </c>
      <c s="34" t="s">
        <v>5252</v>
      </c>
      <c s="35" t="s">
        <v>5</v>
      </c>
      <c s="6" t="s">
        <v>5253</v>
      </c>
      <c s="36" t="s">
        <v>54</v>
      </c>
      <c s="37">
        <v>1</v>
      </c>
      <c s="36">
        <v>0</v>
      </c>
      <c s="36">
        <f>ROUND(G981*H981,6)</f>
      </c>
      <c r="L981" s="38">
        <v>0</v>
      </c>
      <c s="32">
        <f>ROUND(ROUND(L981,2)*ROUND(G981,3),2)</f>
      </c>
      <c s="36" t="s">
        <v>808</v>
      </c>
      <c>
        <f>(M981*21)/100</f>
      </c>
      <c t="s">
        <v>27</v>
      </c>
    </row>
    <row r="982" spans="1:5" ht="12.75">
      <c r="A982" s="35" t="s">
        <v>56</v>
      </c>
      <c r="E982" s="39" t="s">
        <v>5</v>
      </c>
    </row>
    <row r="983" spans="1:5" ht="12.75">
      <c r="A983" s="35" t="s">
        <v>57</v>
      </c>
      <c r="E983" s="40" t="s">
        <v>5</v>
      </c>
    </row>
    <row r="984" spans="1:5" ht="12.75">
      <c r="A984" t="s">
        <v>59</v>
      </c>
      <c r="E984" s="39" t="s">
        <v>5</v>
      </c>
    </row>
    <row r="985" spans="1:16" ht="25.5">
      <c r="A985" t="s">
        <v>49</v>
      </c>
      <c s="34" t="s">
        <v>5254</v>
      </c>
      <c s="34" t="s">
        <v>5255</v>
      </c>
      <c s="35" t="s">
        <v>5</v>
      </c>
      <c s="6" t="s">
        <v>5256</v>
      </c>
      <c s="36" t="s">
        <v>54</v>
      </c>
      <c s="37">
        <v>1</v>
      </c>
      <c s="36">
        <v>0</v>
      </c>
      <c s="36">
        <f>ROUND(G985*H985,6)</f>
      </c>
      <c r="L985" s="38">
        <v>0</v>
      </c>
      <c s="32">
        <f>ROUND(ROUND(L985,2)*ROUND(G985,3),2)</f>
      </c>
      <c s="36" t="s">
        <v>808</v>
      </c>
      <c>
        <f>(M985*21)/100</f>
      </c>
      <c t="s">
        <v>27</v>
      </c>
    </row>
    <row r="986" spans="1:5" ht="12.75">
      <c r="A986" s="35" t="s">
        <v>56</v>
      </c>
      <c r="E986" s="39" t="s">
        <v>5</v>
      </c>
    </row>
    <row r="987" spans="1:5" ht="12.75">
      <c r="A987" s="35" t="s">
        <v>57</v>
      </c>
      <c r="E987" s="40" t="s">
        <v>5</v>
      </c>
    </row>
    <row r="988" spans="1:5" ht="12.75">
      <c r="A988" t="s">
        <v>59</v>
      </c>
      <c r="E988" s="39" t="s">
        <v>5</v>
      </c>
    </row>
    <row r="989" spans="1:16" ht="12.75">
      <c r="A989" t="s">
        <v>49</v>
      </c>
      <c s="34" t="s">
        <v>5257</v>
      </c>
      <c s="34" t="s">
        <v>5258</v>
      </c>
      <c s="35" t="s">
        <v>5</v>
      </c>
      <c s="6" t="s">
        <v>5259</v>
      </c>
      <c s="36" t="s">
        <v>54</v>
      </c>
      <c s="37">
        <v>1</v>
      </c>
      <c s="36">
        <v>0</v>
      </c>
      <c s="36">
        <f>ROUND(G989*H989,6)</f>
      </c>
      <c r="L989" s="38">
        <v>0</v>
      </c>
      <c s="32">
        <f>ROUND(ROUND(L989,2)*ROUND(G989,3),2)</f>
      </c>
      <c s="36" t="s">
        <v>808</v>
      </c>
      <c>
        <f>(M989*21)/100</f>
      </c>
      <c t="s">
        <v>27</v>
      </c>
    </row>
    <row r="990" spans="1:5" ht="12.75">
      <c r="A990" s="35" t="s">
        <v>56</v>
      </c>
      <c r="E990" s="39" t="s">
        <v>5</v>
      </c>
    </row>
    <row r="991" spans="1:5" ht="12.75">
      <c r="A991" s="35" t="s">
        <v>57</v>
      </c>
      <c r="E991" s="40" t="s">
        <v>5</v>
      </c>
    </row>
    <row r="992" spans="1:5" ht="12.75">
      <c r="A992" t="s">
        <v>59</v>
      </c>
      <c r="E992" s="39" t="s">
        <v>5</v>
      </c>
    </row>
    <row r="993" spans="1:16" ht="12.75">
      <c r="A993" t="s">
        <v>49</v>
      </c>
      <c s="34" t="s">
        <v>5260</v>
      </c>
      <c s="34" t="s">
        <v>5261</v>
      </c>
      <c s="35" t="s">
        <v>5</v>
      </c>
      <c s="6" t="s">
        <v>5262</v>
      </c>
      <c s="36" t="s">
        <v>54</v>
      </c>
      <c s="37">
        <v>1</v>
      </c>
      <c s="36">
        <v>0</v>
      </c>
      <c s="36">
        <f>ROUND(G993*H993,6)</f>
      </c>
      <c r="L993" s="38">
        <v>0</v>
      </c>
      <c s="32">
        <f>ROUND(ROUND(L993,2)*ROUND(G993,3),2)</f>
      </c>
      <c s="36" t="s">
        <v>808</v>
      </c>
      <c>
        <f>(M993*21)/100</f>
      </c>
      <c t="s">
        <v>27</v>
      </c>
    </row>
    <row r="994" spans="1:5" ht="12.75">
      <c r="A994" s="35" t="s">
        <v>56</v>
      </c>
      <c r="E994" s="39" t="s">
        <v>5</v>
      </c>
    </row>
    <row r="995" spans="1:5" ht="12.75">
      <c r="A995" s="35" t="s">
        <v>57</v>
      </c>
      <c r="E995" s="40" t="s">
        <v>5</v>
      </c>
    </row>
    <row r="996" spans="1:5" ht="12.75">
      <c r="A996" t="s">
        <v>59</v>
      </c>
      <c r="E996" s="39" t="s">
        <v>5</v>
      </c>
    </row>
    <row r="997" spans="1:16" ht="25.5">
      <c r="A997" t="s">
        <v>49</v>
      </c>
      <c s="34" t="s">
        <v>5263</v>
      </c>
      <c s="34" t="s">
        <v>5264</v>
      </c>
      <c s="35" t="s">
        <v>5</v>
      </c>
      <c s="6" t="s">
        <v>5265</v>
      </c>
      <c s="36" t="s">
        <v>54</v>
      </c>
      <c s="37">
        <v>1</v>
      </c>
      <c s="36">
        <v>0</v>
      </c>
      <c s="36">
        <f>ROUND(G997*H997,6)</f>
      </c>
      <c r="L997" s="38">
        <v>0</v>
      </c>
      <c s="32">
        <f>ROUND(ROUND(L997,2)*ROUND(G997,3),2)</f>
      </c>
      <c s="36" t="s">
        <v>808</v>
      </c>
      <c>
        <f>(M997*21)/100</f>
      </c>
      <c t="s">
        <v>27</v>
      </c>
    </row>
    <row r="998" spans="1:5" ht="12.75">
      <c r="A998" s="35" t="s">
        <v>56</v>
      </c>
      <c r="E998" s="39" t="s">
        <v>5</v>
      </c>
    </row>
    <row r="999" spans="1:5" ht="12.75">
      <c r="A999" s="35" t="s">
        <v>57</v>
      </c>
      <c r="E999" s="40" t="s">
        <v>5</v>
      </c>
    </row>
    <row r="1000" spans="1:5" ht="12.75">
      <c r="A1000" t="s">
        <v>59</v>
      </c>
      <c r="E1000" s="39" t="s">
        <v>5</v>
      </c>
    </row>
    <row r="1001" spans="1:16" ht="25.5">
      <c r="A1001" t="s">
        <v>49</v>
      </c>
      <c s="34" t="s">
        <v>5266</v>
      </c>
      <c s="34" t="s">
        <v>5267</v>
      </c>
      <c s="35" t="s">
        <v>5</v>
      </c>
      <c s="6" t="s">
        <v>5268</v>
      </c>
      <c s="36" t="s">
        <v>54</v>
      </c>
      <c s="37">
        <v>7</v>
      </c>
      <c s="36">
        <v>0</v>
      </c>
      <c s="36">
        <f>ROUND(G1001*H1001,6)</f>
      </c>
      <c r="L1001" s="38">
        <v>0</v>
      </c>
      <c s="32">
        <f>ROUND(ROUND(L1001,2)*ROUND(G1001,3),2)</f>
      </c>
      <c s="36" t="s">
        <v>808</v>
      </c>
      <c>
        <f>(M1001*21)/100</f>
      </c>
      <c t="s">
        <v>27</v>
      </c>
    </row>
    <row r="1002" spans="1:5" ht="12.75">
      <c r="A1002" s="35" t="s">
        <v>56</v>
      </c>
      <c r="E1002" s="39" t="s">
        <v>5</v>
      </c>
    </row>
    <row r="1003" spans="1:5" ht="12.75">
      <c r="A1003" s="35" t="s">
        <v>57</v>
      </c>
      <c r="E1003" s="40" t="s">
        <v>5</v>
      </c>
    </row>
    <row r="1004" spans="1:5" ht="12.75">
      <c r="A1004" t="s">
        <v>59</v>
      </c>
      <c r="E1004" s="39" t="s">
        <v>5</v>
      </c>
    </row>
    <row r="1005" spans="1:16" ht="25.5">
      <c r="A1005" t="s">
        <v>49</v>
      </c>
      <c s="34" t="s">
        <v>5269</v>
      </c>
      <c s="34" t="s">
        <v>5270</v>
      </c>
      <c s="35" t="s">
        <v>5</v>
      </c>
      <c s="6" t="s">
        <v>5271</v>
      </c>
      <c s="36" t="s">
        <v>54</v>
      </c>
      <c s="37">
        <v>1</v>
      </c>
      <c s="36">
        <v>0</v>
      </c>
      <c s="36">
        <f>ROUND(G1005*H1005,6)</f>
      </c>
      <c r="L1005" s="38">
        <v>0</v>
      </c>
      <c s="32">
        <f>ROUND(ROUND(L1005,2)*ROUND(G1005,3),2)</f>
      </c>
      <c s="36" t="s">
        <v>808</v>
      </c>
      <c>
        <f>(M1005*21)/100</f>
      </c>
      <c t="s">
        <v>27</v>
      </c>
    </row>
    <row r="1006" spans="1:5" ht="12.75">
      <c r="A1006" s="35" t="s">
        <v>56</v>
      </c>
      <c r="E1006" s="39" t="s">
        <v>5</v>
      </c>
    </row>
    <row r="1007" spans="1:5" ht="12.75">
      <c r="A1007" s="35" t="s">
        <v>57</v>
      </c>
      <c r="E1007" s="40" t="s">
        <v>5</v>
      </c>
    </row>
    <row r="1008" spans="1:5" ht="12.75">
      <c r="A1008" t="s">
        <v>59</v>
      </c>
      <c r="E1008" s="39" t="s">
        <v>5</v>
      </c>
    </row>
    <row r="1009" spans="1:16" ht="25.5">
      <c r="A1009" t="s">
        <v>49</v>
      </c>
      <c s="34" t="s">
        <v>5272</v>
      </c>
      <c s="34" t="s">
        <v>5273</v>
      </c>
      <c s="35" t="s">
        <v>5</v>
      </c>
      <c s="6" t="s">
        <v>5274</v>
      </c>
      <c s="36" t="s">
        <v>54</v>
      </c>
      <c s="37">
        <v>1</v>
      </c>
      <c s="36">
        <v>0</v>
      </c>
      <c s="36">
        <f>ROUND(G1009*H1009,6)</f>
      </c>
      <c r="L1009" s="38">
        <v>0</v>
      </c>
      <c s="32">
        <f>ROUND(ROUND(L1009,2)*ROUND(G1009,3),2)</f>
      </c>
      <c s="36" t="s">
        <v>808</v>
      </c>
      <c>
        <f>(M1009*21)/100</f>
      </c>
      <c t="s">
        <v>27</v>
      </c>
    </row>
    <row r="1010" spans="1:5" ht="12.75">
      <c r="A1010" s="35" t="s">
        <v>56</v>
      </c>
      <c r="E1010" s="39" t="s">
        <v>5</v>
      </c>
    </row>
    <row r="1011" spans="1:5" ht="12.75">
      <c r="A1011" s="35" t="s">
        <v>57</v>
      </c>
      <c r="E1011" s="40" t="s">
        <v>5</v>
      </c>
    </row>
    <row r="1012" spans="1:5" ht="12.75">
      <c r="A1012" t="s">
        <v>59</v>
      </c>
      <c r="E1012" s="39" t="s">
        <v>5</v>
      </c>
    </row>
    <row r="1013" spans="1:16" ht="25.5">
      <c r="A1013" t="s">
        <v>49</v>
      </c>
      <c s="34" t="s">
        <v>5275</v>
      </c>
      <c s="34" t="s">
        <v>5276</v>
      </c>
      <c s="35" t="s">
        <v>5</v>
      </c>
      <c s="6" t="s">
        <v>5277</v>
      </c>
      <c s="36" t="s">
        <v>54</v>
      </c>
      <c s="37">
        <v>2</v>
      </c>
      <c s="36">
        <v>0</v>
      </c>
      <c s="36">
        <f>ROUND(G1013*H1013,6)</f>
      </c>
      <c r="L1013" s="38">
        <v>0</v>
      </c>
      <c s="32">
        <f>ROUND(ROUND(L1013,2)*ROUND(G1013,3),2)</f>
      </c>
      <c s="36" t="s">
        <v>808</v>
      </c>
      <c>
        <f>(M1013*21)/100</f>
      </c>
      <c t="s">
        <v>27</v>
      </c>
    </row>
    <row r="1014" spans="1:5" ht="12.75">
      <c r="A1014" s="35" t="s">
        <v>56</v>
      </c>
      <c r="E1014" s="39" t="s">
        <v>5</v>
      </c>
    </row>
    <row r="1015" spans="1:5" ht="12.75">
      <c r="A1015" s="35" t="s">
        <v>57</v>
      </c>
      <c r="E1015" s="40" t="s">
        <v>5</v>
      </c>
    </row>
    <row r="1016" spans="1:5" ht="12.75">
      <c r="A1016" t="s">
        <v>59</v>
      </c>
      <c r="E1016" s="39" t="s">
        <v>5</v>
      </c>
    </row>
    <row r="1017" spans="1:16" ht="25.5">
      <c r="A1017" t="s">
        <v>49</v>
      </c>
      <c s="34" t="s">
        <v>5278</v>
      </c>
      <c s="34" t="s">
        <v>5279</v>
      </c>
      <c s="35" t="s">
        <v>5</v>
      </c>
      <c s="6" t="s">
        <v>5280</v>
      </c>
      <c s="36" t="s">
        <v>54</v>
      </c>
      <c s="37">
        <v>2</v>
      </c>
      <c s="36">
        <v>0</v>
      </c>
      <c s="36">
        <f>ROUND(G1017*H1017,6)</f>
      </c>
      <c r="L1017" s="38">
        <v>0</v>
      </c>
      <c s="32">
        <f>ROUND(ROUND(L1017,2)*ROUND(G1017,3),2)</f>
      </c>
      <c s="36" t="s">
        <v>808</v>
      </c>
      <c>
        <f>(M1017*21)/100</f>
      </c>
      <c t="s">
        <v>27</v>
      </c>
    </row>
    <row r="1018" spans="1:5" ht="12.75">
      <c r="A1018" s="35" t="s">
        <v>56</v>
      </c>
      <c r="E1018" s="39" t="s">
        <v>5</v>
      </c>
    </row>
    <row r="1019" spans="1:5" ht="12.75">
      <c r="A1019" s="35" t="s">
        <v>57</v>
      </c>
      <c r="E1019" s="40" t="s">
        <v>5</v>
      </c>
    </row>
    <row r="1020" spans="1:5" ht="12.75">
      <c r="A1020" t="s">
        <v>59</v>
      </c>
      <c r="E1020" s="39" t="s">
        <v>5</v>
      </c>
    </row>
    <row r="1021" spans="1:16" ht="25.5">
      <c r="A1021" t="s">
        <v>49</v>
      </c>
      <c s="34" t="s">
        <v>5281</v>
      </c>
      <c s="34" t="s">
        <v>5282</v>
      </c>
      <c s="35" t="s">
        <v>5</v>
      </c>
      <c s="6" t="s">
        <v>5283</v>
      </c>
      <c s="36" t="s">
        <v>54</v>
      </c>
      <c s="37">
        <v>1</v>
      </c>
      <c s="36">
        <v>0</v>
      </c>
      <c s="36">
        <f>ROUND(G1021*H1021,6)</f>
      </c>
      <c r="L1021" s="38">
        <v>0</v>
      </c>
      <c s="32">
        <f>ROUND(ROUND(L1021,2)*ROUND(G1021,3),2)</f>
      </c>
      <c s="36" t="s">
        <v>808</v>
      </c>
      <c>
        <f>(M1021*21)/100</f>
      </c>
      <c t="s">
        <v>27</v>
      </c>
    </row>
    <row r="1022" spans="1:5" ht="12.75">
      <c r="A1022" s="35" t="s">
        <v>56</v>
      </c>
      <c r="E1022" s="39" t="s">
        <v>5</v>
      </c>
    </row>
    <row r="1023" spans="1:5" ht="12.75">
      <c r="A1023" s="35" t="s">
        <v>57</v>
      </c>
      <c r="E1023" s="40" t="s">
        <v>5</v>
      </c>
    </row>
    <row r="1024" spans="1:5" ht="12.75">
      <c r="A1024" t="s">
        <v>59</v>
      </c>
      <c r="E1024" s="39" t="s">
        <v>5</v>
      </c>
    </row>
    <row r="1025" spans="1:16" ht="25.5">
      <c r="A1025" t="s">
        <v>49</v>
      </c>
      <c s="34" t="s">
        <v>5284</v>
      </c>
      <c s="34" t="s">
        <v>5285</v>
      </c>
      <c s="35" t="s">
        <v>5</v>
      </c>
      <c s="6" t="s">
        <v>5286</v>
      </c>
      <c s="36" t="s">
        <v>54</v>
      </c>
      <c s="37">
        <v>1</v>
      </c>
      <c s="36">
        <v>0</v>
      </c>
      <c s="36">
        <f>ROUND(G1025*H1025,6)</f>
      </c>
      <c r="L1025" s="38">
        <v>0</v>
      </c>
      <c s="32">
        <f>ROUND(ROUND(L1025,2)*ROUND(G1025,3),2)</f>
      </c>
      <c s="36" t="s">
        <v>808</v>
      </c>
      <c>
        <f>(M1025*21)/100</f>
      </c>
      <c t="s">
        <v>27</v>
      </c>
    </row>
    <row r="1026" spans="1:5" ht="12.75">
      <c r="A1026" s="35" t="s">
        <v>56</v>
      </c>
      <c r="E1026" s="39" t="s">
        <v>5</v>
      </c>
    </row>
    <row r="1027" spans="1:5" ht="12.75">
      <c r="A1027" s="35" t="s">
        <v>57</v>
      </c>
      <c r="E1027" s="40" t="s">
        <v>5</v>
      </c>
    </row>
    <row r="1028" spans="1:5" ht="12.75">
      <c r="A1028" t="s">
        <v>59</v>
      </c>
      <c r="E1028" s="39" t="s">
        <v>5</v>
      </c>
    </row>
    <row r="1029" spans="1:16" ht="25.5">
      <c r="A1029" t="s">
        <v>49</v>
      </c>
      <c s="34" t="s">
        <v>5287</v>
      </c>
      <c s="34" t="s">
        <v>5288</v>
      </c>
      <c s="35" t="s">
        <v>5</v>
      </c>
      <c s="6" t="s">
        <v>5289</v>
      </c>
      <c s="36" t="s">
        <v>54</v>
      </c>
      <c s="37">
        <v>1</v>
      </c>
      <c s="36">
        <v>0</v>
      </c>
      <c s="36">
        <f>ROUND(G1029*H1029,6)</f>
      </c>
      <c r="L1029" s="38">
        <v>0</v>
      </c>
      <c s="32">
        <f>ROUND(ROUND(L1029,2)*ROUND(G1029,3),2)</f>
      </c>
      <c s="36" t="s">
        <v>808</v>
      </c>
      <c>
        <f>(M1029*21)/100</f>
      </c>
      <c t="s">
        <v>27</v>
      </c>
    </row>
    <row r="1030" spans="1:5" ht="12.75">
      <c r="A1030" s="35" t="s">
        <v>56</v>
      </c>
      <c r="E1030" s="39" t="s">
        <v>5</v>
      </c>
    </row>
    <row r="1031" spans="1:5" ht="12.75">
      <c r="A1031" s="35" t="s">
        <v>57</v>
      </c>
      <c r="E1031" s="40" t="s">
        <v>5</v>
      </c>
    </row>
    <row r="1032" spans="1:5" ht="12.75">
      <c r="A1032" t="s">
        <v>59</v>
      </c>
      <c r="E1032" s="39" t="s">
        <v>5</v>
      </c>
    </row>
    <row r="1033" spans="1:16" ht="25.5">
      <c r="A1033" t="s">
        <v>49</v>
      </c>
      <c s="34" t="s">
        <v>5290</v>
      </c>
      <c s="34" t="s">
        <v>5291</v>
      </c>
      <c s="35" t="s">
        <v>5</v>
      </c>
      <c s="6" t="s">
        <v>5292</v>
      </c>
      <c s="36" t="s">
        <v>54</v>
      </c>
      <c s="37">
        <v>1</v>
      </c>
      <c s="36">
        <v>0</v>
      </c>
      <c s="36">
        <f>ROUND(G1033*H1033,6)</f>
      </c>
      <c r="L1033" s="38">
        <v>0</v>
      </c>
      <c s="32">
        <f>ROUND(ROUND(L1033,2)*ROUND(G1033,3),2)</f>
      </c>
      <c s="36" t="s">
        <v>808</v>
      </c>
      <c>
        <f>(M1033*21)/100</f>
      </c>
      <c t="s">
        <v>27</v>
      </c>
    </row>
    <row r="1034" spans="1:5" ht="12.75">
      <c r="A1034" s="35" t="s">
        <v>56</v>
      </c>
      <c r="E1034" s="39" t="s">
        <v>5</v>
      </c>
    </row>
    <row r="1035" spans="1:5" ht="12.75">
      <c r="A1035" s="35" t="s">
        <v>57</v>
      </c>
      <c r="E1035" s="40" t="s">
        <v>5</v>
      </c>
    </row>
    <row r="1036" spans="1:5" ht="12.75">
      <c r="A1036" t="s">
        <v>59</v>
      </c>
      <c r="E1036" s="39" t="s">
        <v>5</v>
      </c>
    </row>
    <row r="1037" spans="1:16" ht="25.5">
      <c r="A1037" t="s">
        <v>49</v>
      </c>
      <c s="34" t="s">
        <v>5293</v>
      </c>
      <c s="34" t="s">
        <v>5294</v>
      </c>
      <c s="35" t="s">
        <v>5</v>
      </c>
      <c s="6" t="s">
        <v>5295</v>
      </c>
      <c s="36" t="s">
        <v>54</v>
      </c>
      <c s="37">
        <v>9</v>
      </c>
      <c s="36">
        <v>0</v>
      </c>
      <c s="36">
        <f>ROUND(G1037*H1037,6)</f>
      </c>
      <c r="L1037" s="38">
        <v>0</v>
      </c>
      <c s="32">
        <f>ROUND(ROUND(L1037,2)*ROUND(G1037,3),2)</f>
      </c>
      <c s="36" t="s">
        <v>808</v>
      </c>
      <c>
        <f>(M1037*21)/100</f>
      </c>
      <c t="s">
        <v>27</v>
      </c>
    </row>
    <row r="1038" spans="1:5" ht="12.75">
      <c r="A1038" s="35" t="s">
        <v>56</v>
      </c>
      <c r="E1038" s="39" t="s">
        <v>5</v>
      </c>
    </row>
    <row r="1039" spans="1:5" ht="12.75">
      <c r="A1039" s="35" t="s">
        <v>57</v>
      </c>
      <c r="E1039" s="40" t="s">
        <v>5</v>
      </c>
    </row>
    <row r="1040" spans="1:5" ht="12.75">
      <c r="A1040" t="s">
        <v>59</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COUNTIFS(L8:L594,"=0",A8:A594,"P")+COUNTIFS(L8:L594,"",A8:A594,"P")+SUM(Q8:Q594)</f>
      </c>
    </row>
    <row r="8" spans="1:13" ht="12.75">
      <c r="A8" t="s">
        <v>44</v>
      </c>
      <c r="C8" s="28" t="s">
        <v>5298</v>
      </c>
      <c r="E8" s="30" t="s">
        <v>5297</v>
      </c>
      <c r="J8" s="29">
        <f>0+J9+J90+J227+J252+J389+J478+J543+J560+J593</f>
      </c>
      <c s="29">
        <f>0+K9+K90+K227+K252+K389+K478+K543+K560+K593</f>
      </c>
      <c s="29">
        <f>0+L9+L90+L227+L252+L389+L478+L543+L560+L593</f>
      </c>
      <c s="29">
        <f>0+M9+M90+M227+M252+M389+M478+M543+M560+M593</f>
      </c>
    </row>
    <row r="9" spans="1:13" ht="12.75">
      <c r="A9" t="s">
        <v>46</v>
      </c>
      <c r="C9" s="31" t="s">
        <v>5299</v>
      </c>
      <c r="E9" s="33" t="s">
        <v>5300</v>
      </c>
      <c r="J9" s="32">
        <f>0</f>
      </c>
      <c s="32">
        <f>0</f>
      </c>
      <c s="32">
        <f>0+L10+L14+L18+L22+L26+L30+L34+L38+L42+L46+L50+L54+L58+L62+L66+L70+L74+L78+L82+L86</f>
      </c>
      <c s="32">
        <f>0+M10+M14+M18+M22+M26+M30+M34+M38+M42+M46+M50+M54+M58+M62+M66+M70+M74+M78+M82+M86</f>
      </c>
    </row>
    <row r="10" spans="1:16" ht="12.75">
      <c r="A10" t="s">
        <v>49</v>
      </c>
      <c s="34" t="s">
        <v>4</v>
      </c>
      <c s="34" t="s">
        <v>5301</v>
      </c>
      <c s="35" t="s">
        <v>5</v>
      </c>
      <c s="6" t="s">
        <v>5302</v>
      </c>
      <c s="36" t="s">
        <v>90</v>
      </c>
      <c s="37">
        <v>13</v>
      </c>
      <c s="36">
        <v>0</v>
      </c>
      <c s="36">
        <f>ROUND(G10*H10,6)</f>
      </c>
      <c r="L10" s="38">
        <v>0</v>
      </c>
      <c s="32">
        <f>ROUND(ROUND(L10,2)*ROUND(G10,3),2)</f>
      </c>
      <c s="36" t="s">
        <v>1764</v>
      </c>
      <c>
        <f>(M10*21)/100</f>
      </c>
      <c t="s">
        <v>27</v>
      </c>
    </row>
    <row r="11" spans="1:5" ht="12.75">
      <c r="A11" s="35" t="s">
        <v>56</v>
      </c>
      <c r="E11" s="39" t="s">
        <v>5</v>
      </c>
    </row>
    <row r="12" spans="1:5" ht="25.5">
      <c r="A12" s="35" t="s">
        <v>57</v>
      </c>
      <c r="E12" s="40" t="s">
        <v>2048</v>
      </c>
    </row>
    <row r="13" spans="1:5" ht="25.5">
      <c r="A13" t="s">
        <v>59</v>
      </c>
      <c r="E13" s="39" t="s">
        <v>5303</v>
      </c>
    </row>
    <row r="14" spans="1:16" ht="12.75">
      <c r="A14" t="s">
        <v>49</v>
      </c>
      <c s="34" t="s">
        <v>27</v>
      </c>
      <c s="34" t="s">
        <v>5304</v>
      </c>
      <c s="35" t="s">
        <v>5</v>
      </c>
      <c s="6" t="s">
        <v>5305</v>
      </c>
      <c s="36" t="s">
        <v>90</v>
      </c>
      <c s="37">
        <v>16</v>
      </c>
      <c s="36">
        <v>0</v>
      </c>
      <c s="36">
        <f>ROUND(G14*H14,6)</f>
      </c>
      <c r="L14" s="38">
        <v>0</v>
      </c>
      <c s="32">
        <f>ROUND(ROUND(L14,2)*ROUND(G14,3),2)</f>
      </c>
      <c s="36" t="s">
        <v>1764</v>
      </c>
      <c>
        <f>(M14*21)/100</f>
      </c>
      <c t="s">
        <v>27</v>
      </c>
    </row>
    <row r="15" spans="1:5" ht="12.75">
      <c r="A15" s="35" t="s">
        <v>56</v>
      </c>
      <c r="E15" s="39" t="s">
        <v>5</v>
      </c>
    </row>
    <row r="16" spans="1:5" ht="25.5">
      <c r="A16" s="35" t="s">
        <v>57</v>
      </c>
      <c r="E16" s="40" t="s">
        <v>5306</v>
      </c>
    </row>
    <row r="17" spans="1:5" ht="63.75">
      <c r="A17" t="s">
        <v>59</v>
      </c>
      <c r="E17" s="39" t="s">
        <v>5307</v>
      </c>
    </row>
    <row r="18" spans="1:16" ht="12.75">
      <c r="A18" t="s">
        <v>49</v>
      </c>
      <c s="34" t="s">
        <v>26</v>
      </c>
      <c s="34" t="s">
        <v>5308</v>
      </c>
      <c s="35" t="s">
        <v>5</v>
      </c>
      <c s="6" t="s">
        <v>5309</v>
      </c>
      <c s="36" t="s">
        <v>90</v>
      </c>
      <c s="37">
        <v>53</v>
      </c>
      <c s="36">
        <v>0</v>
      </c>
      <c s="36">
        <f>ROUND(G18*H18,6)</f>
      </c>
      <c r="L18" s="38">
        <v>0</v>
      </c>
      <c s="32">
        <f>ROUND(ROUND(L18,2)*ROUND(G18,3),2)</f>
      </c>
      <c s="36" t="s">
        <v>1764</v>
      </c>
      <c>
        <f>(M18*21)/100</f>
      </c>
      <c t="s">
        <v>27</v>
      </c>
    </row>
    <row r="19" spans="1:5" ht="12.75">
      <c r="A19" s="35" t="s">
        <v>56</v>
      </c>
      <c r="E19" s="39" t="s">
        <v>5310</v>
      </c>
    </row>
    <row r="20" spans="1:5" ht="25.5">
      <c r="A20" s="35" t="s">
        <v>57</v>
      </c>
      <c r="E20" s="40" t="s">
        <v>5311</v>
      </c>
    </row>
    <row r="21" spans="1:5" ht="25.5">
      <c r="A21" t="s">
        <v>59</v>
      </c>
      <c r="E21" s="39" t="s">
        <v>5312</v>
      </c>
    </row>
    <row r="22" spans="1:16" ht="12.75">
      <c r="A22" t="s">
        <v>49</v>
      </c>
      <c s="34" t="s">
        <v>72</v>
      </c>
      <c s="34" t="s">
        <v>5313</v>
      </c>
      <c s="35" t="s">
        <v>5</v>
      </c>
      <c s="6" t="s">
        <v>5314</v>
      </c>
      <c s="36" t="s">
        <v>90</v>
      </c>
      <c s="37">
        <v>9</v>
      </c>
      <c s="36">
        <v>0</v>
      </c>
      <c s="36">
        <f>ROUND(G22*H22,6)</f>
      </c>
      <c r="L22" s="38">
        <v>0</v>
      </c>
      <c s="32">
        <f>ROUND(ROUND(L22,2)*ROUND(G22,3),2)</f>
      </c>
      <c s="36" t="s">
        <v>1764</v>
      </c>
      <c>
        <f>(M22*21)/100</f>
      </c>
      <c t="s">
        <v>27</v>
      </c>
    </row>
    <row r="23" spans="1:5" ht="12.75">
      <c r="A23" s="35" t="s">
        <v>56</v>
      </c>
      <c r="E23" s="39" t="s">
        <v>5</v>
      </c>
    </row>
    <row r="24" spans="1:5" ht="25.5">
      <c r="A24" s="35" t="s">
        <v>57</v>
      </c>
      <c r="E24" s="40" t="s">
        <v>5315</v>
      </c>
    </row>
    <row r="25" spans="1:5" ht="63.75">
      <c r="A25" t="s">
        <v>59</v>
      </c>
      <c r="E25" s="39" t="s">
        <v>5316</v>
      </c>
    </row>
    <row r="26" spans="1:16" ht="12.75">
      <c r="A26" t="s">
        <v>49</v>
      </c>
      <c s="34" t="s">
        <v>77</v>
      </c>
      <c s="34" t="s">
        <v>5317</v>
      </c>
      <c s="35" t="s">
        <v>5</v>
      </c>
      <c s="6" t="s">
        <v>5318</v>
      </c>
      <c s="36" t="s">
        <v>90</v>
      </c>
      <c s="37">
        <v>12</v>
      </c>
      <c s="36">
        <v>0</v>
      </c>
      <c s="36">
        <f>ROUND(G26*H26,6)</f>
      </c>
      <c r="L26" s="38">
        <v>0</v>
      </c>
      <c s="32">
        <f>ROUND(ROUND(L26,2)*ROUND(G26,3),2)</f>
      </c>
      <c s="36" t="s">
        <v>1764</v>
      </c>
      <c>
        <f>(M26*21)/100</f>
      </c>
      <c t="s">
        <v>27</v>
      </c>
    </row>
    <row r="27" spans="1:5" ht="12.75">
      <c r="A27" s="35" t="s">
        <v>56</v>
      </c>
      <c r="E27" s="39" t="s">
        <v>5</v>
      </c>
    </row>
    <row r="28" spans="1:5" ht="25.5">
      <c r="A28" s="35" t="s">
        <v>57</v>
      </c>
      <c r="E28" s="40" t="s">
        <v>5319</v>
      </c>
    </row>
    <row r="29" spans="1:5" ht="63.75">
      <c r="A29" t="s">
        <v>59</v>
      </c>
      <c r="E29" s="39" t="s">
        <v>5320</v>
      </c>
    </row>
    <row r="30" spans="1:16" ht="12.75">
      <c r="A30" t="s">
        <v>49</v>
      </c>
      <c s="34" t="s">
        <v>82</v>
      </c>
      <c s="34" t="s">
        <v>5321</v>
      </c>
      <c s="35" t="s">
        <v>5</v>
      </c>
      <c s="6" t="s">
        <v>5322</v>
      </c>
      <c s="36" t="s">
        <v>90</v>
      </c>
      <c s="37">
        <v>73</v>
      </c>
      <c s="36">
        <v>0</v>
      </c>
      <c s="36">
        <f>ROUND(G30*H30,6)</f>
      </c>
      <c r="L30" s="38">
        <v>0</v>
      </c>
      <c s="32">
        <f>ROUND(ROUND(L30,2)*ROUND(G30,3),2)</f>
      </c>
      <c s="36" t="s">
        <v>1764</v>
      </c>
      <c>
        <f>(M30*21)/100</f>
      </c>
      <c t="s">
        <v>27</v>
      </c>
    </row>
    <row r="31" spans="1:5" ht="12.75">
      <c r="A31" s="35" t="s">
        <v>56</v>
      </c>
      <c r="E31" s="39" t="s">
        <v>5310</v>
      </c>
    </row>
    <row r="32" spans="1:5" ht="25.5">
      <c r="A32" s="35" t="s">
        <v>57</v>
      </c>
      <c r="E32" s="40" t="s">
        <v>5323</v>
      </c>
    </row>
    <row r="33" spans="1:5" ht="76.5">
      <c r="A33" t="s">
        <v>59</v>
      </c>
      <c r="E33" s="39" t="s">
        <v>5324</v>
      </c>
    </row>
    <row r="34" spans="1:16" ht="12.75">
      <c r="A34" t="s">
        <v>49</v>
      </c>
      <c s="34" t="s">
        <v>87</v>
      </c>
      <c s="34" t="s">
        <v>5325</v>
      </c>
      <c s="35" t="s">
        <v>5</v>
      </c>
      <c s="6" t="s">
        <v>5326</v>
      </c>
      <c s="36" t="s">
        <v>90</v>
      </c>
      <c s="37">
        <v>49</v>
      </c>
      <c s="36">
        <v>0</v>
      </c>
      <c s="36">
        <f>ROUND(G34*H34,6)</f>
      </c>
      <c r="L34" s="38">
        <v>0</v>
      </c>
      <c s="32">
        <f>ROUND(ROUND(L34,2)*ROUND(G34,3),2)</f>
      </c>
      <c s="36" t="s">
        <v>1764</v>
      </c>
      <c>
        <f>(M34*21)/100</f>
      </c>
      <c t="s">
        <v>27</v>
      </c>
    </row>
    <row r="35" spans="1:5" ht="12.75">
      <c r="A35" s="35" t="s">
        <v>56</v>
      </c>
      <c r="E35" s="39" t="s">
        <v>5</v>
      </c>
    </row>
    <row r="36" spans="1:5" ht="25.5">
      <c r="A36" s="35" t="s">
        <v>57</v>
      </c>
      <c r="E36" s="40" t="s">
        <v>5327</v>
      </c>
    </row>
    <row r="37" spans="1:5" ht="76.5">
      <c r="A37" t="s">
        <v>59</v>
      </c>
      <c r="E37" s="39" t="s">
        <v>5328</v>
      </c>
    </row>
    <row r="38" spans="1:16" ht="12.75">
      <c r="A38" t="s">
        <v>49</v>
      </c>
      <c s="34" t="s">
        <v>108</v>
      </c>
      <c s="34" t="s">
        <v>5329</v>
      </c>
      <c s="35" t="s">
        <v>5</v>
      </c>
      <c s="6" t="s">
        <v>5330</v>
      </c>
      <c s="36" t="s">
        <v>90</v>
      </c>
      <c s="37">
        <v>18</v>
      </c>
      <c s="36">
        <v>0</v>
      </c>
      <c s="36">
        <f>ROUND(G38*H38,6)</f>
      </c>
      <c r="L38" s="38">
        <v>0</v>
      </c>
      <c s="32">
        <f>ROUND(ROUND(L38,2)*ROUND(G38,3),2)</f>
      </c>
      <c s="36" t="s">
        <v>1764</v>
      </c>
      <c>
        <f>(M38*21)/100</f>
      </c>
      <c t="s">
        <v>27</v>
      </c>
    </row>
    <row r="39" spans="1:5" ht="12.75">
      <c r="A39" s="35" t="s">
        <v>56</v>
      </c>
      <c r="E39" s="39" t="s">
        <v>5310</v>
      </c>
    </row>
    <row r="40" spans="1:5" ht="25.5">
      <c r="A40" s="35" t="s">
        <v>57</v>
      </c>
      <c r="E40" s="40" t="s">
        <v>5331</v>
      </c>
    </row>
    <row r="41" spans="1:5" ht="76.5">
      <c r="A41" t="s">
        <v>59</v>
      </c>
      <c r="E41" s="39" t="s">
        <v>5332</v>
      </c>
    </row>
    <row r="42" spans="1:16" ht="12.75">
      <c r="A42" t="s">
        <v>49</v>
      </c>
      <c s="34" t="s">
        <v>112</v>
      </c>
      <c s="34" t="s">
        <v>5333</v>
      </c>
      <c s="35" t="s">
        <v>5</v>
      </c>
      <c s="6" t="s">
        <v>5334</v>
      </c>
      <c s="36" t="s">
        <v>90</v>
      </c>
      <c s="37">
        <v>21</v>
      </c>
      <c s="36">
        <v>0</v>
      </c>
      <c s="36">
        <f>ROUND(G42*H42,6)</f>
      </c>
      <c r="L42" s="38">
        <v>0</v>
      </c>
      <c s="32">
        <f>ROUND(ROUND(L42,2)*ROUND(G42,3),2)</f>
      </c>
      <c s="36" t="s">
        <v>1764</v>
      </c>
      <c>
        <f>(M42*21)/100</f>
      </c>
      <c t="s">
        <v>27</v>
      </c>
    </row>
    <row r="43" spans="1:5" ht="12.75">
      <c r="A43" s="35" t="s">
        <v>56</v>
      </c>
      <c r="E43" s="39" t="s">
        <v>5</v>
      </c>
    </row>
    <row r="44" spans="1:5" ht="25.5">
      <c r="A44" s="35" t="s">
        <v>57</v>
      </c>
      <c r="E44" s="40" t="s">
        <v>5335</v>
      </c>
    </row>
    <row r="45" spans="1:5" ht="76.5">
      <c r="A45" t="s">
        <v>59</v>
      </c>
      <c r="E45" s="39" t="s">
        <v>5336</v>
      </c>
    </row>
    <row r="46" spans="1:16" ht="12.75">
      <c r="A46" t="s">
        <v>49</v>
      </c>
      <c s="34" t="s">
        <v>116</v>
      </c>
      <c s="34" t="s">
        <v>5337</v>
      </c>
      <c s="35" t="s">
        <v>5</v>
      </c>
      <c s="6" t="s">
        <v>5322</v>
      </c>
      <c s="36" t="s">
        <v>90</v>
      </c>
      <c s="37">
        <v>73</v>
      </c>
      <c s="36">
        <v>0</v>
      </c>
      <c s="36">
        <f>ROUND(G46*H46,6)</f>
      </c>
      <c r="L46" s="38">
        <v>0</v>
      </c>
      <c s="32">
        <f>ROUND(ROUND(L46,2)*ROUND(G46,3),2)</f>
      </c>
      <c s="36" t="s">
        <v>1764</v>
      </c>
      <c>
        <f>(M46*21)/100</f>
      </c>
      <c t="s">
        <v>27</v>
      </c>
    </row>
    <row r="47" spans="1:5" ht="12.75">
      <c r="A47" s="35" t="s">
        <v>56</v>
      </c>
      <c r="E47" s="39" t="s">
        <v>5</v>
      </c>
    </row>
    <row r="48" spans="1:5" ht="25.5">
      <c r="A48" s="35" t="s">
        <v>57</v>
      </c>
      <c r="E48" s="40" t="s">
        <v>5323</v>
      </c>
    </row>
    <row r="49" spans="1:5" ht="12.75">
      <c r="A49" t="s">
        <v>59</v>
      </c>
      <c r="E49" s="39" t="s">
        <v>5338</v>
      </c>
    </row>
    <row r="50" spans="1:16" ht="12.75">
      <c r="A50" t="s">
        <v>49</v>
      </c>
      <c s="34" t="s">
        <v>120</v>
      </c>
      <c s="34" t="s">
        <v>5339</v>
      </c>
      <c s="35" t="s">
        <v>5</v>
      </c>
      <c s="6" t="s">
        <v>5326</v>
      </c>
      <c s="36" t="s">
        <v>90</v>
      </c>
      <c s="37">
        <v>49</v>
      </c>
      <c s="36">
        <v>0</v>
      </c>
      <c s="36">
        <f>ROUND(G50*H50,6)</f>
      </c>
      <c r="L50" s="38">
        <v>0</v>
      </c>
      <c s="32">
        <f>ROUND(ROUND(L50,2)*ROUND(G50,3),2)</f>
      </c>
      <c s="36" t="s">
        <v>1764</v>
      </c>
      <c>
        <f>(M50*21)/100</f>
      </c>
      <c t="s">
        <v>27</v>
      </c>
    </row>
    <row r="51" spans="1:5" ht="12.75">
      <c r="A51" s="35" t="s">
        <v>56</v>
      </c>
      <c r="E51" s="39" t="s">
        <v>5</v>
      </c>
    </row>
    <row r="52" spans="1:5" ht="25.5">
      <c r="A52" s="35" t="s">
        <v>57</v>
      </c>
      <c r="E52" s="40" t="s">
        <v>5327</v>
      </c>
    </row>
    <row r="53" spans="1:5" ht="12.75">
      <c r="A53" t="s">
        <v>59</v>
      </c>
      <c r="E53" s="39" t="s">
        <v>5340</v>
      </c>
    </row>
    <row r="54" spans="1:16" ht="12.75">
      <c r="A54" t="s">
        <v>49</v>
      </c>
      <c s="34" t="s">
        <v>124</v>
      </c>
      <c s="34" t="s">
        <v>5341</v>
      </c>
      <c s="35" t="s">
        <v>5</v>
      </c>
      <c s="6" t="s">
        <v>5318</v>
      </c>
      <c s="36" t="s">
        <v>90</v>
      </c>
      <c s="37">
        <v>12</v>
      </c>
      <c s="36">
        <v>0</v>
      </c>
      <c s="36">
        <f>ROUND(G54*H54,6)</f>
      </c>
      <c r="L54" s="38">
        <v>0</v>
      </c>
      <c s="32">
        <f>ROUND(ROUND(L54,2)*ROUND(G54,3),2)</f>
      </c>
      <c s="36" t="s">
        <v>1764</v>
      </c>
      <c>
        <f>(M54*21)/100</f>
      </c>
      <c t="s">
        <v>27</v>
      </c>
    </row>
    <row r="55" spans="1:5" ht="12.75">
      <c r="A55" s="35" t="s">
        <v>56</v>
      </c>
      <c r="E55" s="39" t="s">
        <v>5</v>
      </c>
    </row>
    <row r="56" spans="1:5" ht="25.5">
      <c r="A56" s="35" t="s">
        <v>57</v>
      </c>
      <c r="E56" s="40" t="s">
        <v>5319</v>
      </c>
    </row>
    <row r="57" spans="1:5" ht="12.75">
      <c r="A57" t="s">
        <v>59</v>
      </c>
      <c r="E57" s="39" t="s">
        <v>5342</v>
      </c>
    </row>
    <row r="58" spans="1:16" ht="12.75">
      <c r="A58" t="s">
        <v>49</v>
      </c>
      <c s="34" t="s">
        <v>128</v>
      </c>
      <c s="34" t="s">
        <v>5341</v>
      </c>
      <c s="35" t="s">
        <v>4</v>
      </c>
      <c s="6" t="s">
        <v>5314</v>
      </c>
      <c s="36" t="s">
        <v>90</v>
      </c>
      <c s="37">
        <v>9</v>
      </c>
      <c s="36">
        <v>0</v>
      </c>
      <c s="36">
        <f>ROUND(G58*H58,6)</f>
      </c>
      <c r="L58" s="38">
        <v>0</v>
      </c>
      <c s="32">
        <f>ROUND(ROUND(L58,2)*ROUND(G58,3),2)</f>
      </c>
      <c s="36" t="s">
        <v>1764</v>
      </c>
      <c>
        <f>(M58*21)/100</f>
      </c>
      <c t="s">
        <v>27</v>
      </c>
    </row>
    <row r="59" spans="1:5" ht="12.75">
      <c r="A59" s="35" t="s">
        <v>56</v>
      </c>
      <c r="E59" s="39" t="s">
        <v>5</v>
      </c>
    </row>
    <row r="60" spans="1:5" ht="25.5">
      <c r="A60" s="35" t="s">
        <v>57</v>
      </c>
      <c r="E60" s="40" t="s">
        <v>5315</v>
      </c>
    </row>
    <row r="61" spans="1:5" ht="12.75">
      <c r="A61" t="s">
        <v>59</v>
      </c>
      <c r="E61" s="39" t="s">
        <v>5342</v>
      </c>
    </row>
    <row r="62" spans="1:16" ht="12.75">
      <c r="A62" t="s">
        <v>49</v>
      </c>
      <c s="34" t="s">
        <v>131</v>
      </c>
      <c s="34" t="s">
        <v>5343</v>
      </c>
      <c s="35" t="s">
        <v>5</v>
      </c>
      <c s="6" t="s">
        <v>5309</v>
      </c>
      <c s="36" t="s">
        <v>90</v>
      </c>
      <c s="37">
        <v>53</v>
      </c>
      <c s="36">
        <v>0</v>
      </c>
      <c s="36">
        <f>ROUND(G62*H62,6)</f>
      </c>
      <c r="L62" s="38">
        <v>0</v>
      </c>
      <c s="32">
        <f>ROUND(ROUND(L62,2)*ROUND(G62,3),2)</f>
      </c>
      <c s="36" t="s">
        <v>1764</v>
      </c>
      <c>
        <f>(M62*21)/100</f>
      </c>
      <c t="s">
        <v>27</v>
      </c>
    </row>
    <row r="63" spans="1:5" ht="12.75">
      <c r="A63" s="35" t="s">
        <v>56</v>
      </c>
      <c r="E63" s="39" t="s">
        <v>5</v>
      </c>
    </row>
    <row r="64" spans="1:5" ht="25.5">
      <c r="A64" s="35" t="s">
        <v>57</v>
      </c>
      <c r="E64" s="40" t="s">
        <v>5311</v>
      </c>
    </row>
    <row r="65" spans="1:5" ht="12.75">
      <c r="A65" t="s">
        <v>59</v>
      </c>
      <c r="E65" s="39" t="s">
        <v>5344</v>
      </c>
    </row>
    <row r="66" spans="1:16" ht="12.75">
      <c r="A66" t="s">
        <v>49</v>
      </c>
      <c s="34" t="s">
        <v>135</v>
      </c>
      <c s="34" t="s">
        <v>5343</v>
      </c>
      <c s="35" t="s">
        <v>4</v>
      </c>
      <c s="6" t="s">
        <v>5345</v>
      </c>
      <c s="36" t="s">
        <v>90</v>
      </c>
      <c s="37">
        <v>12</v>
      </c>
      <c s="36">
        <v>0</v>
      </c>
      <c s="36">
        <f>ROUND(G66*H66,6)</f>
      </c>
      <c r="L66" s="38">
        <v>0</v>
      </c>
      <c s="32">
        <f>ROUND(ROUND(L66,2)*ROUND(G66,3),2)</f>
      </c>
      <c s="36" t="s">
        <v>1764</v>
      </c>
      <c>
        <f>(M66*21)/100</f>
      </c>
      <c t="s">
        <v>27</v>
      </c>
    </row>
    <row r="67" spans="1:5" ht="12.75">
      <c r="A67" s="35" t="s">
        <v>56</v>
      </c>
      <c r="E67" s="39" t="s">
        <v>5</v>
      </c>
    </row>
    <row r="68" spans="1:5" ht="25.5">
      <c r="A68" s="35" t="s">
        <v>57</v>
      </c>
      <c r="E68" s="40" t="s">
        <v>5346</v>
      </c>
    </row>
    <row r="69" spans="1:5" ht="12.75">
      <c r="A69" t="s">
        <v>59</v>
      </c>
      <c r="E69" s="39" t="s">
        <v>5347</v>
      </c>
    </row>
    <row r="70" spans="1:16" ht="12.75">
      <c r="A70" t="s">
        <v>49</v>
      </c>
      <c s="34" t="s">
        <v>139</v>
      </c>
      <c s="34" t="s">
        <v>5343</v>
      </c>
      <c s="35" t="s">
        <v>27</v>
      </c>
      <c s="6" t="s">
        <v>5302</v>
      </c>
      <c s="36" t="s">
        <v>90</v>
      </c>
      <c s="37">
        <v>13</v>
      </c>
      <c s="36">
        <v>0</v>
      </c>
      <c s="36">
        <f>ROUND(G70*H70,6)</f>
      </c>
      <c r="L70" s="38">
        <v>0</v>
      </c>
      <c s="32">
        <f>ROUND(ROUND(L70,2)*ROUND(G70,3),2)</f>
      </c>
      <c s="36" t="s">
        <v>1764</v>
      </c>
      <c>
        <f>(M70*21)/100</f>
      </c>
      <c t="s">
        <v>27</v>
      </c>
    </row>
    <row r="71" spans="1:5" ht="12.75">
      <c r="A71" s="35" t="s">
        <v>56</v>
      </c>
      <c r="E71" s="39" t="s">
        <v>5</v>
      </c>
    </row>
    <row r="72" spans="1:5" ht="25.5">
      <c r="A72" s="35" t="s">
        <v>57</v>
      </c>
      <c r="E72" s="40" t="s">
        <v>2048</v>
      </c>
    </row>
    <row r="73" spans="1:5" ht="12.75">
      <c r="A73" t="s">
        <v>59</v>
      </c>
      <c r="E73" s="39" t="s">
        <v>5347</v>
      </c>
    </row>
    <row r="74" spans="1:16" ht="12.75">
      <c r="A74" t="s">
        <v>49</v>
      </c>
      <c s="34" t="s">
        <v>143</v>
      </c>
      <c s="34" t="s">
        <v>5348</v>
      </c>
      <c s="35" t="s">
        <v>5</v>
      </c>
      <c s="6" t="s">
        <v>5305</v>
      </c>
      <c s="36" t="s">
        <v>90</v>
      </c>
      <c s="37">
        <v>16</v>
      </c>
      <c s="36">
        <v>0</v>
      </c>
      <c s="36">
        <f>ROUND(G74*H74,6)</f>
      </c>
      <c r="L74" s="38">
        <v>0</v>
      </c>
      <c s="32">
        <f>ROUND(ROUND(L74,2)*ROUND(G74,3),2)</f>
      </c>
      <c s="36" t="s">
        <v>1764</v>
      </c>
      <c>
        <f>(M74*21)/100</f>
      </c>
      <c t="s">
        <v>27</v>
      </c>
    </row>
    <row r="75" spans="1:5" ht="12.75">
      <c r="A75" s="35" t="s">
        <v>56</v>
      </c>
      <c r="E75" s="39" t="s">
        <v>5</v>
      </c>
    </row>
    <row r="76" spans="1:5" ht="25.5">
      <c r="A76" s="35" t="s">
        <v>57</v>
      </c>
      <c r="E76" s="40" t="s">
        <v>5306</v>
      </c>
    </row>
    <row r="77" spans="1:5" ht="12.75">
      <c r="A77" t="s">
        <v>59</v>
      </c>
      <c r="E77" s="39" t="s">
        <v>5349</v>
      </c>
    </row>
    <row r="78" spans="1:16" ht="12.75">
      <c r="A78" t="s">
        <v>49</v>
      </c>
      <c s="34" t="s">
        <v>147</v>
      </c>
      <c s="34" t="s">
        <v>5350</v>
      </c>
      <c s="35" t="s">
        <v>5</v>
      </c>
      <c s="6" t="s">
        <v>5334</v>
      </c>
      <c s="36" t="s">
        <v>90</v>
      </c>
      <c s="37">
        <v>21</v>
      </c>
      <c s="36">
        <v>0</v>
      </c>
      <c s="36">
        <f>ROUND(G78*H78,6)</f>
      </c>
      <c r="L78" s="38">
        <v>0</v>
      </c>
      <c s="32">
        <f>ROUND(ROUND(L78,2)*ROUND(G78,3),2)</f>
      </c>
      <c s="36" t="s">
        <v>1764</v>
      </c>
      <c>
        <f>(M78*21)/100</f>
      </c>
      <c t="s">
        <v>27</v>
      </c>
    </row>
    <row r="79" spans="1:5" ht="12.75">
      <c r="A79" s="35" t="s">
        <v>56</v>
      </c>
      <c r="E79" s="39" t="s">
        <v>5</v>
      </c>
    </row>
    <row r="80" spans="1:5" ht="25.5">
      <c r="A80" s="35" t="s">
        <v>57</v>
      </c>
      <c r="E80" s="40" t="s">
        <v>5335</v>
      </c>
    </row>
    <row r="81" spans="1:5" ht="12.75">
      <c r="A81" t="s">
        <v>59</v>
      </c>
      <c r="E81" s="39" t="s">
        <v>5351</v>
      </c>
    </row>
    <row r="82" spans="1:16" ht="12.75">
      <c r="A82" t="s">
        <v>49</v>
      </c>
      <c s="34" t="s">
        <v>151</v>
      </c>
      <c s="34" t="s">
        <v>5350</v>
      </c>
      <c s="35" t="s">
        <v>4</v>
      </c>
      <c s="6" t="s">
        <v>5330</v>
      </c>
      <c s="36" t="s">
        <v>90</v>
      </c>
      <c s="37">
        <v>18</v>
      </c>
      <c s="36">
        <v>0</v>
      </c>
      <c s="36">
        <f>ROUND(G82*H82,6)</f>
      </c>
      <c r="L82" s="38">
        <v>0</v>
      </c>
      <c s="32">
        <f>ROUND(ROUND(L82,2)*ROUND(G82,3),2)</f>
      </c>
      <c s="36" t="s">
        <v>1764</v>
      </c>
      <c>
        <f>(M82*21)/100</f>
      </c>
      <c t="s">
        <v>27</v>
      </c>
    </row>
    <row r="83" spans="1:5" ht="12.75">
      <c r="A83" s="35" t="s">
        <v>56</v>
      </c>
      <c r="E83" s="39" t="s">
        <v>5</v>
      </c>
    </row>
    <row r="84" spans="1:5" ht="25.5">
      <c r="A84" s="35" t="s">
        <v>57</v>
      </c>
      <c r="E84" s="40" t="s">
        <v>5331</v>
      </c>
    </row>
    <row r="85" spans="1:5" ht="12.75">
      <c r="A85" t="s">
        <v>59</v>
      </c>
      <c r="E85" s="39" t="s">
        <v>5351</v>
      </c>
    </row>
    <row r="86" spans="1:16" ht="12.75">
      <c r="A86" t="s">
        <v>49</v>
      </c>
      <c s="34" t="s">
        <v>687</v>
      </c>
      <c s="34" t="s">
        <v>5352</v>
      </c>
      <c s="35" t="s">
        <v>5</v>
      </c>
      <c s="6" t="s">
        <v>5345</v>
      </c>
      <c s="36" t="s">
        <v>90</v>
      </c>
      <c s="37">
        <v>12</v>
      </c>
      <c s="36">
        <v>0</v>
      </c>
      <c s="36">
        <f>ROUND(G86*H86,6)</f>
      </c>
      <c r="L86" s="38">
        <v>0</v>
      </c>
      <c s="32">
        <f>ROUND(ROUND(L86,2)*ROUND(G86,3),2)</f>
      </c>
      <c s="36" t="s">
        <v>808</v>
      </c>
      <c>
        <f>(M86*21)/100</f>
      </c>
      <c t="s">
        <v>27</v>
      </c>
    </row>
    <row r="87" spans="1:5" ht="12.75">
      <c r="A87" s="35" t="s">
        <v>56</v>
      </c>
      <c r="E87" s="39" t="s">
        <v>5310</v>
      </c>
    </row>
    <row r="88" spans="1:5" ht="25.5">
      <c r="A88" s="35" t="s">
        <v>57</v>
      </c>
      <c r="E88" s="40" t="s">
        <v>5346</v>
      </c>
    </row>
    <row r="89" spans="1:5" ht="12.75">
      <c r="A89" t="s">
        <v>59</v>
      </c>
      <c r="E89" s="39" t="s">
        <v>5</v>
      </c>
    </row>
    <row r="90" spans="1:13" ht="12.75">
      <c r="A90" t="s">
        <v>46</v>
      </c>
      <c r="C90" s="31" t="s">
        <v>5353</v>
      </c>
      <c r="E90" s="33" t="s">
        <v>5354</v>
      </c>
      <c r="J90" s="32">
        <f>0</f>
      </c>
      <c s="32">
        <f>0</f>
      </c>
      <c s="32">
        <f>0+L91+L95+L99+L103+L107+L111+L115+L119+L123+L127+L131+L135+L139+L143+L147+L151+L155+L159+L163+L167+L171+L175+L179+L183+L187+L191+L195+L199+L203+L207+L211+L215+L219+L223</f>
      </c>
      <c s="32">
        <f>0+M91+M95+M99+M103+M107+M111+M115+M119+M123+M127+M131+M135+M139+M143+M147+M151+M155+M159+M163+M167+M171+M175+M179+M183+M187+M191+M195+M199+M203+M207+M211+M215+M219+M223</f>
      </c>
    </row>
    <row r="91" spans="1:16" ht="12.75">
      <c r="A91" t="s">
        <v>49</v>
      </c>
      <c s="34" t="s">
        <v>155</v>
      </c>
      <c s="34" t="s">
        <v>5355</v>
      </c>
      <c s="35" t="s">
        <v>5</v>
      </c>
      <c s="6" t="s">
        <v>5356</v>
      </c>
      <c s="36" t="s">
        <v>90</v>
      </c>
      <c s="37">
        <v>21</v>
      </c>
      <c s="36">
        <v>0</v>
      </c>
      <c s="36">
        <f>ROUND(G91*H91,6)</f>
      </c>
      <c r="L91" s="38">
        <v>0</v>
      </c>
      <c s="32">
        <f>ROUND(ROUND(L91,2)*ROUND(G91,3),2)</f>
      </c>
      <c s="36" t="s">
        <v>1764</v>
      </c>
      <c>
        <f>(M91*21)/100</f>
      </c>
      <c t="s">
        <v>27</v>
      </c>
    </row>
    <row r="92" spans="1:5" ht="12.75">
      <c r="A92" s="35" t="s">
        <v>56</v>
      </c>
      <c r="E92" s="39" t="s">
        <v>5</v>
      </c>
    </row>
    <row r="93" spans="1:5" ht="25.5">
      <c r="A93" s="35" t="s">
        <v>57</v>
      </c>
      <c r="E93" s="40" t="s">
        <v>5357</v>
      </c>
    </row>
    <row r="94" spans="1:5" ht="25.5">
      <c r="A94" t="s">
        <v>59</v>
      </c>
      <c r="E94" s="39" t="s">
        <v>5358</v>
      </c>
    </row>
    <row r="95" spans="1:16" ht="12.75">
      <c r="A95" t="s">
        <v>49</v>
      </c>
      <c s="34" t="s">
        <v>158</v>
      </c>
      <c s="34" t="s">
        <v>5359</v>
      </c>
      <c s="35" t="s">
        <v>5</v>
      </c>
      <c s="6" t="s">
        <v>5356</v>
      </c>
      <c s="36" t="s">
        <v>90</v>
      </c>
      <c s="37">
        <v>6</v>
      </c>
      <c s="36">
        <v>0</v>
      </c>
      <c s="36">
        <f>ROUND(G95*H95,6)</f>
      </c>
      <c r="L95" s="38">
        <v>0</v>
      </c>
      <c s="32">
        <f>ROUND(ROUND(L95,2)*ROUND(G95,3),2)</f>
      </c>
      <c s="36" t="s">
        <v>1764</v>
      </c>
      <c>
        <f>(M95*21)/100</f>
      </c>
      <c t="s">
        <v>27</v>
      </c>
    </row>
    <row r="96" spans="1:5" ht="12.75">
      <c r="A96" s="35" t="s">
        <v>56</v>
      </c>
      <c r="E96" s="39" t="s">
        <v>5</v>
      </c>
    </row>
    <row r="97" spans="1:5" ht="25.5">
      <c r="A97" s="35" t="s">
        <v>57</v>
      </c>
      <c r="E97" s="40" t="s">
        <v>5360</v>
      </c>
    </row>
    <row r="98" spans="1:5" ht="25.5">
      <c r="A98" t="s">
        <v>59</v>
      </c>
      <c r="E98" s="39" t="s">
        <v>5361</v>
      </c>
    </row>
    <row r="99" spans="1:16" ht="12.75">
      <c r="A99" t="s">
        <v>49</v>
      </c>
      <c s="34" t="s">
        <v>164</v>
      </c>
      <c s="34" t="s">
        <v>5362</v>
      </c>
      <c s="35" t="s">
        <v>5</v>
      </c>
      <c s="6" t="s">
        <v>5363</v>
      </c>
      <c s="36" t="s">
        <v>90</v>
      </c>
      <c s="37">
        <v>4</v>
      </c>
      <c s="36">
        <v>0</v>
      </c>
      <c s="36">
        <f>ROUND(G99*H99,6)</f>
      </c>
      <c r="L99" s="38">
        <v>0</v>
      </c>
      <c s="32">
        <f>ROUND(ROUND(L99,2)*ROUND(G99,3),2)</f>
      </c>
      <c s="36" t="s">
        <v>1764</v>
      </c>
      <c>
        <f>(M99*21)/100</f>
      </c>
      <c t="s">
        <v>27</v>
      </c>
    </row>
    <row r="100" spans="1:5" ht="12.75">
      <c r="A100" s="35" t="s">
        <v>56</v>
      </c>
      <c r="E100" s="39" t="s">
        <v>5</v>
      </c>
    </row>
    <row r="101" spans="1:5" ht="25.5">
      <c r="A101" s="35" t="s">
        <v>57</v>
      </c>
      <c r="E101" s="40" t="s">
        <v>3116</v>
      </c>
    </row>
    <row r="102" spans="1:5" ht="12.75">
      <c r="A102" t="s">
        <v>59</v>
      </c>
      <c r="E102" s="39" t="s">
        <v>5363</v>
      </c>
    </row>
    <row r="103" spans="1:16" ht="12.75">
      <c r="A103" t="s">
        <v>49</v>
      </c>
      <c s="34" t="s">
        <v>168</v>
      </c>
      <c s="34" t="s">
        <v>5364</v>
      </c>
      <c s="35" t="s">
        <v>5</v>
      </c>
      <c s="6" t="s">
        <v>5365</v>
      </c>
      <c s="36" t="s">
        <v>90</v>
      </c>
      <c s="37">
        <v>10</v>
      </c>
      <c s="36">
        <v>0</v>
      </c>
      <c s="36">
        <f>ROUND(G103*H103,6)</f>
      </c>
      <c r="L103" s="38">
        <v>0</v>
      </c>
      <c s="32">
        <f>ROUND(ROUND(L103,2)*ROUND(G103,3),2)</f>
      </c>
      <c s="36" t="s">
        <v>1764</v>
      </c>
      <c>
        <f>(M103*21)/100</f>
      </c>
      <c t="s">
        <v>27</v>
      </c>
    </row>
    <row r="104" spans="1:5" ht="12.75">
      <c r="A104" s="35" t="s">
        <v>56</v>
      </c>
      <c r="E104" s="39" t="s">
        <v>5</v>
      </c>
    </row>
    <row r="105" spans="1:5" ht="25.5">
      <c r="A105" s="35" t="s">
        <v>57</v>
      </c>
      <c r="E105" s="40" t="s">
        <v>5366</v>
      </c>
    </row>
    <row r="106" spans="1:5" ht="12.75">
      <c r="A106" t="s">
        <v>59</v>
      </c>
      <c r="E106" s="39" t="s">
        <v>5367</v>
      </c>
    </row>
    <row r="107" spans="1:16" ht="12.75">
      <c r="A107" t="s">
        <v>49</v>
      </c>
      <c s="34" t="s">
        <v>173</v>
      </c>
      <c s="34" t="s">
        <v>5368</v>
      </c>
      <c s="35" t="s">
        <v>5</v>
      </c>
      <c s="6" t="s">
        <v>5369</v>
      </c>
      <c s="36" t="s">
        <v>90</v>
      </c>
      <c s="37">
        <v>2</v>
      </c>
      <c s="36">
        <v>0</v>
      </c>
      <c s="36">
        <f>ROUND(G107*H107,6)</f>
      </c>
      <c r="L107" s="38">
        <v>0</v>
      </c>
      <c s="32">
        <f>ROUND(ROUND(L107,2)*ROUND(G107,3),2)</f>
      </c>
      <c s="36" t="s">
        <v>1764</v>
      </c>
      <c>
        <f>(M107*21)/100</f>
      </c>
      <c t="s">
        <v>27</v>
      </c>
    </row>
    <row r="108" spans="1:5" ht="12.75">
      <c r="A108" s="35" t="s">
        <v>56</v>
      </c>
      <c r="E108" s="39" t="s">
        <v>5</v>
      </c>
    </row>
    <row r="109" spans="1:5" ht="25.5">
      <c r="A109" s="35" t="s">
        <v>57</v>
      </c>
      <c r="E109" s="40" t="s">
        <v>2054</v>
      </c>
    </row>
    <row r="110" spans="1:5" ht="38.25">
      <c r="A110" t="s">
        <v>59</v>
      </c>
      <c r="E110" s="39" t="s">
        <v>5370</v>
      </c>
    </row>
    <row r="111" spans="1:16" ht="12.75">
      <c r="A111" t="s">
        <v>49</v>
      </c>
      <c s="34" t="s">
        <v>176</v>
      </c>
      <c s="34" t="s">
        <v>5371</v>
      </c>
      <c s="35" t="s">
        <v>5</v>
      </c>
      <c s="6" t="s">
        <v>5372</v>
      </c>
      <c s="36" t="s">
        <v>90</v>
      </c>
      <c s="37">
        <v>4</v>
      </c>
      <c s="36">
        <v>0</v>
      </c>
      <c s="36">
        <f>ROUND(G111*H111,6)</f>
      </c>
      <c r="L111" s="38">
        <v>0</v>
      </c>
      <c s="32">
        <f>ROUND(ROUND(L111,2)*ROUND(G111,3),2)</f>
      </c>
      <c s="36" t="s">
        <v>1764</v>
      </c>
      <c>
        <f>(M111*21)/100</f>
      </c>
      <c t="s">
        <v>27</v>
      </c>
    </row>
    <row r="112" spans="1:5" ht="12.75">
      <c r="A112" s="35" t="s">
        <v>56</v>
      </c>
      <c r="E112" s="39" t="s">
        <v>5</v>
      </c>
    </row>
    <row r="113" spans="1:5" ht="25.5">
      <c r="A113" s="35" t="s">
        <v>57</v>
      </c>
      <c r="E113" s="40" t="s">
        <v>3116</v>
      </c>
    </row>
    <row r="114" spans="1:5" ht="12.75">
      <c r="A114" t="s">
        <v>59</v>
      </c>
      <c r="E114" s="39" t="s">
        <v>5372</v>
      </c>
    </row>
    <row r="115" spans="1:16" ht="12.75">
      <c r="A115" t="s">
        <v>49</v>
      </c>
      <c s="34" t="s">
        <v>180</v>
      </c>
      <c s="34" t="s">
        <v>5373</v>
      </c>
      <c s="35" t="s">
        <v>5</v>
      </c>
      <c s="6" t="s">
        <v>5374</v>
      </c>
      <c s="36" t="s">
        <v>90</v>
      </c>
      <c s="37">
        <v>2</v>
      </c>
      <c s="36">
        <v>0</v>
      </c>
      <c s="36">
        <f>ROUND(G115*H115,6)</f>
      </c>
      <c r="L115" s="38">
        <v>0</v>
      </c>
      <c s="32">
        <f>ROUND(ROUND(L115,2)*ROUND(G115,3),2)</f>
      </c>
      <c s="36" t="s">
        <v>1764</v>
      </c>
      <c>
        <f>(M115*21)/100</f>
      </c>
      <c t="s">
        <v>27</v>
      </c>
    </row>
    <row r="116" spans="1:5" ht="12.75">
      <c r="A116" s="35" t="s">
        <v>56</v>
      </c>
      <c r="E116" s="39" t="s">
        <v>5</v>
      </c>
    </row>
    <row r="117" spans="1:5" ht="25.5">
      <c r="A117" s="35" t="s">
        <v>57</v>
      </c>
      <c r="E117" s="40" t="s">
        <v>2054</v>
      </c>
    </row>
    <row r="118" spans="1:5" ht="12.75">
      <c r="A118" t="s">
        <v>59</v>
      </c>
      <c r="E118" s="39" t="s">
        <v>5374</v>
      </c>
    </row>
    <row r="119" spans="1:16" ht="12.75">
      <c r="A119" t="s">
        <v>49</v>
      </c>
      <c s="34" t="s">
        <v>916</v>
      </c>
      <c s="34" t="s">
        <v>5375</v>
      </c>
      <c s="35" t="s">
        <v>5</v>
      </c>
      <c s="6" t="s">
        <v>5376</v>
      </c>
      <c s="36" t="s">
        <v>90</v>
      </c>
      <c s="37">
        <v>12</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5319</v>
      </c>
    </row>
    <row r="122" spans="1:5" ht="12.75">
      <c r="A122" t="s">
        <v>59</v>
      </c>
      <c r="E122" s="39" t="s">
        <v>5377</v>
      </c>
    </row>
    <row r="123" spans="1:16" ht="12.75">
      <c r="A123" t="s">
        <v>49</v>
      </c>
      <c s="34" t="s">
        <v>919</v>
      </c>
      <c s="34" t="s">
        <v>5378</v>
      </c>
      <c s="35" t="s">
        <v>5</v>
      </c>
      <c s="6" t="s">
        <v>5379</v>
      </c>
      <c s="36" t="s">
        <v>90</v>
      </c>
      <c s="37">
        <v>48</v>
      </c>
      <c s="36">
        <v>0</v>
      </c>
      <c s="36">
        <f>ROUND(G123*H123,6)</f>
      </c>
      <c r="L123" s="38">
        <v>0</v>
      </c>
      <c s="32">
        <f>ROUND(ROUND(L123,2)*ROUND(G123,3),2)</f>
      </c>
      <c s="36" t="s">
        <v>1764</v>
      </c>
      <c>
        <f>(M123*21)/100</f>
      </c>
      <c t="s">
        <v>27</v>
      </c>
    </row>
    <row r="124" spans="1:5" ht="12.75">
      <c r="A124" s="35" t="s">
        <v>56</v>
      </c>
      <c r="E124" s="39" t="s">
        <v>5</v>
      </c>
    </row>
    <row r="125" spans="1:5" ht="25.5">
      <c r="A125" s="35" t="s">
        <v>57</v>
      </c>
      <c r="E125" s="40" t="s">
        <v>5380</v>
      </c>
    </row>
    <row r="126" spans="1:5" ht="12.75">
      <c r="A126" t="s">
        <v>59</v>
      </c>
      <c r="E126" s="39" t="s">
        <v>5381</v>
      </c>
    </row>
    <row r="127" spans="1:16" ht="12.75">
      <c r="A127" t="s">
        <v>49</v>
      </c>
      <c s="34" t="s">
        <v>183</v>
      </c>
      <c s="34" t="s">
        <v>5382</v>
      </c>
      <c s="35" t="s">
        <v>5</v>
      </c>
      <c s="6" t="s">
        <v>5383</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2054</v>
      </c>
    </row>
    <row r="130" spans="1:5" ht="12.75">
      <c r="A130" t="s">
        <v>59</v>
      </c>
      <c r="E130" s="39" t="s">
        <v>5384</v>
      </c>
    </row>
    <row r="131" spans="1:16" ht="12.75">
      <c r="A131" t="s">
        <v>49</v>
      </c>
      <c s="34" t="s">
        <v>187</v>
      </c>
      <c s="34" t="s">
        <v>5385</v>
      </c>
      <c s="35" t="s">
        <v>5</v>
      </c>
      <c s="6" t="s">
        <v>5386</v>
      </c>
      <c s="36" t="s">
        <v>90</v>
      </c>
      <c s="37">
        <v>3</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2060</v>
      </c>
    </row>
    <row r="134" spans="1:5" ht="12.75">
      <c r="A134" t="s">
        <v>59</v>
      </c>
      <c r="E134" s="39" t="s">
        <v>5387</v>
      </c>
    </row>
    <row r="135" spans="1:16" ht="12.75">
      <c r="A135" t="s">
        <v>49</v>
      </c>
      <c s="34" t="s">
        <v>191</v>
      </c>
      <c s="34" t="s">
        <v>5388</v>
      </c>
      <c s="35" t="s">
        <v>5</v>
      </c>
      <c s="6" t="s">
        <v>5389</v>
      </c>
      <c s="36" t="s">
        <v>90</v>
      </c>
      <c s="37">
        <v>240</v>
      </c>
      <c s="36">
        <v>0</v>
      </c>
      <c s="36">
        <f>ROUND(G135*H135,6)</f>
      </c>
      <c r="L135" s="38">
        <v>0</v>
      </c>
      <c s="32">
        <f>ROUND(ROUND(L135,2)*ROUND(G135,3),2)</f>
      </c>
      <c s="36" t="s">
        <v>1764</v>
      </c>
      <c>
        <f>(M135*21)/100</f>
      </c>
      <c t="s">
        <v>27</v>
      </c>
    </row>
    <row r="136" spans="1:5" ht="12.75">
      <c r="A136" s="35" t="s">
        <v>56</v>
      </c>
      <c r="E136" s="39" t="s">
        <v>5</v>
      </c>
    </row>
    <row r="137" spans="1:5" ht="25.5">
      <c r="A137" s="35" t="s">
        <v>57</v>
      </c>
      <c r="E137" s="40" t="s">
        <v>5390</v>
      </c>
    </row>
    <row r="138" spans="1:5" ht="12.75">
      <c r="A138" t="s">
        <v>59</v>
      </c>
      <c r="E138" s="39" t="s">
        <v>5391</v>
      </c>
    </row>
    <row r="139" spans="1:16" ht="12.75">
      <c r="A139" t="s">
        <v>49</v>
      </c>
      <c s="34" t="s">
        <v>196</v>
      </c>
      <c s="34" t="s">
        <v>5392</v>
      </c>
      <c s="35" t="s">
        <v>5</v>
      </c>
      <c s="6" t="s">
        <v>5393</v>
      </c>
      <c s="36" t="s">
        <v>90</v>
      </c>
      <c s="37">
        <v>1</v>
      </c>
      <c s="36">
        <v>0</v>
      </c>
      <c s="36">
        <f>ROUND(G139*H139,6)</f>
      </c>
      <c r="L139" s="38">
        <v>0</v>
      </c>
      <c s="32">
        <f>ROUND(ROUND(L139,2)*ROUND(G139,3),2)</f>
      </c>
      <c s="36" t="s">
        <v>1764</v>
      </c>
      <c>
        <f>(M139*21)/100</f>
      </c>
      <c t="s">
        <v>27</v>
      </c>
    </row>
    <row r="140" spans="1:5" ht="12.75">
      <c r="A140" s="35" t="s">
        <v>56</v>
      </c>
      <c r="E140" s="39" t="s">
        <v>5</v>
      </c>
    </row>
    <row r="141" spans="1:5" ht="25.5">
      <c r="A141" s="35" t="s">
        <v>57</v>
      </c>
      <c r="E141" s="40" t="s">
        <v>3039</v>
      </c>
    </row>
    <row r="142" spans="1:5" ht="25.5">
      <c r="A142" t="s">
        <v>59</v>
      </c>
      <c r="E142" s="39" t="s">
        <v>5394</v>
      </c>
    </row>
    <row r="143" spans="1:16" ht="12.75">
      <c r="A143" t="s">
        <v>49</v>
      </c>
      <c s="34" t="s">
        <v>200</v>
      </c>
      <c s="34" t="s">
        <v>5395</v>
      </c>
      <c s="35" t="s">
        <v>5</v>
      </c>
      <c s="6" t="s">
        <v>5396</v>
      </c>
      <c s="36" t="s">
        <v>90</v>
      </c>
      <c s="37">
        <v>430</v>
      </c>
      <c s="36">
        <v>0</v>
      </c>
      <c s="36">
        <f>ROUND(G143*H143,6)</f>
      </c>
      <c r="L143" s="38">
        <v>0</v>
      </c>
      <c s="32">
        <f>ROUND(ROUND(L143,2)*ROUND(G143,3),2)</f>
      </c>
      <c s="36" t="s">
        <v>1764</v>
      </c>
      <c>
        <f>(M143*21)/100</f>
      </c>
      <c t="s">
        <v>27</v>
      </c>
    </row>
    <row r="144" spans="1:5" ht="12.75">
      <c r="A144" s="35" t="s">
        <v>56</v>
      </c>
      <c r="E144" s="39" t="s">
        <v>5</v>
      </c>
    </row>
    <row r="145" spans="1:5" ht="25.5">
      <c r="A145" s="35" t="s">
        <v>57</v>
      </c>
      <c r="E145" s="40" t="s">
        <v>5397</v>
      </c>
    </row>
    <row r="146" spans="1:5" ht="12.75">
      <c r="A146" t="s">
        <v>59</v>
      </c>
      <c r="E146" s="39" t="s">
        <v>5398</v>
      </c>
    </row>
    <row r="147" spans="1:16" ht="12.75">
      <c r="A147" t="s">
        <v>49</v>
      </c>
      <c s="34" t="s">
        <v>204</v>
      </c>
      <c s="34" t="s">
        <v>5399</v>
      </c>
      <c s="35" t="s">
        <v>5</v>
      </c>
      <c s="6" t="s">
        <v>5400</v>
      </c>
      <c s="36" t="s">
        <v>90</v>
      </c>
      <c s="37">
        <v>12</v>
      </c>
      <c s="36">
        <v>0</v>
      </c>
      <c s="36">
        <f>ROUND(G147*H147,6)</f>
      </c>
      <c r="L147" s="38">
        <v>0</v>
      </c>
      <c s="32">
        <f>ROUND(ROUND(L147,2)*ROUND(G147,3),2)</f>
      </c>
      <c s="36" t="s">
        <v>1764</v>
      </c>
      <c>
        <f>(M147*21)/100</f>
      </c>
      <c t="s">
        <v>27</v>
      </c>
    </row>
    <row r="148" spans="1:5" ht="12.75">
      <c r="A148" s="35" t="s">
        <v>56</v>
      </c>
      <c r="E148" s="39" t="s">
        <v>5</v>
      </c>
    </row>
    <row r="149" spans="1:5" ht="25.5">
      <c r="A149" s="35" t="s">
        <v>57</v>
      </c>
      <c r="E149" s="40" t="s">
        <v>5319</v>
      </c>
    </row>
    <row r="150" spans="1:5" ht="12.75">
      <c r="A150" t="s">
        <v>59</v>
      </c>
      <c r="E150" s="39" t="s">
        <v>5401</v>
      </c>
    </row>
    <row r="151" spans="1:16" ht="12.75">
      <c r="A151" t="s">
        <v>49</v>
      </c>
      <c s="34" t="s">
        <v>208</v>
      </c>
      <c s="34" t="s">
        <v>5402</v>
      </c>
      <c s="35" t="s">
        <v>5</v>
      </c>
      <c s="6" t="s">
        <v>5400</v>
      </c>
      <c s="36" t="s">
        <v>90</v>
      </c>
      <c s="37">
        <v>48</v>
      </c>
      <c s="36">
        <v>0</v>
      </c>
      <c s="36">
        <f>ROUND(G151*H151,6)</f>
      </c>
      <c r="L151" s="38">
        <v>0</v>
      </c>
      <c s="32">
        <f>ROUND(ROUND(L151,2)*ROUND(G151,3),2)</f>
      </c>
      <c s="36" t="s">
        <v>1764</v>
      </c>
      <c>
        <f>(M151*21)/100</f>
      </c>
      <c t="s">
        <v>27</v>
      </c>
    </row>
    <row r="152" spans="1:5" ht="12.75">
      <c r="A152" s="35" t="s">
        <v>56</v>
      </c>
      <c r="E152" s="39" t="s">
        <v>5</v>
      </c>
    </row>
    <row r="153" spans="1:5" ht="25.5">
      <c r="A153" s="35" t="s">
        <v>57</v>
      </c>
      <c r="E153" s="40" t="s">
        <v>5380</v>
      </c>
    </row>
    <row r="154" spans="1:5" ht="12.75">
      <c r="A154" t="s">
        <v>59</v>
      </c>
      <c r="E154" s="39" t="s">
        <v>5403</v>
      </c>
    </row>
    <row r="155" spans="1:16" ht="12.75">
      <c r="A155" t="s">
        <v>49</v>
      </c>
      <c s="34" t="s">
        <v>212</v>
      </c>
      <c s="34" t="s">
        <v>5404</v>
      </c>
      <c s="35" t="s">
        <v>5</v>
      </c>
      <c s="6" t="s">
        <v>5405</v>
      </c>
      <c s="36" t="s">
        <v>90</v>
      </c>
      <c s="37">
        <v>7</v>
      </c>
      <c s="36">
        <v>0</v>
      </c>
      <c s="36">
        <f>ROUND(G155*H155,6)</f>
      </c>
      <c r="L155" s="38">
        <v>0</v>
      </c>
      <c s="32">
        <f>ROUND(ROUND(L155,2)*ROUND(G155,3),2)</f>
      </c>
      <c s="36" t="s">
        <v>1764</v>
      </c>
      <c>
        <f>(M155*21)/100</f>
      </c>
      <c t="s">
        <v>27</v>
      </c>
    </row>
    <row r="156" spans="1:5" ht="12.75">
      <c r="A156" s="35" t="s">
        <v>56</v>
      </c>
      <c r="E156" s="39" t="s">
        <v>5</v>
      </c>
    </row>
    <row r="157" spans="1:5" ht="25.5">
      <c r="A157" s="35" t="s">
        <v>57</v>
      </c>
      <c r="E157" s="40" t="s">
        <v>5406</v>
      </c>
    </row>
    <row r="158" spans="1:5" ht="12.75">
      <c r="A158" t="s">
        <v>59</v>
      </c>
      <c r="E158" s="39" t="s">
        <v>5407</v>
      </c>
    </row>
    <row r="159" spans="1:16" ht="12.75">
      <c r="A159" t="s">
        <v>49</v>
      </c>
      <c s="34" t="s">
        <v>217</v>
      </c>
      <c s="34" t="s">
        <v>5404</v>
      </c>
      <c s="35" t="s">
        <v>4</v>
      </c>
      <c s="6" t="s">
        <v>5405</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2054</v>
      </c>
    </row>
    <row r="162" spans="1:5" ht="12.75">
      <c r="A162" t="s">
        <v>59</v>
      </c>
      <c r="E162" s="39" t="s">
        <v>5408</v>
      </c>
    </row>
    <row r="163" spans="1:16" ht="12.75">
      <c r="A163" t="s">
        <v>49</v>
      </c>
      <c s="34" t="s">
        <v>221</v>
      </c>
      <c s="34" t="s">
        <v>5409</v>
      </c>
      <c s="35" t="s">
        <v>5</v>
      </c>
      <c s="6" t="s">
        <v>5410</v>
      </c>
      <c s="36" t="s">
        <v>90</v>
      </c>
      <c s="37">
        <v>30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5411</v>
      </c>
    </row>
    <row r="166" spans="1:5" ht="12.75">
      <c r="A166" t="s">
        <v>59</v>
      </c>
      <c r="E166" s="39" t="s">
        <v>5412</v>
      </c>
    </row>
    <row r="167" spans="1:16" ht="12.75">
      <c r="A167" t="s">
        <v>49</v>
      </c>
      <c s="34" t="s">
        <v>226</v>
      </c>
      <c s="34" t="s">
        <v>5413</v>
      </c>
      <c s="35" t="s">
        <v>5</v>
      </c>
      <c s="6" t="s">
        <v>5414</v>
      </c>
      <c s="36" t="s">
        <v>90</v>
      </c>
      <c s="37">
        <v>21</v>
      </c>
      <c s="36">
        <v>0</v>
      </c>
      <c s="36">
        <f>ROUND(G167*H167,6)</f>
      </c>
      <c r="L167" s="38">
        <v>0</v>
      </c>
      <c s="32">
        <f>ROUND(ROUND(L167,2)*ROUND(G167,3),2)</f>
      </c>
      <c s="36" t="s">
        <v>1764</v>
      </c>
      <c>
        <f>(M167*21)/100</f>
      </c>
      <c t="s">
        <v>27</v>
      </c>
    </row>
    <row r="168" spans="1:5" ht="12.75">
      <c r="A168" s="35" t="s">
        <v>56</v>
      </c>
      <c r="E168" s="39" t="s">
        <v>5</v>
      </c>
    </row>
    <row r="169" spans="1:5" ht="25.5">
      <c r="A169" s="35" t="s">
        <v>57</v>
      </c>
      <c r="E169" s="40" t="s">
        <v>5357</v>
      </c>
    </row>
    <row r="170" spans="1:5" ht="12.75">
      <c r="A170" t="s">
        <v>59</v>
      </c>
      <c r="E170" s="39" t="s">
        <v>5415</v>
      </c>
    </row>
    <row r="171" spans="1:16" ht="12.75">
      <c r="A171" t="s">
        <v>49</v>
      </c>
      <c s="34" t="s">
        <v>231</v>
      </c>
      <c s="34" t="s">
        <v>5416</v>
      </c>
      <c s="35" t="s">
        <v>5</v>
      </c>
      <c s="6" t="s">
        <v>5417</v>
      </c>
      <c s="36" t="s">
        <v>90</v>
      </c>
      <c s="37">
        <v>240</v>
      </c>
      <c s="36">
        <v>0</v>
      </c>
      <c s="36">
        <f>ROUND(G171*H171,6)</f>
      </c>
      <c r="L171" s="38">
        <v>0</v>
      </c>
      <c s="32">
        <f>ROUND(ROUND(L171,2)*ROUND(G171,3),2)</f>
      </c>
      <c s="36" t="s">
        <v>1764</v>
      </c>
      <c>
        <f>(M171*21)/100</f>
      </c>
      <c t="s">
        <v>27</v>
      </c>
    </row>
    <row r="172" spans="1:5" ht="12.75">
      <c r="A172" s="35" t="s">
        <v>56</v>
      </c>
      <c r="E172" s="39" t="s">
        <v>5</v>
      </c>
    </row>
    <row r="173" spans="1:5" ht="25.5">
      <c r="A173" s="35" t="s">
        <v>57</v>
      </c>
      <c r="E173" s="40" t="s">
        <v>5390</v>
      </c>
    </row>
    <row r="174" spans="1:5" ht="12.75">
      <c r="A174" t="s">
        <v>59</v>
      </c>
      <c r="E174" s="39" t="s">
        <v>5418</v>
      </c>
    </row>
    <row r="175" spans="1:16" ht="12.75">
      <c r="A175" t="s">
        <v>49</v>
      </c>
      <c s="34" t="s">
        <v>235</v>
      </c>
      <c s="34" t="s">
        <v>5419</v>
      </c>
      <c s="35" t="s">
        <v>5</v>
      </c>
      <c s="6" t="s">
        <v>5420</v>
      </c>
      <c s="36" t="s">
        <v>90</v>
      </c>
      <c s="37">
        <v>1</v>
      </c>
      <c s="36">
        <v>0</v>
      </c>
      <c s="36">
        <f>ROUND(G175*H175,6)</f>
      </c>
      <c r="L175" s="38">
        <v>0</v>
      </c>
      <c s="32">
        <f>ROUND(ROUND(L175,2)*ROUND(G175,3),2)</f>
      </c>
      <c s="36" t="s">
        <v>1764</v>
      </c>
      <c>
        <f>(M175*21)/100</f>
      </c>
      <c t="s">
        <v>27</v>
      </c>
    </row>
    <row r="176" spans="1:5" ht="12.75">
      <c r="A176" s="35" t="s">
        <v>56</v>
      </c>
      <c r="E176" s="39" t="s">
        <v>5</v>
      </c>
    </row>
    <row r="177" spans="1:5" ht="25.5">
      <c r="A177" s="35" t="s">
        <v>57</v>
      </c>
      <c r="E177" s="40" t="s">
        <v>3039</v>
      </c>
    </row>
    <row r="178" spans="1:5" ht="25.5">
      <c r="A178" t="s">
        <v>59</v>
      </c>
      <c r="E178" s="39" t="s">
        <v>5421</v>
      </c>
    </row>
    <row r="179" spans="1:16" ht="12.75">
      <c r="A179" t="s">
        <v>49</v>
      </c>
      <c s="34" t="s">
        <v>239</v>
      </c>
      <c s="34" t="s">
        <v>5422</v>
      </c>
      <c s="35" t="s">
        <v>5</v>
      </c>
      <c s="6" t="s">
        <v>5423</v>
      </c>
      <c s="36" t="s">
        <v>90</v>
      </c>
      <c s="37">
        <v>2</v>
      </c>
      <c s="36">
        <v>0</v>
      </c>
      <c s="36">
        <f>ROUND(G179*H179,6)</f>
      </c>
      <c r="L179" s="38">
        <v>0</v>
      </c>
      <c s="32">
        <f>ROUND(ROUND(L179,2)*ROUND(G179,3),2)</f>
      </c>
      <c s="36" t="s">
        <v>1764</v>
      </c>
      <c>
        <f>(M179*21)/100</f>
      </c>
      <c t="s">
        <v>27</v>
      </c>
    </row>
    <row r="180" spans="1:5" ht="12.75">
      <c r="A180" s="35" t="s">
        <v>56</v>
      </c>
      <c r="E180" s="39" t="s">
        <v>5</v>
      </c>
    </row>
    <row r="181" spans="1:5" ht="25.5">
      <c r="A181" s="35" t="s">
        <v>57</v>
      </c>
      <c r="E181" s="40" t="s">
        <v>2054</v>
      </c>
    </row>
    <row r="182" spans="1:5" ht="25.5">
      <c r="A182" t="s">
        <v>59</v>
      </c>
      <c r="E182" s="39" t="s">
        <v>5424</v>
      </c>
    </row>
    <row r="183" spans="1:16" ht="12.75">
      <c r="A183" t="s">
        <v>49</v>
      </c>
      <c s="34" t="s">
        <v>243</v>
      </c>
      <c s="34" t="s">
        <v>5425</v>
      </c>
      <c s="35" t="s">
        <v>5</v>
      </c>
      <c s="6" t="s">
        <v>5426</v>
      </c>
      <c s="36" t="s">
        <v>90</v>
      </c>
      <c s="37">
        <v>3</v>
      </c>
      <c s="36">
        <v>0</v>
      </c>
      <c s="36">
        <f>ROUND(G183*H183,6)</f>
      </c>
      <c r="L183" s="38">
        <v>0</v>
      </c>
      <c s="32">
        <f>ROUND(ROUND(L183,2)*ROUND(G183,3),2)</f>
      </c>
      <c s="36" t="s">
        <v>1764</v>
      </c>
      <c>
        <f>(M183*21)/100</f>
      </c>
      <c t="s">
        <v>27</v>
      </c>
    </row>
    <row r="184" spans="1:5" ht="12.75">
      <c r="A184" s="35" t="s">
        <v>56</v>
      </c>
      <c r="E184" s="39" t="s">
        <v>5</v>
      </c>
    </row>
    <row r="185" spans="1:5" ht="25.5">
      <c r="A185" s="35" t="s">
        <v>57</v>
      </c>
      <c r="E185" s="40" t="s">
        <v>2060</v>
      </c>
    </row>
    <row r="186" spans="1:5" ht="12.75">
      <c r="A186" t="s">
        <v>59</v>
      </c>
      <c r="E186" s="39" t="s">
        <v>5427</v>
      </c>
    </row>
    <row r="187" spans="1:16" ht="12.75">
      <c r="A187" t="s">
        <v>49</v>
      </c>
      <c s="34" t="s">
        <v>247</v>
      </c>
      <c s="34" t="s">
        <v>5428</v>
      </c>
      <c s="35" t="s">
        <v>5</v>
      </c>
      <c s="6" t="s">
        <v>5429</v>
      </c>
      <c s="36" t="s">
        <v>90</v>
      </c>
      <c s="37">
        <v>430</v>
      </c>
      <c s="36">
        <v>0</v>
      </c>
      <c s="36">
        <f>ROUND(G187*H187,6)</f>
      </c>
      <c r="L187" s="38">
        <v>0</v>
      </c>
      <c s="32">
        <f>ROUND(ROUND(L187,2)*ROUND(G187,3),2)</f>
      </c>
      <c s="36" t="s">
        <v>1764</v>
      </c>
      <c>
        <f>(M187*21)/100</f>
      </c>
      <c t="s">
        <v>27</v>
      </c>
    </row>
    <row r="188" spans="1:5" ht="12.75">
      <c r="A188" s="35" t="s">
        <v>56</v>
      </c>
      <c r="E188" s="39" t="s">
        <v>5</v>
      </c>
    </row>
    <row r="189" spans="1:5" ht="25.5">
      <c r="A189" s="35" t="s">
        <v>57</v>
      </c>
      <c r="E189" s="40" t="s">
        <v>5397</v>
      </c>
    </row>
    <row r="190" spans="1:5" ht="12.75">
      <c r="A190" t="s">
        <v>59</v>
      </c>
      <c r="E190" s="39" t="s">
        <v>5429</v>
      </c>
    </row>
    <row r="191" spans="1:16" ht="12.75">
      <c r="A191" t="s">
        <v>49</v>
      </c>
      <c s="34" t="s">
        <v>251</v>
      </c>
      <c s="34" t="s">
        <v>5430</v>
      </c>
      <c s="35" t="s">
        <v>5</v>
      </c>
      <c s="6" t="s">
        <v>5431</v>
      </c>
      <c s="36" t="s">
        <v>90</v>
      </c>
      <c s="37">
        <v>7</v>
      </c>
      <c s="36">
        <v>0</v>
      </c>
      <c s="36">
        <f>ROUND(G191*H191,6)</f>
      </c>
      <c r="L191" s="38">
        <v>0</v>
      </c>
      <c s="32">
        <f>ROUND(ROUND(L191,2)*ROUND(G191,3),2)</f>
      </c>
      <c s="36" t="s">
        <v>1764</v>
      </c>
      <c>
        <f>(M191*21)/100</f>
      </c>
      <c t="s">
        <v>27</v>
      </c>
    </row>
    <row r="192" spans="1:5" ht="12.75">
      <c r="A192" s="35" t="s">
        <v>56</v>
      </c>
      <c r="E192" s="39" t="s">
        <v>5</v>
      </c>
    </row>
    <row r="193" spans="1:5" ht="25.5">
      <c r="A193" s="35" t="s">
        <v>57</v>
      </c>
      <c r="E193" s="40" t="s">
        <v>5406</v>
      </c>
    </row>
    <row r="194" spans="1:5" ht="12.75">
      <c r="A194" t="s">
        <v>59</v>
      </c>
      <c r="E194" s="39" t="s">
        <v>5432</v>
      </c>
    </row>
    <row r="195" spans="1:16" ht="12.75">
      <c r="A195" t="s">
        <v>49</v>
      </c>
      <c s="34" t="s">
        <v>255</v>
      </c>
      <c s="34" t="s">
        <v>5433</v>
      </c>
      <c s="35" t="s">
        <v>5</v>
      </c>
      <c s="6" t="s">
        <v>5434</v>
      </c>
      <c s="36" t="s">
        <v>90</v>
      </c>
      <c s="37">
        <v>6</v>
      </c>
      <c s="36">
        <v>0</v>
      </c>
      <c s="36">
        <f>ROUND(G195*H195,6)</f>
      </c>
      <c r="L195" s="38">
        <v>0</v>
      </c>
      <c s="32">
        <f>ROUND(ROUND(L195,2)*ROUND(G195,3),2)</f>
      </c>
      <c s="36" t="s">
        <v>1764</v>
      </c>
      <c>
        <f>(M195*21)/100</f>
      </c>
      <c t="s">
        <v>27</v>
      </c>
    </row>
    <row r="196" spans="1:5" ht="12.75">
      <c r="A196" s="35" t="s">
        <v>56</v>
      </c>
      <c r="E196" s="39" t="s">
        <v>5</v>
      </c>
    </row>
    <row r="197" spans="1:5" ht="25.5">
      <c r="A197" s="35" t="s">
        <v>57</v>
      </c>
      <c r="E197" s="40" t="s">
        <v>5360</v>
      </c>
    </row>
    <row r="198" spans="1:5" ht="12.75">
      <c r="A198" t="s">
        <v>59</v>
      </c>
      <c r="E198" s="39" t="s">
        <v>5434</v>
      </c>
    </row>
    <row r="199" spans="1:16" ht="12.75">
      <c r="A199" t="s">
        <v>49</v>
      </c>
      <c s="34" t="s">
        <v>259</v>
      </c>
      <c s="34" t="s">
        <v>5435</v>
      </c>
      <c s="35" t="s">
        <v>5436</v>
      </c>
      <c s="6" t="s">
        <v>5437</v>
      </c>
      <c s="36" t="s">
        <v>90</v>
      </c>
      <c s="37">
        <v>30</v>
      </c>
      <c s="36">
        <v>0</v>
      </c>
      <c s="36">
        <f>ROUND(G199*H199,6)</f>
      </c>
      <c r="L199" s="38">
        <v>0</v>
      </c>
      <c s="32">
        <f>ROUND(ROUND(L199,2)*ROUND(G199,3),2)</f>
      </c>
      <c s="36" t="s">
        <v>1764</v>
      </c>
      <c>
        <f>(M199*21)/100</f>
      </c>
      <c t="s">
        <v>27</v>
      </c>
    </row>
    <row r="200" spans="1:5" ht="12.75">
      <c r="A200" s="35" t="s">
        <v>56</v>
      </c>
      <c r="E200" s="39" t="s">
        <v>5</v>
      </c>
    </row>
    <row r="201" spans="1:5" ht="25.5">
      <c r="A201" s="35" t="s">
        <v>57</v>
      </c>
      <c r="E201" s="40" t="s">
        <v>5411</v>
      </c>
    </row>
    <row r="202" spans="1:5" ht="12.75">
      <c r="A202" t="s">
        <v>59</v>
      </c>
      <c r="E202" s="39" t="s">
        <v>5438</v>
      </c>
    </row>
    <row r="203" spans="1:16" ht="12.75">
      <c r="A203" t="s">
        <v>49</v>
      </c>
      <c s="34" t="s">
        <v>263</v>
      </c>
      <c s="34" t="s">
        <v>5439</v>
      </c>
      <c s="35" t="s">
        <v>5</v>
      </c>
      <c s="6" t="s">
        <v>5440</v>
      </c>
      <c s="36" t="s">
        <v>90</v>
      </c>
      <c s="37">
        <v>7</v>
      </c>
      <c s="36">
        <v>0</v>
      </c>
      <c s="36">
        <f>ROUND(G203*H203,6)</f>
      </c>
      <c r="L203" s="38">
        <v>0</v>
      </c>
      <c s="32">
        <f>ROUND(ROUND(L203,2)*ROUND(G203,3),2)</f>
      </c>
      <c s="36" t="s">
        <v>1764</v>
      </c>
      <c>
        <f>(M203*21)/100</f>
      </c>
      <c t="s">
        <v>27</v>
      </c>
    </row>
    <row r="204" spans="1:5" ht="12.75">
      <c r="A204" s="35" t="s">
        <v>56</v>
      </c>
      <c r="E204" s="39" t="s">
        <v>5</v>
      </c>
    </row>
    <row r="205" spans="1:5" ht="25.5">
      <c r="A205" s="35" t="s">
        <v>57</v>
      </c>
      <c r="E205" s="40" t="s">
        <v>5406</v>
      </c>
    </row>
    <row r="206" spans="1:5" ht="12.75">
      <c r="A206" t="s">
        <v>59</v>
      </c>
      <c r="E206" s="39" t="s">
        <v>5441</v>
      </c>
    </row>
    <row r="207" spans="1:16" ht="12.75">
      <c r="A207" t="s">
        <v>49</v>
      </c>
      <c s="34" t="s">
        <v>267</v>
      </c>
      <c s="34" t="s">
        <v>5442</v>
      </c>
      <c s="35" t="s">
        <v>5</v>
      </c>
      <c s="6" t="s">
        <v>5443</v>
      </c>
      <c s="36" t="s">
        <v>90</v>
      </c>
      <c s="37">
        <v>197</v>
      </c>
      <c s="36">
        <v>0</v>
      </c>
      <c s="36">
        <f>ROUND(G207*H207,6)</f>
      </c>
      <c r="L207" s="38">
        <v>0</v>
      </c>
      <c s="32">
        <f>ROUND(ROUND(L207,2)*ROUND(G207,3),2)</f>
      </c>
      <c s="36" t="s">
        <v>1764</v>
      </c>
      <c>
        <f>(M207*21)/100</f>
      </c>
      <c t="s">
        <v>27</v>
      </c>
    </row>
    <row r="208" spans="1:5" ht="12.75">
      <c r="A208" s="35" t="s">
        <v>56</v>
      </c>
      <c r="E208" s="39" t="s">
        <v>5</v>
      </c>
    </row>
    <row r="209" spans="1:5" ht="25.5">
      <c r="A209" s="35" t="s">
        <v>57</v>
      </c>
      <c r="E209" s="40" t="s">
        <v>5444</v>
      </c>
    </row>
    <row r="210" spans="1:5" ht="12.75">
      <c r="A210" t="s">
        <v>59</v>
      </c>
      <c r="E210" s="39" t="s">
        <v>5445</v>
      </c>
    </row>
    <row r="211" spans="1:16" ht="12.75">
      <c r="A211" t="s">
        <v>49</v>
      </c>
      <c s="34" t="s">
        <v>271</v>
      </c>
      <c s="34" t="s">
        <v>5446</v>
      </c>
      <c s="35" t="s">
        <v>5</v>
      </c>
      <c s="6" t="s">
        <v>5447</v>
      </c>
      <c s="36" t="s">
        <v>90</v>
      </c>
      <c s="37">
        <v>31</v>
      </c>
      <c s="36">
        <v>0</v>
      </c>
      <c s="36">
        <f>ROUND(G211*H211,6)</f>
      </c>
      <c r="L211" s="38">
        <v>0</v>
      </c>
      <c s="32">
        <f>ROUND(ROUND(L211,2)*ROUND(G211,3),2)</f>
      </c>
      <c s="36" t="s">
        <v>1764</v>
      </c>
      <c>
        <f>(M211*21)/100</f>
      </c>
      <c t="s">
        <v>27</v>
      </c>
    </row>
    <row r="212" spans="1:5" ht="12.75">
      <c r="A212" s="35" t="s">
        <v>56</v>
      </c>
      <c r="E212" s="39" t="s">
        <v>5</v>
      </c>
    </row>
    <row r="213" spans="1:5" ht="25.5">
      <c r="A213" s="35" t="s">
        <v>57</v>
      </c>
      <c r="E213" s="40" t="s">
        <v>5448</v>
      </c>
    </row>
    <row r="214" spans="1:5" ht="12.75">
      <c r="A214" t="s">
        <v>59</v>
      </c>
      <c r="E214" s="39" t="s">
        <v>5449</v>
      </c>
    </row>
    <row r="215" spans="1:16" ht="12.75">
      <c r="A215" t="s">
        <v>49</v>
      </c>
      <c s="34" t="s">
        <v>276</v>
      </c>
      <c s="34" t="s">
        <v>5450</v>
      </c>
      <c s="35" t="s">
        <v>5</v>
      </c>
      <c s="6" t="s">
        <v>5451</v>
      </c>
      <c s="36" t="s">
        <v>90</v>
      </c>
      <c s="37">
        <v>14</v>
      </c>
      <c s="36">
        <v>0</v>
      </c>
      <c s="36">
        <f>ROUND(G215*H215,6)</f>
      </c>
      <c r="L215" s="38">
        <v>0</v>
      </c>
      <c s="32">
        <f>ROUND(ROUND(L215,2)*ROUND(G215,3),2)</f>
      </c>
      <c s="36" t="s">
        <v>1764</v>
      </c>
      <c>
        <f>(M215*21)/100</f>
      </c>
      <c t="s">
        <v>27</v>
      </c>
    </row>
    <row r="216" spans="1:5" ht="12.75">
      <c r="A216" s="35" t="s">
        <v>56</v>
      </c>
      <c r="E216" s="39" t="s">
        <v>5</v>
      </c>
    </row>
    <row r="217" spans="1:5" ht="25.5">
      <c r="A217" s="35" t="s">
        <v>57</v>
      </c>
      <c r="E217" s="40" t="s">
        <v>5452</v>
      </c>
    </row>
    <row r="218" spans="1:5" ht="12.75">
      <c r="A218" t="s">
        <v>59</v>
      </c>
      <c r="E218" s="39" t="s">
        <v>5453</v>
      </c>
    </row>
    <row r="219" spans="1:16" ht="12.75">
      <c r="A219" t="s">
        <v>49</v>
      </c>
      <c s="34" t="s">
        <v>280</v>
      </c>
      <c s="34" t="s">
        <v>5454</v>
      </c>
      <c s="35" t="s">
        <v>5</v>
      </c>
      <c s="6" t="s">
        <v>5455</v>
      </c>
      <c s="36" t="s">
        <v>90</v>
      </c>
      <c s="37">
        <v>6</v>
      </c>
      <c s="36">
        <v>0</v>
      </c>
      <c s="36">
        <f>ROUND(G219*H219,6)</f>
      </c>
      <c r="L219" s="38">
        <v>0</v>
      </c>
      <c s="32">
        <f>ROUND(ROUND(L219,2)*ROUND(G219,3),2)</f>
      </c>
      <c s="36" t="s">
        <v>1764</v>
      </c>
      <c>
        <f>(M219*21)/100</f>
      </c>
      <c t="s">
        <v>27</v>
      </c>
    </row>
    <row r="220" spans="1:5" ht="12.75">
      <c r="A220" s="35" t="s">
        <v>56</v>
      </c>
      <c r="E220" s="39" t="s">
        <v>5</v>
      </c>
    </row>
    <row r="221" spans="1:5" ht="25.5">
      <c r="A221" s="35" t="s">
        <v>57</v>
      </c>
      <c r="E221" s="40" t="s">
        <v>5360</v>
      </c>
    </row>
    <row r="222" spans="1:5" ht="12.75">
      <c r="A222" t="s">
        <v>59</v>
      </c>
      <c r="E222" s="39" t="s">
        <v>5456</v>
      </c>
    </row>
    <row r="223" spans="1:16" ht="12.75">
      <c r="A223" t="s">
        <v>49</v>
      </c>
      <c s="34" t="s">
        <v>284</v>
      </c>
      <c s="34" t="s">
        <v>5457</v>
      </c>
      <c s="35" t="s">
        <v>5</v>
      </c>
      <c s="6" t="s">
        <v>5458</v>
      </c>
      <c s="36" t="s">
        <v>90</v>
      </c>
      <c s="37">
        <v>11</v>
      </c>
      <c s="36">
        <v>0</v>
      </c>
      <c s="36">
        <f>ROUND(G223*H223,6)</f>
      </c>
      <c r="L223" s="38">
        <v>0</v>
      </c>
      <c s="32">
        <f>ROUND(ROUND(L223,2)*ROUND(G223,3),2)</f>
      </c>
      <c s="36" t="s">
        <v>1764</v>
      </c>
      <c>
        <f>(M223*21)/100</f>
      </c>
      <c t="s">
        <v>27</v>
      </c>
    </row>
    <row r="224" spans="1:5" ht="12.75">
      <c r="A224" s="35" t="s">
        <v>56</v>
      </c>
      <c r="E224" s="39" t="s">
        <v>5</v>
      </c>
    </row>
    <row r="225" spans="1:5" ht="25.5">
      <c r="A225" s="35" t="s">
        <v>57</v>
      </c>
      <c r="E225" s="40" t="s">
        <v>5459</v>
      </c>
    </row>
    <row r="226" spans="1:5" ht="12.75">
      <c r="A226" t="s">
        <v>59</v>
      </c>
      <c r="E226" s="39" t="s">
        <v>5460</v>
      </c>
    </row>
    <row r="227" spans="1:13" ht="12.75">
      <c r="A227" t="s">
        <v>46</v>
      </c>
      <c r="C227" s="31" t="s">
        <v>5461</v>
      </c>
      <c r="E227" s="33" t="s">
        <v>5462</v>
      </c>
      <c r="J227" s="32">
        <f>0</f>
      </c>
      <c s="32">
        <f>0</f>
      </c>
      <c s="32">
        <f>0+L228+L232+L236+L240+L244+L248</f>
      </c>
      <c s="32">
        <f>0+M228+M232+M236+M240+M244+M248</f>
      </c>
    </row>
    <row r="228" spans="1:16" ht="12.75">
      <c r="A228" t="s">
        <v>49</v>
      </c>
      <c s="34" t="s">
        <v>288</v>
      </c>
      <c s="34" t="s">
        <v>5463</v>
      </c>
      <c s="35" t="s">
        <v>5</v>
      </c>
      <c s="6" t="s">
        <v>5464</v>
      </c>
      <c s="36" t="s">
        <v>75</v>
      </c>
      <c s="37">
        <v>150</v>
      </c>
      <c s="36">
        <v>0</v>
      </c>
      <c s="36">
        <f>ROUND(G228*H228,6)</f>
      </c>
      <c r="L228" s="38">
        <v>0</v>
      </c>
      <c s="32">
        <f>ROUND(ROUND(L228,2)*ROUND(G228,3),2)</f>
      </c>
      <c s="36" t="s">
        <v>1764</v>
      </c>
      <c>
        <f>(M228*21)/100</f>
      </c>
      <c t="s">
        <v>27</v>
      </c>
    </row>
    <row r="229" spans="1:5" ht="12.75">
      <c r="A229" s="35" t="s">
        <v>56</v>
      </c>
      <c r="E229" s="39" t="s">
        <v>5</v>
      </c>
    </row>
    <row r="230" spans="1:5" ht="25.5">
      <c r="A230" s="35" t="s">
        <v>57</v>
      </c>
      <c r="E230" s="40" t="s">
        <v>5465</v>
      </c>
    </row>
    <row r="231" spans="1:5" ht="12.75">
      <c r="A231" t="s">
        <v>59</v>
      </c>
      <c r="E231" s="39" t="s">
        <v>5</v>
      </c>
    </row>
    <row r="232" spans="1:16" ht="12.75">
      <c r="A232" t="s">
        <v>49</v>
      </c>
      <c s="34" t="s">
        <v>292</v>
      </c>
      <c s="34" t="s">
        <v>5466</v>
      </c>
      <c s="35" t="s">
        <v>5</v>
      </c>
      <c s="6" t="s">
        <v>5467</v>
      </c>
      <c s="36" t="s">
        <v>75</v>
      </c>
      <c s="37">
        <v>150</v>
      </c>
      <c s="36">
        <v>0</v>
      </c>
      <c s="36">
        <f>ROUND(G232*H232,6)</f>
      </c>
      <c r="L232" s="38">
        <v>0</v>
      </c>
      <c s="32">
        <f>ROUND(ROUND(L232,2)*ROUND(G232,3),2)</f>
      </c>
      <c s="36" t="s">
        <v>1764</v>
      </c>
      <c>
        <f>(M232*21)/100</f>
      </c>
      <c t="s">
        <v>27</v>
      </c>
    </row>
    <row r="233" spans="1:5" ht="12.75">
      <c r="A233" s="35" t="s">
        <v>56</v>
      </c>
      <c r="E233" s="39" t="s">
        <v>5</v>
      </c>
    </row>
    <row r="234" spans="1:5" ht="25.5">
      <c r="A234" s="35" t="s">
        <v>57</v>
      </c>
      <c r="E234" s="40" t="s">
        <v>5465</v>
      </c>
    </row>
    <row r="235" spans="1:5" ht="12.75">
      <c r="A235" t="s">
        <v>59</v>
      </c>
      <c r="E235" s="39" t="s">
        <v>5</v>
      </c>
    </row>
    <row r="236" spans="1:16" ht="12.75">
      <c r="A236" t="s">
        <v>49</v>
      </c>
      <c s="34" t="s">
        <v>296</v>
      </c>
      <c s="34" t="s">
        <v>5468</v>
      </c>
      <c s="35" t="s">
        <v>5</v>
      </c>
      <c s="6" t="s">
        <v>5469</v>
      </c>
      <c s="36" t="s">
        <v>75</v>
      </c>
      <c s="37">
        <v>150</v>
      </c>
      <c s="36">
        <v>0</v>
      </c>
      <c s="36">
        <f>ROUND(G236*H236,6)</f>
      </c>
      <c r="L236" s="38">
        <v>0</v>
      </c>
      <c s="32">
        <f>ROUND(ROUND(L236,2)*ROUND(G236,3),2)</f>
      </c>
      <c s="36" t="s">
        <v>1764</v>
      </c>
      <c>
        <f>(M236*21)/100</f>
      </c>
      <c t="s">
        <v>27</v>
      </c>
    </row>
    <row r="237" spans="1:5" ht="12.75">
      <c r="A237" s="35" t="s">
        <v>56</v>
      </c>
      <c r="E237" s="39" t="s">
        <v>5</v>
      </c>
    </row>
    <row r="238" spans="1:5" ht="25.5">
      <c r="A238" s="35" t="s">
        <v>57</v>
      </c>
      <c r="E238" s="40" t="s">
        <v>5465</v>
      </c>
    </row>
    <row r="239" spans="1:5" ht="12.75">
      <c r="A239" t="s">
        <v>59</v>
      </c>
      <c r="E239" s="39" t="s">
        <v>5469</v>
      </c>
    </row>
    <row r="240" spans="1:16" ht="12.75">
      <c r="A240" t="s">
        <v>49</v>
      </c>
      <c s="34" t="s">
        <v>300</v>
      </c>
      <c s="34" t="s">
        <v>5470</v>
      </c>
      <c s="35" t="s">
        <v>5</v>
      </c>
      <c s="6" t="s">
        <v>5471</v>
      </c>
      <c s="36" t="s">
        <v>75</v>
      </c>
      <c s="37">
        <v>22</v>
      </c>
      <c s="36">
        <v>0</v>
      </c>
      <c s="36">
        <f>ROUND(G240*H240,6)</f>
      </c>
      <c r="L240" s="38">
        <v>0</v>
      </c>
      <c s="32">
        <f>ROUND(ROUND(L240,2)*ROUND(G240,3),2)</f>
      </c>
      <c s="36" t="s">
        <v>1764</v>
      </c>
      <c>
        <f>(M240*21)/100</f>
      </c>
      <c t="s">
        <v>27</v>
      </c>
    </row>
    <row r="241" spans="1:5" ht="12.75">
      <c r="A241" s="35" t="s">
        <v>56</v>
      </c>
      <c r="E241" s="39" t="s">
        <v>5</v>
      </c>
    </row>
    <row r="242" spans="1:5" ht="25.5">
      <c r="A242" s="35" t="s">
        <v>57</v>
      </c>
      <c r="E242" s="40" t="s">
        <v>5472</v>
      </c>
    </row>
    <row r="243" spans="1:5" ht="25.5">
      <c r="A243" t="s">
        <v>59</v>
      </c>
      <c r="E243" s="39" t="s">
        <v>5473</v>
      </c>
    </row>
    <row r="244" spans="1:16" ht="12.75">
      <c r="A244" t="s">
        <v>49</v>
      </c>
      <c s="34" t="s">
        <v>304</v>
      </c>
      <c s="34" t="s">
        <v>5474</v>
      </c>
      <c s="35" t="s">
        <v>5</v>
      </c>
      <c s="6" t="s">
        <v>5475</v>
      </c>
      <c s="36" t="s">
        <v>75</v>
      </c>
      <c s="37">
        <v>22</v>
      </c>
      <c s="36">
        <v>0</v>
      </c>
      <c s="36">
        <f>ROUND(G244*H244,6)</f>
      </c>
      <c r="L244" s="38">
        <v>0</v>
      </c>
      <c s="32">
        <f>ROUND(ROUND(L244,2)*ROUND(G244,3),2)</f>
      </c>
      <c s="36" t="s">
        <v>1764</v>
      </c>
      <c>
        <f>(M244*21)/100</f>
      </c>
      <c t="s">
        <v>27</v>
      </c>
    </row>
    <row r="245" spans="1:5" ht="12.75">
      <c r="A245" s="35" t="s">
        <v>56</v>
      </c>
      <c r="E245" s="39" t="s">
        <v>5</v>
      </c>
    </row>
    <row r="246" spans="1:5" ht="25.5">
      <c r="A246" s="35" t="s">
        <v>57</v>
      </c>
      <c r="E246" s="40" t="s">
        <v>5472</v>
      </c>
    </row>
    <row r="247" spans="1:5" ht="12.75">
      <c r="A247" t="s">
        <v>59</v>
      </c>
      <c r="E247" s="39" t="s">
        <v>5476</v>
      </c>
    </row>
    <row r="248" spans="1:16" ht="12.75">
      <c r="A248" t="s">
        <v>49</v>
      </c>
      <c s="34" t="s">
        <v>308</v>
      </c>
      <c s="34" t="s">
        <v>5477</v>
      </c>
      <c s="35" t="s">
        <v>5</v>
      </c>
      <c s="6" t="s">
        <v>5478</v>
      </c>
      <c s="36" t="s">
        <v>75</v>
      </c>
      <c s="37">
        <v>150</v>
      </c>
      <c s="36">
        <v>0</v>
      </c>
      <c s="36">
        <f>ROUND(G248*H248,6)</f>
      </c>
      <c r="L248" s="38">
        <v>0</v>
      </c>
      <c s="32">
        <f>ROUND(ROUND(L248,2)*ROUND(G248,3),2)</f>
      </c>
      <c s="36" t="s">
        <v>1764</v>
      </c>
      <c>
        <f>(M248*21)/100</f>
      </c>
      <c t="s">
        <v>27</v>
      </c>
    </row>
    <row r="249" spans="1:5" ht="12.75">
      <c r="A249" s="35" t="s">
        <v>56</v>
      </c>
      <c r="E249" s="39" t="s">
        <v>5</v>
      </c>
    </row>
    <row r="250" spans="1:5" ht="25.5">
      <c r="A250" s="35" t="s">
        <v>57</v>
      </c>
      <c r="E250" s="40" t="s">
        <v>5465</v>
      </c>
    </row>
    <row r="251" spans="1:5" ht="12.75">
      <c r="A251" t="s">
        <v>59</v>
      </c>
      <c r="E251" s="39" t="s">
        <v>5478</v>
      </c>
    </row>
    <row r="252" spans="1:13" ht="12.75">
      <c r="A252" t="s">
        <v>46</v>
      </c>
      <c r="C252" s="31" t="s">
        <v>5479</v>
      </c>
      <c r="E252" s="33" t="s">
        <v>5480</v>
      </c>
      <c r="J252" s="32">
        <f>0</f>
      </c>
      <c s="32">
        <f>0</f>
      </c>
      <c s="32">
        <f>0+L253+L257+L261+L265+L269+L273+L277+L281+L285+L289+L293+L297+L301+L305+L309+L313+L317+L321+L325+L329+L333+L337+L341+L345+L349+L353+L357+L361+L365+L369+L373+L377+L381+L385</f>
      </c>
      <c s="32">
        <f>0+M253+M257+M261+M265+M269+M273+M277+M281+M285+M289+M293+M297+M301+M305+M309+M313+M317+M321+M325+M329+M333+M337+M341+M345+M349+M353+M357+M361+M365+M369+M373+M377+M381+M385</f>
      </c>
    </row>
    <row r="253" spans="1:16" ht="25.5">
      <c r="A253" t="s">
        <v>49</v>
      </c>
      <c s="34" t="s">
        <v>312</v>
      </c>
      <c s="34" t="s">
        <v>5481</v>
      </c>
      <c s="35" t="s">
        <v>5</v>
      </c>
      <c s="6" t="s">
        <v>5482</v>
      </c>
      <c s="36" t="s">
        <v>90</v>
      </c>
      <c s="37">
        <v>2940</v>
      </c>
      <c s="36">
        <v>0</v>
      </c>
      <c s="36">
        <f>ROUND(G253*H253,6)</f>
      </c>
      <c r="L253" s="38">
        <v>0</v>
      </c>
      <c s="32">
        <f>ROUND(ROUND(L253,2)*ROUND(G253,3),2)</f>
      </c>
      <c s="36" t="s">
        <v>1764</v>
      </c>
      <c>
        <f>(M253*21)/100</f>
      </c>
      <c t="s">
        <v>27</v>
      </c>
    </row>
    <row r="254" spans="1:5" ht="12.75">
      <c r="A254" s="35" t="s">
        <v>56</v>
      </c>
      <c r="E254" s="39" t="s">
        <v>5</v>
      </c>
    </row>
    <row r="255" spans="1:5" ht="25.5">
      <c r="A255" s="35" t="s">
        <v>57</v>
      </c>
      <c r="E255" s="40" t="s">
        <v>5483</v>
      </c>
    </row>
    <row r="256" spans="1:5" ht="12.75">
      <c r="A256" t="s">
        <v>59</v>
      </c>
      <c r="E256" s="39" t="s">
        <v>5</v>
      </c>
    </row>
    <row r="257" spans="1:16" ht="12.75">
      <c r="A257" t="s">
        <v>49</v>
      </c>
      <c s="34" t="s">
        <v>316</v>
      </c>
      <c s="34" t="s">
        <v>5484</v>
      </c>
      <c s="35" t="s">
        <v>5</v>
      </c>
      <c s="6" t="s">
        <v>5485</v>
      </c>
      <c s="36" t="s">
        <v>90</v>
      </c>
      <c s="37">
        <v>28</v>
      </c>
      <c s="36">
        <v>0</v>
      </c>
      <c s="36">
        <f>ROUND(G257*H257,6)</f>
      </c>
      <c r="L257" s="38">
        <v>0</v>
      </c>
      <c s="32">
        <f>ROUND(ROUND(L257,2)*ROUND(G257,3),2)</f>
      </c>
      <c s="36" t="s">
        <v>1764</v>
      </c>
      <c>
        <f>(M257*21)/100</f>
      </c>
      <c t="s">
        <v>27</v>
      </c>
    </row>
    <row r="258" spans="1:5" ht="12.75">
      <c r="A258" s="35" t="s">
        <v>56</v>
      </c>
      <c r="E258" s="39" t="s">
        <v>5</v>
      </c>
    </row>
    <row r="259" spans="1:5" ht="25.5">
      <c r="A259" s="35" t="s">
        <v>57</v>
      </c>
      <c r="E259" s="40" t="s">
        <v>5486</v>
      </c>
    </row>
    <row r="260" spans="1:5" ht="12.75">
      <c r="A260" t="s">
        <v>59</v>
      </c>
      <c r="E260" s="39" t="s">
        <v>5</v>
      </c>
    </row>
    <row r="261" spans="1:16" ht="12.75">
      <c r="A261" t="s">
        <v>49</v>
      </c>
      <c s="34" t="s">
        <v>320</v>
      </c>
      <c s="34" t="s">
        <v>5487</v>
      </c>
      <c s="35" t="s">
        <v>5</v>
      </c>
      <c s="6" t="s">
        <v>5488</v>
      </c>
      <c s="36" t="s">
        <v>90</v>
      </c>
      <c s="37">
        <v>34</v>
      </c>
      <c s="36">
        <v>0</v>
      </c>
      <c s="36">
        <f>ROUND(G261*H261,6)</f>
      </c>
      <c r="L261" s="38">
        <v>0</v>
      </c>
      <c s="32">
        <f>ROUND(ROUND(L261,2)*ROUND(G261,3),2)</f>
      </c>
      <c s="36" t="s">
        <v>1764</v>
      </c>
      <c>
        <f>(M261*21)/100</f>
      </c>
      <c t="s">
        <v>27</v>
      </c>
    </row>
    <row r="262" spans="1:5" ht="12.75">
      <c r="A262" s="35" t="s">
        <v>56</v>
      </c>
      <c r="E262" s="39" t="s">
        <v>5</v>
      </c>
    </row>
    <row r="263" spans="1:5" ht="25.5">
      <c r="A263" s="35" t="s">
        <v>57</v>
      </c>
      <c r="E263" s="40" t="s">
        <v>5489</v>
      </c>
    </row>
    <row r="264" spans="1:5" ht="12.75">
      <c r="A264" t="s">
        <v>59</v>
      </c>
      <c r="E264" s="39" t="s">
        <v>5</v>
      </c>
    </row>
    <row r="265" spans="1:16" ht="12.75">
      <c r="A265" t="s">
        <v>49</v>
      </c>
      <c s="34" t="s">
        <v>325</v>
      </c>
      <c s="34" t="s">
        <v>5490</v>
      </c>
      <c s="35" t="s">
        <v>5</v>
      </c>
      <c s="6" t="s">
        <v>5491</v>
      </c>
      <c s="36" t="s">
        <v>90</v>
      </c>
      <c s="37">
        <v>72</v>
      </c>
      <c s="36">
        <v>0</v>
      </c>
      <c s="36">
        <f>ROUND(G265*H265,6)</f>
      </c>
      <c r="L265" s="38">
        <v>0</v>
      </c>
      <c s="32">
        <f>ROUND(ROUND(L265,2)*ROUND(G265,3),2)</f>
      </c>
      <c s="36" t="s">
        <v>1764</v>
      </c>
      <c>
        <f>(M265*21)/100</f>
      </c>
      <c t="s">
        <v>27</v>
      </c>
    </row>
    <row r="266" spans="1:5" ht="12.75">
      <c r="A266" s="35" t="s">
        <v>56</v>
      </c>
      <c r="E266" s="39" t="s">
        <v>5</v>
      </c>
    </row>
    <row r="267" spans="1:5" ht="25.5">
      <c r="A267" s="35" t="s">
        <v>57</v>
      </c>
      <c r="E267" s="40" t="s">
        <v>5492</v>
      </c>
    </row>
    <row r="268" spans="1:5" ht="12.75">
      <c r="A268" t="s">
        <v>59</v>
      </c>
      <c r="E268" s="39" t="s">
        <v>5</v>
      </c>
    </row>
    <row r="269" spans="1:16" ht="12.75">
      <c r="A269" t="s">
        <v>49</v>
      </c>
      <c s="34" t="s">
        <v>329</v>
      </c>
      <c s="34" t="s">
        <v>5493</v>
      </c>
      <c s="35" t="s">
        <v>5</v>
      </c>
      <c s="6" t="s">
        <v>5494</v>
      </c>
      <c s="36" t="s">
        <v>90</v>
      </c>
      <c s="37">
        <v>22</v>
      </c>
      <c s="36">
        <v>0</v>
      </c>
      <c s="36">
        <f>ROUND(G269*H269,6)</f>
      </c>
      <c r="L269" s="38">
        <v>0</v>
      </c>
      <c s="32">
        <f>ROUND(ROUND(L269,2)*ROUND(G269,3),2)</f>
      </c>
      <c s="36" t="s">
        <v>1764</v>
      </c>
      <c>
        <f>(M269*21)/100</f>
      </c>
      <c t="s">
        <v>27</v>
      </c>
    </row>
    <row r="270" spans="1:5" ht="12.75">
      <c r="A270" s="35" t="s">
        <v>56</v>
      </c>
      <c r="E270" s="39" t="s">
        <v>5</v>
      </c>
    </row>
    <row r="271" spans="1:5" ht="25.5">
      <c r="A271" s="35" t="s">
        <v>57</v>
      </c>
      <c r="E271" s="40" t="s">
        <v>5472</v>
      </c>
    </row>
    <row r="272" spans="1:5" ht="12.75">
      <c r="A272" t="s">
        <v>59</v>
      </c>
      <c r="E272" s="39" t="s">
        <v>5</v>
      </c>
    </row>
    <row r="273" spans="1:16" ht="12.75">
      <c r="A273" t="s">
        <v>49</v>
      </c>
      <c s="34" t="s">
        <v>333</v>
      </c>
      <c s="34" t="s">
        <v>5495</v>
      </c>
      <c s="35" t="s">
        <v>5</v>
      </c>
      <c s="6" t="s">
        <v>5496</v>
      </c>
      <c s="36" t="s">
        <v>75</v>
      </c>
      <c s="37">
        <v>10</v>
      </c>
      <c s="36">
        <v>0</v>
      </c>
      <c s="36">
        <f>ROUND(G273*H273,6)</f>
      </c>
      <c r="L273" s="38">
        <v>0</v>
      </c>
      <c s="32">
        <f>ROUND(ROUND(L273,2)*ROUND(G273,3),2)</f>
      </c>
      <c s="36" t="s">
        <v>1764</v>
      </c>
      <c>
        <f>(M273*21)/100</f>
      </c>
      <c t="s">
        <v>27</v>
      </c>
    </row>
    <row r="274" spans="1:5" ht="12.75">
      <c r="A274" s="35" t="s">
        <v>56</v>
      </c>
      <c r="E274" s="39" t="s">
        <v>5</v>
      </c>
    </row>
    <row r="275" spans="1:5" ht="25.5">
      <c r="A275" s="35" t="s">
        <v>57</v>
      </c>
      <c r="E275" s="40" t="s">
        <v>5366</v>
      </c>
    </row>
    <row r="276" spans="1:5" ht="25.5">
      <c r="A276" t="s">
        <v>59</v>
      </c>
      <c r="E276" s="39" t="s">
        <v>5497</v>
      </c>
    </row>
    <row r="277" spans="1:16" ht="25.5">
      <c r="A277" t="s">
        <v>49</v>
      </c>
      <c s="34" t="s">
        <v>337</v>
      </c>
      <c s="34" t="s">
        <v>5498</v>
      </c>
      <c s="35" t="s">
        <v>5</v>
      </c>
      <c s="6" t="s">
        <v>5499</v>
      </c>
      <c s="36" t="s">
        <v>75</v>
      </c>
      <c s="37">
        <v>285</v>
      </c>
      <c s="36">
        <v>0</v>
      </c>
      <c s="36">
        <f>ROUND(G277*H277,6)</f>
      </c>
      <c r="L277" s="38">
        <v>0</v>
      </c>
      <c s="32">
        <f>ROUND(ROUND(L277,2)*ROUND(G277,3),2)</f>
      </c>
      <c s="36" t="s">
        <v>1764</v>
      </c>
      <c>
        <f>(M277*21)/100</f>
      </c>
      <c t="s">
        <v>27</v>
      </c>
    </row>
    <row r="278" spans="1:5" ht="12.75">
      <c r="A278" s="35" t="s">
        <v>56</v>
      </c>
      <c r="E278" s="39" t="s">
        <v>5</v>
      </c>
    </row>
    <row r="279" spans="1:5" ht="25.5">
      <c r="A279" s="35" t="s">
        <v>57</v>
      </c>
      <c r="E279" s="40" t="s">
        <v>5500</v>
      </c>
    </row>
    <row r="280" spans="1:5" ht="12.75">
      <c r="A280" t="s">
        <v>59</v>
      </c>
      <c r="E280" s="39" t="s">
        <v>5</v>
      </c>
    </row>
    <row r="281" spans="1:16" ht="25.5">
      <c r="A281" t="s">
        <v>49</v>
      </c>
      <c s="34" t="s">
        <v>341</v>
      </c>
      <c s="34" t="s">
        <v>5498</v>
      </c>
      <c s="35" t="s">
        <v>4</v>
      </c>
      <c s="6" t="s">
        <v>5499</v>
      </c>
      <c s="36" t="s">
        <v>75</v>
      </c>
      <c s="37">
        <v>387</v>
      </c>
      <c s="36">
        <v>0</v>
      </c>
      <c s="36">
        <f>ROUND(G281*H281,6)</f>
      </c>
      <c r="L281" s="38">
        <v>0</v>
      </c>
      <c s="32">
        <f>ROUND(ROUND(L281,2)*ROUND(G281,3),2)</f>
      </c>
      <c s="36" t="s">
        <v>1764</v>
      </c>
      <c>
        <f>(M281*21)/100</f>
      </c>
      <c t="s">
        <v>27</v>
      </c>
    </row>
    <row r="282" spans="1:5" ht="12.75">
      <c r="A282" s="35" t="s">
        <v>56</v>
      </c>
      <c r="E282" s="39" t="s">
        <v>5</v>
      </c>
    </row>
    <row r="283" spans="1:5" ht="25.5">
      <c r="A283" s="35" t="s">
        <v>57</v>
      </c>
      <c r="E283" s="40" t="s">
        <v>5501</v>
      </c>
    </row>
    <row r="284" spans="1:5" ht="12.75">
      <c r="A284" t="s">
        <v>59</v>
      </c>
      <c r="E284" s="39" t="s">
        <v>5</v>
      </c>
    </row>
    <row r="285" spans="1:16" ht="25.5">
      <c r="A285" t="s">
        <v>49</v>
      </c>
      <c s="34" t="s">
        <v>345</v>
      </c>
      <c s="34" t="s">
        <v>5502</v>
      </c>
      <c s="35" t="s">
        <v>5</v>
      </c>
      <c s="6" t="s">
        <v>5503</v>
      </c>
      <c s="36" t="s">
        <v>75</v>
      </c>
      <c s="37">
        <v>28</v>
      </c>
      <c s="36">
        <v>0</v>
      </c>
      <c s="36">
        <f>ROUND(G285*H285,6)</f>
      </c>
      <c r="L285" s="38">
        <v>0</v>
      </c>
      <c s="32">
        <f>ROUND(ROUND(L285,2)*ROUND(G285,3),2)</f>
      </c>
      <c s="36" t="s">
        <v>1764</v>
      </c>
      <c>
        <f>(M285*21)/100</f>
      </c>
      <c t="s">
        <v>27</v>
      </c>
    </row>
    <row r="286" spans="1:5" ht="12.75">
      <c r="A286" s="35" t="s">
        <v>56</v>
      </c>
      <c r="E286" s="39" t="s">
        <v>5</v>
      </c>
    </row>
    <row r="287" spans="1:5" ht="25.5">
      <c r="A287" s="35" t="s">
        <v>57</v>
      </c>
      <c r="E287" s="40" t="s">
        <v>5486</v>
      </c>
    </row>
    <row r="288" spans="1:5" ht="12.75">
      <c r="A288" t="s">
        <v>59</v>
      </c>
      <c r="E288" s="39" t="s">
        <v>5</v>
      </c>
    </row>
    <row r="289" spans="1:16" ht="25.5">
      <c r="A289" t="s">
        <v>49</v>
      </c>
      <c s="34" t="s">
        <v>349</v>
      </c>
      <c s="34" t="s">
        <v>5504</v>
      </c>
      <c s="35" t="s">
        <v>5</v>
      </c>
      <c s="6" t="s">
        <v>5505</v>
      </c>
      <c s="36" t="s">
        <v>75</v>
      </c>
      <c s="37">
        <v>9</v>
      </c>
      <c s="36">
        <v>0</v>
      </c>
      <c s="36">
        <f>ROUND(G289*H289,6)</f>
      </c>
      <c r="L289" s="38">
        <v>0</v>
      </c>
      <c s="32">
        <f>ROUND(ROUND(L289,2)*ROUND(G289,3),2)</f>
      </c>
      <c s="36" t="s">
        <v>1764</v>
      </c>
      <c>
        <f>(M289*21)/100</f>
      </c>
      <c t="s">
        <v>27</v>
      </c>
    </row>
    <row r="290" spans="1:5" ht="12.75">
      <c r="A290" s="35" t="s">
        <v>56</v>
      </c>
      <c r="E290" s="39" t="s">
        <v>5</v>
      </c>
    </row>
    <row r="291" spans="1:5" ht="25.5">
      <c r="A291" s="35" t="s">
        <v>57</v>
      </c>
      <c r="E291" s="40" t="s">
        <v>5315</v>
      </c>
    </row>
    <row r="292" spans="1:5" ht="12.75">
      <c r="A292" t="s">
        <v>59</v>
      </c>
      <c r="E292" s="39" t="s">
        <v>5</v>
      </c>
    </row>
    <row r="293" spans="1:16" ht="25.5">
      <c r="A293" t="s">
        <v>49</v>
      </c>
      <c s="34" t="s">
        <v>353</v>
      </c>
      <c s="34" t="s">
        <v>5506</v>
      </c>
      <c s="35" t="s">
        <v>5</v>
      </c>
      <c s="6" t="s">
        <v>5507</v>
      </c>
      <c s="36" t="s">
        <v>75</v>
      </c>
      <c s="37">
        <v>12</v>
      </c>
      <c s="36">
        <v>0</v>
      </c>
      <c s="36">
        <f>ROUND(G293*H293,6)</f>
      </c>
      <c r="L293" s="38">
        <v>0</v>
      </c>
      <c s="32">
        <f>ROUND(ROUND(L293,2)*ROUND(G293,3),2)</f>
      </c>
      <c s="36" t="s">
        <v>1764</v>
      </c>
      <c>
        <f>(M293*21)/100</f>
      </c>
      <c t="s">
        <v>27</v>
      </c>
    </row>
    <row r="294" spans="1:5" ht="12.75">
      <c r="A294" s="35" t="s">
        <v>56</v>
      </c>
      <c r="E294" s="39" t="s">
        <v>5</v>
      </c>
    </row>
    <row r="295" spans="1:5" ht="25.5">
      <c r="A295" s="35" t="s">
        <v>57</v>
      </c>
      <c r="E295" s="40" t="s">
        <v>5319</v>
      </c>
    </row>
    <row r="296" spans="1:5" ht="12.75">
      <c r="A296" t="s">
        <v>59</v>
      </c>
      <c r="E296" s="39" t="s">
        <v>5</v>
      </c>
    </row>
    <row r="297" spans="1:16" ht="25.5">
      <c r="A297" t="s">
        <v>49</v>
      </c>
      <c s="34" t="s">
        <v>357</v>
      </c>
      <c s="34" t="s">
        <v>5508</v>
      </c>
      <c s="35" t="s">
        <v>5</v>
      </c>
      <c s="6" t="s">
        <v>5509</v>
      </c>
      <c s="36" t="s">
        <v>75</v>
      </c>
      <c s="37">
        <v>26</v>
      </c>
      <c s="36">
        <v>0</v>
      </c>
      <c s="36">
        <f>ROUND(G297*H297,6)</f>
      </c>
      <c r="L297" s="38">
        <v>0</v>
      </c>
      <c s="32">
        <f>ROUND(ROUND(L297,2)*ROUND(G297,3),2)</f>
      </c>
      <c s="36" t="s">
        <v>1764</v>
      </c>
      <c>
        <f>(M297*21)/100</f>
      </c>
      <c t="s">
        <v>27</v>
      </c>
    </row>
    <row r="298" spans="1:5" ht="12.75">
      <c r="A298" s="35" t="s">
        <v>56</v>
      </c>
      <c r="E298" s="39" t="s">
        <v>5</v>
      </c>
    </row>
    <row r="299" spans="1:5" ht="25.5">
      <c r="A299" s="35" t="s">
        <v>57</v>
      </c>
      <c r="E299" s="40" t="s">
        <v>5510</v>
      </c>
    </row>
    <row r="300" spans="1:5" ht="12.75">
      <c r="A300" t="s">
        <v>59</v>
      </c>
      <c r="E300" s="39" t="s">
        <v>5</v>
      </c>
    </row>
    <row r="301" spans="1:16" ht="25.5">
      <c r="A301" t="s">
        <v>49</v>
      </c>
      <c s="34" t="s">
        <v>361</v>
      </c>
      <c s="34" t="s">
        <v>5511</v>
      </c>
      <c s="35" t="s">
        <v>5</v>
      </c>
      <c s="6" t="s">
        <v>5512</v>
      </c>
      <c s="36" t="s">
        <v>75</v>
      </c>
      <c s="37">
        <v>48</v>
      </c>
      <c s="36">
        <v>0</v>
      </c>
      <c s="36">
        <f>ROUND(G301*H301,6)</f>
      </c>
      <c r="L301" s="38">
        <v>0</v>
      </c>
      <c s="32">
        <f>ROUND(ROUND(L301,2)*ROUND(G301,3),2)</f>
      </c>
      <c s="36" t="s">
        <v>1764</v>
      </c>
      <c>
        <f>(M301*21)/100</f>
      </c>
      <c t="s">
        <v>27</v>
      </c>
    </row>
    <row r="302" spans="1:5" ht="12.75">
      <c r="A302" s="35" t="s">
        <v>56</v>
      </c>
      <c r="E302" s="39" t="s">
        <v>5</v>
      </c>
    </row>
    <row r="303" spans="1:5" ht="25.5">
      <c r="A303" s="35" t="s">
        <v>57</v>
      </c>
      <c r="E303" s="40" t="s">
        <v>5380</v>
      </c>
    </row>
    <row r="304" spans="1:5" ht="12.75">
      <c r="A304" t="s">
        <v>59</v>
      </c>
      <c r="E304" s="39" t="s">
        <v>5</v>
      </c>
    </row>
    <row r="305" spans="1:16" ht="25.5">
      <c r="A305" t="s">
        <v>49</v>
      </c>
      <c s="34" t="s">
        <v>365</v>
      </c>
      <c s="34" t="s">
        <v>5511</v>
      </c>
      <c s="35" t="s">
        <v>4</v>
      </c>
      <c s="6" t="s">
        <v>5513</v>
      </c>
      <c s="36" t="s">
        <v>75</v>
      </c>
      <c s="37">
        <v>445</v>
      </c>
      <c s="36">
        <v>0</v>
      </c>
      <c s="36">
        <f>ROUND(G305*H305,6)</f>
      </c>
      <c r="L305" s="38">
        <v>0</v>
      </c>
      <c s="32">
        <f>ROUND(ROUND(L305,2)*ROUND(G305,3),2)</f>
      </c>
      <c s="36" t="s">
        <v>1764</v>
      </c>
      <c>
        <f>(M305*21)/100</f>
      </c>
      <c t="s">
        <v>27</v>
      </c>
    </row>
    <row r="306" spans="1:5" ht="12.75">
      <c r="A306" s="35" t="s">
        <v>56</v>
      </c>
      <c r="E306" s="39" t="s">
        <v>5</v>
      </c>
    </row>
    <row r="307" spans="1:5" ht="25.5">
      <c r="A307" s="35" t="s">
        <v>57</v>
      </c>
      <c r="E307" s="40" t="s">
        <v>5514</v>
      </c>
    </row>
    <row r="308" spans="1:5" ht="12.75">
      <c r="A308" t="s">
        <v>59</v>
      </c>
      <c r="E308" s="39" t="s">
        <v>5</v>
      </c>
    </row>
    <row r="309" spans="1:16" ht="25.5">
      <c r="A309" t="s">
        <v>49</v>
      </c>
      <c s="34" t="s">
        <v>369</v>
      </c>
      <c s="34" t="s">
        <v>5515</v>
      </c>
      <c s="35" t="s">
        <v>5</v>
      </c>
      <c s="6" t="s">
        <v>5516</v>
      </c>
      <c s="36" t="s">
        <v>75</v>
      </c>
      <c s="37">
        <v>506</v>
      </c>
      <c s="36">
        <v>0</v>
      </c>
      <c s="36">
        <f>ROUND(G309*H309,6)</f>
      </c>
      <c r="L309" s="38">
        <v>0</v>
      </c>
      <c s="32">
        <f>ROUND(ROUND(L309,2)*ROUND(G309,3),2)</f>
      </c>
      <c s="36" t="s">
        <v>1764</v>
      </c>
      <c>
        <f>(M309*21)/100</f>
      </c>
      <c t="s">
        <v>27</v>
      </c>
    </row>
    <row r="310" spans="1:5" ht="12.75">
      <c r="A310" s="35" t="s">
        <v>56</v>
      </c>
      <c r="E310" s="39" t="s">
        <v>5</v>
      </c>
    </row>
    <row r="311" spans="1:5" ht="25.5">
      <c r="A311" s="35" t="s">
        <v>57</v>
      </c>
      <c r="E311" s="40" t="s">
        <v>5517</v>
      </c>
    </row>
    <row r="312" spans="1:5" ht="12.75">
      <c r="A312" t="s">
        <v>59</v>
      </c>
      <c r="E312" s="39" t="s">
        <v>5</v>
      </c>
    </row>
    <row r="313" spans="1:16" ht="25.5">
      <c r="A313" t="s">
        <v>49</v>
      </c>
      <c s="34" t="s">
        <v>373</v>
      </c>
      <c s="34" t="s">
        <v>5518</v>
      </c>
      <c s="35" t="s">
        <v>5</v>
      </c>
      <c s="6" t="s">
        <v>5519</v>
      </c>
      <c s="36" t="s">
        <v>75</v>
      </c>
      <c s="37">
        <v>28</v>
      </c>
      <c s="36">
        <v>0</v>
      </c>
      <c s="36">
        <f>ROUND(G313*H313,6)</f>
      </c>
      <c r="L313" s="38">
        <v>0</v>
      </c>
      <c s="32">
        <f>ROUND(ROUND(L313,2)*ROUND(G313,3),2)</f>
      </c>
      <c s="36" t="s">
        <v>1764</v>
      </c>
      <c>
        <f>(M313*21)/100</f>
      </c>
      <c t="s">
        <v>27</v>
      </c>
    </row>
    <row r="314" spans="1:5" ht="12.75">
      <c r="A314" s="35" t="s">
        <v>56</v>
      </c>
      <c r="E314" s="39" t="s">
        <v>5</v>
      </c>
    </row>
    <row r="315" spans="1:5" ht="25.5">
      <c r="A315" s="35" t="s">
        <v>57</v>
      </c>
      <c r="E315" s="40" t="s">
        <v>5486</v>
      </c>
    </row>
    <row r="316" spans="1:5" ht="12.75">
      <c r="A316" t="s">
        <v>59</v>
      </c>
      <c r="E316" s="39" t="s">
        <v>5</v>
      </c>
    </row>
    <row r="317" spans="1:16" ht="12.75">
      <c r="A317" t="s">
        <v>49</v>
      </c>
      <c s="34" t="s">
        <v>377</v>
      </c>
      <c s="34" t="s">
        <v>5520</v>
      </c>
      <c s="35" t="s">
        <v>5</v>
      </c>
      <c s="6" t="s">
        <v>5521</v>
      </c>
      <c s="36" t="s">
        <v>75</v>
      </c>
      <c s="37">
        <v>28</v>
      </c>
      <c s="36">
        <v>0</v>
      </c>
      <c s="36">
        <f>ROUND(G317*H317,6)</f>
      </c>
      <c r="L317" s="38">
        <v>0</v>
      </c>
      <c s="32">
        <f>ROUND(ROUND(L317,2)*ROUND(G317,3),2)</f>
      </c>
      <c s="36" t="s">
        <v>1764</v>
      </c>
      <c>
        <f>(M317*21)/100</f>
      </c>
      <c t="s">
        <v>27</v>
      </c>
    </row>
    <row r="318" spans="1:5" ht="12.75">
      <c r="A318" s="35" t="s">
        <v>56</v>
      </c>
      <c r="E318" s="39" t="s">
        <v>5</v>
      </c>
    </row>
    <row r="319" spans="1:5" ht="25.5">
      <c r="A319" s="35" t="s">
        <v>57</v>
      </c>
      <c r="E319" s="40" t="s">
        <v>5486</v>
      </c>
    </row>
    <row r="320" spans="1:5" ht="12.75">
      <c r="A320" t="s">
        <v>59</v>
      </c>
      <c r="E320" s="39" t="s">
        <v>5</v>
      </c>
    </row>
    <row r="321" spans="1:16" ht="12.75">
      <c r="A321" t="s">
        <v>49</v>
      </c>
      <c s="34" t="s">
        <v>381</v>
      </c>
      <c s="34" t="s">
        <v>5522</v>
      </c>
      <c s="35" t="s">
        <v>5</v>
      </c>
      <c s="6" t="s">
        <v>5523</v>
      </c>
      <c s="36" t="s">
        <v>75</v>
      </c>
      <c s="37">
        <v>12</v>
      </c>
      <c s="36">
        <v>0</v>
      </c>
      <c s="36">
        <f>ROUND(G321*H321,6)</f>
      </c>
      <c r="L321" s="38">
        <v>0</v>
      </c>
      <c s="32">
        <f>ROUND(ROUND(L321,2)*ROUND(G321,3),2)</f>
      </c>
      <c s="36" t="s">
        <v>1764</v>
      </c>
      <c>
        <f>(M321*21)/100</f>
      </c>
      <c t="s">
        <v>27</v>
      </c>
    </row>
    <row r="322" spans="1:5" ht="12.75">
      <c r="A322" s="35" t="s">
        <v>56</v>
      </c>
      <c r="E322" s="39" t="s">
        <v>5</v>
      </c>
    </row>
    <row r="323" spans="1:5" ht="25.5">
      <c r="A323" s="35" t="s">
        <v>57</v>
      </c>
      <c r="E323" s="40" t="s">
        <v>5319</v>
      </c>
    </row>
    <row r="324" spans="1:5" ht="12.75">
      <c r="A324" t="s">
        <v>59</v>
      </c>
      <c r="E324" s="39" t="s">
        <v>5</v>
      </c>
    </row>
    <row r="325" spans="1:16" ht="12.75">
      <c r="A325" t="s">
        <v>49</v>
      </c>
      <c s="34" t="s">
        <v>385</v>
      </c>
      <c s="34" t="s">
        <v>5524</v>
      </c>
      <c s="35" t="s">
        <v>5</v>
      </c>
      <c s="6" t="s">
        <v>5525</v>
      </c>
      <c s="36" t="s">
        <v>75</v>
      </c>
      <c s="37">
        <v>42</v>
      </c>
      <c s="36">
        <v>0</v>
      </c>
      <c s="36">
        <f>ROUND(G325*H325,6)</f>
      </c>
      <c r="L325" s="38">
        <v>0</v>
      </c>
      <c s="32">
        <f>ROUND(ROUND(L325,2)*ROUND(G325,3),2)</f>
      </c>
      <c s="36" t="s">
        <v>1764</v>
      </c>
      <c>
        <f>(M325*21)/100</f>
      </c>
      <c t="s">
        <v>27</v>
      </c>
    </row>
    <row r="326" spans="1:5" ht="12.75">
      <c r="A326" s="35" t="s">
        <v>56</v>
      </c>
      <c r="E326" s="39" t="s">
        <v>5</v>
      </c>
    </row>
    <row r="327" spans="1:5" ht="25.5">
      <c r="A327" s="35" t="s">
        <v>57</v>
      </c>
      <c r="E327" s="40" t="s">
        <v>5526</v>
      </c>
    </row>
    <row r="328" spans="1:5" ht="12.75">
      <c r="A328" t="s">
        <v>59</v>
      </c>
      <c r="E328" s="39" t="s">
        <v>5</v>
      </c>
    </row>
    <row r="329" spans="1:16" ht="12.75">
      <c r="A329" t="s">
        <v>49</v>
      </c>
      <c s="34" t="s">
        <v>389</v>
      </c>
      <c s="34" t="s">
        <v>5527</v>
      </c>
      <c s="35" t="s">
        <v>5</v>
      </c>
      <c s="6" t="s">
        <v>5528</v>
      </c>
      <c s="36" t="s">
        <v>75</v>
      </c>
      <c s="37">
        <v>25</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5529</v>
      </c>
    </row>
    <row r="332" spans="1:5" ht="12.75">
      <c r="A332" t="s">
        <v>59</v>
      </c>
      <c r="E332" s="39" t="s">
        <v>5</v>
      </c>
    </row>
    <row r="333" spans="1:16" ht="25.5">
      <c r="A333" t="s">
        <v>49</v>
      </c>
      <c s="34" t="s">
        <v>394</v>
      </c>
      <c s="34" t="s">
        <v>5530</v>
      </c>
      <c s="35" t="s">
        <v>5</v>
      </c>
      <c s="6" t="s">
        <v>5531</v>
      </c>
      <c s="36" t="s">
        <v>75</v>
      </c>
      <c s="37">
        <v>40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5532</v>
      </c>
    </row>
    <row r="336" spans="1:5" ht="12.75">
      <c r="A336" t="s">
        <v>59</v>
      </c>
      <c r="E336" s="39" t="s">
        <v>5</v>
      </c>
    </row>
    <row r="337" spans="1:16" ht="12.75">
      <c r="A337" t="s">
        <v>49</v>
      </c>
      <c s="34" t="s">
        <v>398</v>
      </c>
      <c s="34" t="s">
        <v>5533</v>
      </c>
      <c s="35" t="s">
        <v>5</v>
      </c>
      <c s="6" t="s">
        <v>5534</v>
      </c>
      <c s="36" t="s">
        <v>75</v>
      </c>
      <c s="37">
        <v>300</v>
      </c>
      <c s="36">
        <v>0</v>
      </c>
      <c s="36">
        <f>ROUND(G337*H337,6)</f>
      </c>
      <c r="L337" s="38">
        <v>0</v>
      </c>
      <c s="32">
        <f>ROUND(ROUND(L337,2)*ROUND(G337,3),2)</f>
      </c>
      <c s="36" t="s">
        <v>1764</v>
      </c>
      <c>
        <f>(M337*21)/100</f>
      </c>
      <c t="s">
        <v>27</v>
      </c>
    </row>
    <row r="338" spans="1:5" ht="12.75">
      <c r="A338" s="35" t="s">
        <v>56</v>
      </c>
      <c r="E338" s="39" t="s">
        <v>5</v>
      </c>
    </row>
    <row r="339" spans="1:5" ht="25.5">
      <c r="A339" s="35" t="s">
        <v>57</v>
      </c>
      <c r="E339" s="40" t="s">
        <v>5535</v>
      </c>
    </row>
    <row r="340" spans="1:5" ht="12.75">
      <c r="A340" t="s">
        <v>59</v>
      </c>
      <c r="E340" s="39" t="s">
        <v>5</v>
      </c>
    </row>
    <row r="341" spans="1:16" ht="12.75">
      <c r="A341" t="s">
        <v>49</v>
      </c>
      <c s="34" t="s">
        <v>402</v>
      </c>
      <c s="34" t="s">
        <v>5536</v>
      </c>
      <c s="35" t="s">
        <v>5</v>
      </c>
      <c s="6" t="s">
        <v>5537</v>
      </c>
      <c s="36" t="s">
        <v>75</v>
      </c>
      <c s="37">
        <v>13</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2048</v>
      </c>
    </row>
    <row r="344" spans="1:5" ht="12.75">
      <c r="A344" t="s">
        <v>59</v>
      </c>
      <c r="E344" s="39" t="s">
        <v>5</v>
      </c>
    </row>
    <row r="345" spans="1:16" ht="12.75">
      <c r="A345" t="s">
        <v>49</v>
      </c>
      <c s="34" t="s">
        <v>406</v>
      </c>
      <c s="34" t="s">
        <v>5538</v>
      </c>
      <c s="35" t="s">
        <v>5</v>
      </c>
      <c s="6" t="s">
        <v>5539</v>
      </c>
      <c s="36" t="s">
        <v>75</v>
      </c>
      <c s="37">
        <v>13</v>
      </c>
      <c s="36">
        <v>0</v>
      </c>
      <c s="36">
        <f>ROUND(G345*H345,6)</f>
      </c>
      <c r="L345" s="38">
        <v>0</v>
      </c>
      <c s="32">
        <f>ROUND(ROUND(L345,2)*ROUND(G345,3),2)</f>
      </c>
      <c s="36" t="s">
        <v>1764</v>
      </c>
      <c>
        <f>(M345*21)/100</f>
      </c>
      <c t="s">
        <v>27</v>
      </c>
    </row>
    <row r="346" spans="1:5" ht="12.75">
      <c r="A346" s="35" t="s">
        <v>56</v>
      </c>
      <c r="E346" s="39" t="s">
        <v>5</v>
      </c>
    </row>
    <row r="347" spans="1:5" ht="25.5">
      <c r="A347" s="35" t="s">
        <v>57</v>
      </c>
      <c r="E347" s="40" t="s">
        <v>2048</v>
      </c>
    </row>
    <row r="348" spans="1:5" ht="12.75">
      <c r="A348" t="s">
        <v>59</v>
      </c>
      <c r="E348" s="39" t="s">
        <v>5</v>
      </c>
    </row>
    <row r="349" spans="1:16" ht="12.75">
      <c r="A349" t="s">
        <v>49</v>
      </c>
      <c s="34" t="s">
        <v>410</v>
      </c>
      <c s="34" t="s">
        <v>5540</v>
      </c>
      <c s="35" t="s">
        <v>5</v>
      </c>
      <c s="6" t="s">
        <v>5496</v>
      </c>
      <c s="36" t="s">
        <v>75</v>
      </c>
      <c s="37">
        <v>16</v>
      </c>
      <c s="36">
        <v>0</v>
      </c>
      <c s="36">
        <f>ROUND(G349*H349,6)</f>
      </c>
      <c r="L349" s="38">
        <v>0</v>
      </c>
      <c s="32">
        <f>ROUND(ROUND(L349,2)*ROUND(G349,3),2)</f>
      </c>
      <c s="36" t="s">
        <v>1764</v>
      </c>
      <c>
        <f>(M349*21)/100</f>
      </c>
      <c t="s">
        <v>27</v>
      </c>
    </row>
    <row r="350" spans="1:5" ht="12.75">
      <c r="A350" s="35" t="s">
        <v>56</v>
      </c>
      <c r="E350" s="39" t="s">
        <v>5</v>
      </c>
    </row>
    <row r="351" spans="1:5" ht="25.5">
      <c r="A351" s="35" t="s">
        <v>57</v>
      </c>
      <c r="E351" s="40" t="s">
        <v>5306</v>
      </c>
    </row>
    <row r="352" spans="1:5" ht="25.5">
      <c r="A352" t="s">
        <v>59</v>
      </c>
      <c r="E352" s="39" t="s">
        <v>5541</v>
      </c>
    </row>
    <row r="353" spans="1:16" ht="25.5">
      <c r="A353" t="s">
        <v>49</v>
      </c>
      <c s="34" t="s">
        <v>414</v>
      </c>
      <c s="34" t="s">
        <v>5542</v>
      </c>
      <c s="35" t="s">
        <v>5</v>
      </c>
      <c s="6" t="s">
        <v>5543</v>
      </c>
      <c s="36" t="s">
        <v>75</v>
      </c>
      <c s="37">
        <v>160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5544</v>
      </c>
    </row>
    <row r="356" spans="1:5" ht="12.75">
      <c r="A356" t="s">
        <v>59</v>
      </c>
      <c r="E356" s="39" t="s">
        <v>5</v>
      </c>
    </row>
    <row r="357" spans="1:16" ht="25.5">
      <c r="A357" t="s">
        <v>49</v>
      </c>
      <c s="34" t="s">
        <v>418</v>
      </c>
      <c s="34" t="s">
        <v>5542</v>
      </c>
      <c s="35" t="s">
        <v>4</v>
      </c>
      <c s="6" t="s">
        <v>5543</v>
      </c>
      <c s="36" t="s">
        <v>75</v>
      </c>
      <c s="37">
        <v>48</v>
      </c>
      <c s="36">
        <v>0</v>
      </c>
      <c s="36">
        <f>ROUND(G357*H357,6)</f>
      </c>
      <c r="L357" s="38">
        <v>0</v>
      </c>
      <c s="32">
        <f>ROUND(ROUND(L357,2)*ROUND(G357,3),2)</f>
      </c>
      <c s="36" t="s">
        <v>1764</v>
      </c>
      <c>
        <f>(M357*21)/100</f>
      </c>
      <c t="s">
        <v>27</v>
      </c>
    </row>
    <row r="358" spans="1:5" ht="12.75">
      <c r="A358" s="35" t="s">
        <v>56</v>
      </c>
      <c r="E358" s="39" t="s">
        <v>5</v>
      </c>
    </row>
    <row r="359" spans="1:5" ht="25.5">
      <c r="A359" s="35" t="s">
        <v>57</v>
      </c>
      <c r="E359" s="40" t="s">
        <v>5380</v>
      </c>
    </row>
    <row r="360" spans="1:5" ht="12.75">
      <c r="A360" t="s">
        <v>59</v>
      </c>
      <c r="E360" s="39" t="s">
        <v>5</v>
      </c>
    </row>
    <row r="361" spans="1:16" ht="25.5">
      <c r="A361" t="s">
        <v>49</v>
      </c>
      <c s="34" t="s">
        <v>422</v>
      </c>
      <c s="34" t="s">
        <v>5545</v>
      </c>
      <c s="35" t="s">
        <v>5</v>
      </c>
      <c s="6" t="s">
        <v>5546</v>
      </c>
      <c s="36" t="s">
        <v>75</v>
      </c>
      <c s="37">
        <v>419</v>
      </c>
      <c s="36">
        <v>0</v>
      </c>
      <c s="36">
        <f>ROUND(G361*H361,6)</f>
      </c>
      <c r="L361" s="38">
        <v>0</v>
      </c>
      <c s="32">
        <f>ROUND(ROUND(L361,2)*ROUND(G361,3),2)</f>
      </c>
      <c s="36" t="s">
        <v>1764</v>
      </c>
      <c>
        <f>(M361*21)/100</f>
      </c>
      <c t="s">
        <v>27</v>
      </c>
    </row>
    <row r="362" spans="1:5" ht="12.75">
      <c r="A362" s="35" t="s">
        <v>56</v>
      </c>
      <c r="E362" s="39" t="s">
        <v>5</v>
      </c>
    </row>
    <row r="363" spans="1:5" ht="25.5">
      <c r="A363" s="35" t="s">
        <v>57</v>
      </c>
      <c r="E363" s="40" t="s">
        <v>5547</v>
      </c>
    </row>
    <row r="364" spans="1:5" ht="12.75">
      <c r="A364" t="s">
        <v>59</v>
      </c>
      <c r="E364" s="39" t="s">
        <v>5</v>
      </c>
    </row>
    <row r="365" spans="1:16" ht="25.5">
      <c r="A365" t="s">
        <v>49</v>
      </c>
      <c s="34" t="s">
        <v>426</v>
      </c>
      <c s="34" t="s">
        <v>5548</v>
      </c>
      <c s="35" t="s">
        <v>5</v>
      </c>
      <c s="6" t="s">
        <v>5549</v>
      </c>
      <c s="36" t="s">
        <v>75</v>
      </c>
      <c s="37">
        <v>19</v>
      </c>
      <c s="36">
        <v>0</v>
      </c>
      <c s="36">
        <f>ROUND(G365*H365,6)</f>
      </c>
      <c r="L365" s="38">
        <v>0</v>
      </c>
      <c s="32">
        <f>ROUND(ROUND(L365,2)*ROUND(G365,3),2)</f>
      </c>
      <c s="36" t="s">
        <v>1764</v>
      </c>
      <c>
        <f>(M365*21)/100</f>
      </c>
      <c t="s">
        <v>27</v>
      </c>
    </row>
    <row r="366" spans="1:5" ht="12.75">
      <c r="A366" s="35" t="s">
        <v>56</v>
      </c>
      <c r="E366" s="39" t="s">
        <v>5</v>
      </c>
    </row>
    <row r="367" spans="1:5" ht="25.5">
      <c r="A367" s="35" t="s">
        <v>57</v>
      </c>
      <c r="E367" s="40" t="s">
        <v>5550</v>
      </c>
    </row>
    <row r="368" spans="1:5" ht="12.75">
      <c r="A368" t="s">
        <v>59</v>
      </c>
      <c r="E368" s="39" t="s">
        <v>5</v>
      </c>
    </row>
    <row r="369" spans="1:16" ht="25.5">
      <c r="A369" t="s">
        <v>49</v>
      </c>
      <c s="34" t="s">
        <v>430</v>
      </c>
      <c s="34" t="s">
        <v>5551</v>
      </c>
      <c s="35" t="s">
        <v>5</v>
      </c>
      <c s="6" t="s">
        <v>5552</v>
      </c>
      <c s="36" t="s">
        <v>75</v>
      </c>
      <c s="37">
        <v>30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5411</v>
      </c>
    </row>
    <row r="372" spans="1:5" ht="12.75">
      <c r="A372" t="s">
        <v>59</v>
      </c>
      <c r="E372" s="39" t="s">
        <v>5</v>
      </c>
    </row>
    <row r="373" spans="1:16" ht="25.5">
      <c r="A373" t="s">
        <v>49</v>
      </c>
      <c s="34" t="s">
        <v>434</v>
      </c>
      <c s="34" t="s">
        <v>5553</v>
      </c>
      <c s="35" t="s">
        <v>5</v>
      </c>
      <c s="6" t="s">
        <v>5554</v>
      </c>
      <c s="36" t="s">
        <v>75</v>
      </c>
      <c s="37">
        <v>3</v>
      </c>
      <c s="36">
        <v>0</v>
      </c>
      <c s="36">
        <f>ROUND(G373*H373,6)</f>
      </c>
      <c r="L373" s="38">
        <v>0</v>
      </c>
      <c s="32">
        <f>ROUND(ROUND(L373,2)*ROUND(G373,3),2)</f>
      </c>
      <c s="36" t="s">
        <v>1764</v>
      </c>
      <c>
        <f>(M373*21)/100</f>
      </c>
      <c t="s">
        <v>27</v>
      </c>
    </row>
    <row r="374" spans="1:5" ht="12.75">
      <c r="A374" s="35" t="s">
        <v>56</v>
      </c>
      <c r="E374" s="39" t="s">
        <v>5</v>
      </c>
    </row>
    <row r="375" spans="1:5" ht="25.5">
      <c r="A375" s="35" t="s">
        <v>57</v>
      </c>
      <c r="E375" s="40" t="s">
        <v>2060</v>
      </c>
    </row>
    <row r="376" spans="1:5" ht="12.75">
      <c r="A376" t="s">
        <v>59</v>
      </c>
      <c r="E376" s="39" t="s">
        <v>5</v>
      </c>
    </row>
    <row r="377" spans="1:16" ht="25.5">
      <c r="A377" t="s">
        <v>49</v>
      </c>
      <c s="34" t="s">
        <v>439</v>
      </c>
      <c s="34" t="s">
        <v>5555</v>
      </c>
      <c s="35" t="s">
        <v>5</v>
      </c>
      <c s="6" t="s">
        <v>5556</v>
      </c>
      <c s="36" t="s">
        <v>75</v>
      </c>
      <c s="37">
        <v>25</v>
      </c>
      <c s="36">
        <v>0</v>
      </c>
      <c s="36">
        <f>ROUND(G377*H377,6)</f>
      </c>
      <c r="L377" s="38">
        <v>0</v>
      </c>
      <c s="32">
        <f>ROUND(ROUND(L377,2)*ROUND(G377,3),2)</f>
      </c>
      <c s="36" t="s">
        <v>1764</v>
      </c>
      <c>
        <f>(M377*21)/100</f>
      </c>
      <c t="s">
        <v>27</v>
      </c>
    </row>
    <row r="378" spans="1:5" ht="12.75">
      <c r="A378" s="35" t="s">
        <v>56</v>
      </c>
      <c r="E378" s="39" t="s">
        <v>5</v>
      </c>
    </row>
    <row r="379" spans="1:5" ht="25.5">
      <c r="A379" s="35" t="s">
        <v>57</v>
      </c>
      <c r="E379" s="40" t="s">
        <v>5529</v>
      </c>
    </row>
    <row r="380" spans="1:5" ht="12.75">
      <c r="A380" t="s">
        <v>59</v>
      </c>
      <c r="E380" s="39" t="s">
        <v>5</v>
      </c>
    </row>
    <row r="381" spans="1:16" ht="25.5">
      <c r="A381" t="s">
        <v>49</v>
      </c>
      <c s="34" t="s">
        <v>443</v>
      </c>
      <c s="34" t="s">
        <v>5557</v>
      </c>
      <c s="35" t="s">
        <v>5</v>
      </c>
      <c s="6" t="s">
        <v>5558</v>
      </c>
      <c s="36" t="s">
        <v>75</v>
      </c>
      <c s="37">
        <v>9</v>
      </c>
      <c s="36">
        <v>0</v>
      </c>
      <c s="36">
        <f>ROUND(G381*H381,6)</f>
      </c>
      <c r="L381" s="38">
        <v>0</v>
      </c>
      <c s="32">
        <f>ROUND(ROUND(L381,2)*ROUND(G381,3),2)</f>
      </c>
      <c s="36" t="s">
        <v>1764</v>
      </c>
      <c>
        <f>(M381*21)/100</f>
      </c>
      <c t="s">
        <v>27</v>
      </c>
    </row>
    <row r="382" spans="1:5" ht="12.75">
      <c r="A382" s="35" t="s">
        <v>56</v>
      </c>
      <c r="E382" s="39" t="s">
        <v>5</v>
      </c>
    </row>
    <row r="383" spans="1:5" ht="25.5">
      <c r="A383" s="35" t="s">
        <v>57</v>
      </c>
      <c r="E383" s="40" t="s">
        <v>5315</v>
      </c>
    </row>
    <row r="384" spans="1:5" ht="12.75">
      <c r="A384" t="s">
        <v>59</v>
      </c>
      <c r="E384" s="39" t="s">
        <v>5</v>
      </c>
    </row>
    <row r="385" spans="1:16" ht="25.5">
      <c r="A385" t="s">
        <v>49</v>
      </c>
      <c s="34" t="s">
        <v>447</v>
      </c>
      <c s="34" t="s">
        <v>5559</v>
      </c>
      <c s="35" t="s">
        <v>5</v>
      </c>
      <c s="6" t="s">
        <v>5560</v>
      </c>
      <c s="36" t="s">
        <v>75</v>
      </c>
      <c s="37">
        <v>40</v>
      </c>
      <c s="36">
        <v>0</v>
      </c>
      <c s="36">
        <f>ROUND(G385*H385,6)</f>
      </c>
      <c r="L385" s="38">
        <v>0</v>
      </c>
      <c s="32">
        <f>ROUND(ROUND(L385,2)*ROUND(G385,3),2)</f>
      </c>
      <c s="36" t="s">
        <v>1764</v>
      </c>
      <c>
        <f>(M385*21)/100</f>
      </c>
      <c t="s">
        <v>27</v>
      </c>
    </row>
    <row r="386" spans="1:5" ht="12.75">
      <c r="A386" s="35" t="s">
        <v>56</v>
      </c>
      <c r="E386" s="39" t="s">
        <v>5</v>
      </c>
    </row>
    <row r="387" spans="1:5" ht="25.5">
      <c r="A387" s="35" t="s">
        <v>57</v>
      </c>
      <c r="E387" s="40" t="s">
        <v>5532</v>
      </c>
    </row>
    <row r="388" spans="1:5" ht="12.75">
      <c r="A388" t="s">
        <v>59</v>
      </c>
      <c r="E388" s="39" t="s">
        <v>5</v>
      </c>
    </row>
    <row r="389" spans="1:13" ht="12.75">
      <c r="A389" t="s">
        <v>46</v>
      </c>
      <c r="C389" s="31" t="s">
        <v>5561</v>
      </c>
      <c r="E389" s="33" t="s">
        <v>5562</v>
      </c>
      <c r="J389" s="32">
        <f>0</f>
      </c>
      <c s="32">
        <f>0</f>
      </c>
      <c s="32">
        <f>0+L390+L394+L398+L402+L406+L410+L414+L418+L422+L426+L430+L434+L438+L442+L446+L450+L454+L458+L462+L466+L470+L474</f>
      </c>
      <c s="32">
        <f>0+M390+M394+M398+M402+M406+M410+M414+M418+M422+M426+M430+M434+M438+M442+M446+M450+M454+M458+M462+M466+M470+M474</f>
      </c>
    </row>
    <row r="390" spans="1:16" ht="25.5">
      <c r="A390" t="s">
        <v>49</v>
      </c>
      <c s="34" t="s">
        <v>450</v>
      </c>
      <c s="34" t="s">
        <v>5563</v>
      </c>
      <c s="35" t="s">
        <v>5</v>
      </c>
      <c s="6" t="s">
        <v>5564</v>
      </c>
      <c s="36" t="s">
        <v>75</v>
      </c>
      <c s="37">
        <v>247</v>
      </c>
      <c s="36">
        <v>0</v>
      </c>
      <c s="36">
        <f>ROUND(G390*H390,6)</f>
      </c>
      <c r="L390" s="38">
        <v>0</v>
      </c>
      <c s="32">
        <f>ROUND(ROUND(L390,2)*ROUND(G390,3),2)</f>
      </c>
      <c s="36" t="s">
        <v>1764</v>
      </c>
      <c>
        <f>(M390*21)/100</f>
      </c>
      <c t="s">
        <v>27</v>
      </c>
    </row>
    <row r="391" spans="1:5" ht="12.75">
      <c r="A391" s="35" t="s">
        <v>56</v>
      </c>
      <c r="E391" s="39" t="s">
        <v>5</v>
      </c>
    </row>
    <row r="392" spans="1:5" ht="25.5">
      <c r="A392" s="35" t="s">
        <v>57</v>
      </c>
      <c r="E392" s="40" t="s">
        <v>5565</v>
      </c>
    </row>
    <row r="393" spans="1:5" ht="12.75">
      <c r="A393" t="s">
        <v>59</v>
      </c>
      <c r="E393" s="39" t="s">
        <v>5</v>
      </c>
    </row>
    <row r="394" spans="1:16" ht="12.75">
      <c r="A394" t="s">
        <v>49</v>
      </c>
      <c s="34" t="s">
        <v>1083</v>
      </c>
      <c s="34" t="s">
        <v>5566</v>
      </c>
      <c s="35" t="s">
        <v>5</v>
      </c>
      <c s="6" t="s">
        <v>5567</v>
      </c>
      <c s="36" t="s">
        <v>90</v>
      </c>
      <c s="37">
        <v>12</v>
      </c>
      <c s="36">
        <v>0</v>
      </c>
      <c s="36">
        <f>ROUND(G394*H394,6)</f>
      </c>
      <c r="L394" s="38">
        <v>0</v>
      </c>
      <c s="32">
        <f>ROUND(ROUND(L394,2)*ROUND(G394,3),2)</f>
      </c>
      <c s="36" t="s">
        <v>1764</v>
      </c>
      <c>
        <f>(M394*21)/100</f>
      </c>
      <c t="s">
        <v>27</v>
      </c>
    </row>
    <row r="395" spans="1:5" ht="12.75">
      <c r="A395" s="35" t="s">
        <v>56</v>
      </c>
      <c r="E395" s="39" t="s">
        <v>5</v>
      </c>
    </row>
    <row r="396" spans="1:5" ht="25.5">
      <c r="A396" s="35" t="s">
        <v>57</v>
      </c>
      <c r="E396" s="40" t="s">
        <v>5319</v>
      </c>
    </row>
    <row r="397" spans="1:5" ht="12.75">
      <c r="A397" t="s">
        <v>59</v>
      </c>
      <c r="E397" s="39" t="s">
        <v>5</v>
      </c>
    </row>
    <row r="398" spans="1:16" ht="12.75">
      <c r="A398" t="s">
        <v>49</v>
      </c>
      <c s="34" t="s">
        <v>1086</v>
      </c>
      <c s="34" t="s">
        <v>5568</v>
      </c>
      <c s="35" t="s">
        <v>5</v>
      </c>
      <c s="6" t="s">
        <v>5569</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5360</v>
      </c>
    </row>
    <row r="401" spans="1:5" ht="12.75">
      <c r="A401" t="s">
        <v>59</v>
      </c>
      <c r="E401" s="39" t="s">
        <v>5</v>
      </c>
    </row>
    <row r="402" spans="1:16" ht="12.75">
      <c r="A402" t="s">
        <v>49</v>
      </c>
      <c s="34" t="s">
        <v>451</v>
      </c>
      <c s="34" t="s">
        <v>5570</v>
      </c>
      <c s="35" t="s">
        <v>5</v>
      </c>
      <c s="6" t="s">
        <v>5571</v>
      </c>
      <c s="36" t="s">
        <v>90</v>
      </c>
      <c s="37">
        <v>12</v>
      </c>
      <c s="36">
        <v>0</v>
      </c>
      <c s="36">
        <f>ROUND(G402*H402,6)</f>
      </c>
      <c r="L402" s="38">
        <v>0</v>
      </c>
      <c s="32">
        <f>ROUND(ROUND(L402,2)*ROUND(G402,3),2)</f>
      </c>
      <c s="36" t="s">
        <v>1764</v>
      </c>
      <c>
        <f>(M402*21)/100</f>
      </c>
      <c t="s">
        <v>27</v>
      </c>
    </row>
    <row r="403" spans="1:5" ht="12.75">
      <c r="A403" s="35" t="s">
        <v>56</v>
      </c>
      <c r="E403" s="39" t="s">
        <v>5</v>
      </c>
    </row>
    <row r="404" spans="1:5" ht="25.5">
      <c r="A404" s="35" t="s">
        <v>57</v>
      </c>
      <c r="E404" s="40" t="s">
        <v>5319</v>
      </c>
    </row>
    <row r="405" spans="1:5" ht="12.75">
      <c r="A405" t="s">
        <v>59</v>
      </c>
      <c r="E405" s="39" t="s">
        <v>5</v>
      </c>
    </row>
    <row r="406" spans="1:16" ht="12.75">
      <c r="A406" t="s">
        <v>49</v>
      </c>
      <c s="34" t="s">
        <v>455</v>
      </c>
      <c s="34" t="s">
        <v>5572</v>
      </c>
      <c s="35" t="s">
        <v>5</v>
      </c>
      <c s="6" t="s">
        <v>5573</v>
      </c>
      <c s="36" t="s">
        <v>90</v>
      </c>
      <c s="37">
        <v>60</v>
      </c>
      <c s="36">
        <v>0</v>
      </c>
      <c s="36">
        <f>ROUND(G406*H406,6)</f>
      </c>
      <c r="L406" s="38">
        <v>0</v>
      </c>
      <c s="32">
        <f>ROUND(ROUND(L406,2)*ROUND(G406,3),2)</f>
      </c>
      <c s="36" t="s">
        <v>1764</v>
      </c>
      <c>
        <f>(M406*21)/100</f>
      </c>
      <c t="s">
        <v>27</v>
      </c>
    </row>
    <row r="407" spans="1:5" ht="12.75">
      <c r="A407" s="35" t="s">
        <v>56</v>
      </c>
      <c r="E407" s="39" t="s">
        <v>5</v>
      </c>
    </row>
    <row r="408" spans="1:5" ht="25.5">
      <c r="A408" s="35" t="s">
        <v>57</v>
      </c>
      <c r="E408" s="40" t="s">
        <v>5574</v>
      </c>
    </row>
    <row r="409" spans="1:5" ht="12.75">
      <c r="A409" t="s">
        <v>59</v>
      </c>
      <c r="E409" s="39" t="s">
        <v>5</v>
      </c>
    </row>
    <row r="410" spans="1:16" ht="12.75">
      <c r="A410" t="s">
        <v>49</v>
      </c>
      <c s="34" t="s">
        <v>1094</v>
      </c>
      <c s="34" t="s">
        <v>5575</v>
      </c>
      <c s="35" t="s">
        <v>5</v>
      </c>
      <c s="6" t="s">
        <v>5576</v>
      </c>
      <c s="36" t="s">
        <v>90</v>
      </c>
      <c s="37">
        <v>22</v>
      </c>
      <c s="36">
        <v>0</v>
      </c>
      <c s="36">
        <f>ROUND(G410*H410,6)</f>
      </c>
      <c r="L410" s="38">
        <v>0</v>
      </c>
      <c s="32">
        <f>ROUND(ROUND(L410,2)*ROUND(G410,3),2)</f>
      </c>
      <c s="36" t="s">
        <v>1764</v>
      </c>
      <c>
        <f>(M410*21)/100</f>
      </c>
      <c t="s">
        <v>27</v>
      </c>
    </row>
    <row r="411" spans="1:5" ht="12.75">
      <c r="A411" s="35" t="s">
        <v>56</v>
      </c>
      <c r="E411" s="39" t="s">
        <v>5</v>
      </c>
    </row>
    <row r="412" spans="1:5" ht="25.5">
      <c r="A412" s="35" t="s">
        <v>57</v>
      </c>
      <c r="E412" s="40" t="s">
        <v>5472</v>
      </c>
    </row>
    <row r="413" spans="1:5" ht="12.75">
      <c r="A413" t="s">
        <v>59</v>
      </c>
      <c r="E413" s="39" t="s">
        <v>5</v>
      </c>
    </row>
    <row r="414" spans="1:16" ht="12.75">
      <c r="A414" t="s">
        <v>49</v>
      </c>
      <c s="34" t="s">
        <v>1097</v>
      </c>
      <c s="34" t="s">
        <v>5577</v>
      </c>
      <c s="35" t="s">
        <v>5</v>
      </c>
      <c s="6" t="s">
        <v>5578</v>
      </c>
      <c s="36" t="s">
        <v>90</v>
      </c>
      <c s="37">
        <v>102</v>
      </c>
      <c s="36">
        <v>0</v>
      </c>
      <c s="36">
        <f>ROUND(G414*H414,6)</f>
      </c>
      <c r="L414" s="38">
        <v>0</v>
      </c>
      <c s="32">
        <f>ROUND(ROUND(L414,2)*ROUND(G414,3),2)</f>
      </c>
      <c s="36" t="s">
        <v>1764</v>
      </c>
      <c>
        <f>(M414*21)/100</f>
      </c>
      <c t="s">
        <v>27</v>
      </c>
    </row>
    <row r="415" spans="1:5" ht="12.75">
      <c r="A415" s="35" t="s">
        <v>56</v>
      </c>
      <c r="E415" s="39" t="s">
        <v>5</v>
      </c>
    </row>
    <row r="416" spans="1:5" ht="25.5">
      <c r="A416" s="35" t="s">
        <v>57</v>
      </c>
      <c r="E416" s="40" t="s">
        <v>5579</v>
      </c>
    </row>
    <row r="417" spans="1:5" ht="12.75">
      <c r="A417" t="s">
        <v>59</v>
      </c>
      <c r="E417" s="39" t="s">
        <v>5</v>
      </c>
    </row>
    <row r="418" spans="1:16" ht="12.75">
      <c r="A418" t="s">
        <v>49</v>
      </c>
      <c s="34" t="s">
        <v>500</v>
      </c>
      <c s="34" t="s">
        <v>5580</v>
      </c>
      <c s="35" t="s">
        <v>5</v>
      </c>
      <c s="6" t="s">
        <v>5581</v>
      </c>
      <c s="36" t="s">
        <v>90</v>
      </c>
      <c s="37">
        <v>79</v>
      </c>
      <c s="36">
        <v>0</v>
      </c>
      <c s="36">
        <f>ROUND(G418*H418,6)</f>
      </c>
      <c r="L418" s="38">
        <v>0</v>
      </c>
      <c s="32">
        <f>ROUND(ROUND(L418,2)*ROUND(G418,3),2)</f>
      </c>
      <c s="36" t="s">
        <v>1764</v>
      </c>
      <c>
        <f>(M418*21)/100</f>
      </c>
      <c t="s">
        <v>27</v>
      </c>
    </row>
    <row r="419" spans="1:5" ht="12.75">
      <c r="A419" s="35" t="s">
        <v>56</v>
      </c>
      <c r="E419" s="39" t="s">
        <v>5</v>
      </c>
    </row>
    <row r="420" spans="1:5" ht="25.5">
      <c r="A420" s="35" t="s">
        <v>57</v>
      </c>
      <c r="E420" s="40" t="s">
        <v>5582</v>
      </c>
    </row>
    <row r="421" spans="1:5" ht="12.75">
      <c r="A421" t="s">
        <v>59</v>
      </c>
      <c r="E421" s="39" t="s">
        <v>5</v>
      </c>
    </row>
    <row r="422" spans="1:16" ht="12.75">
      <c r="A422" t="s">
        <v>49</v>
      </c>
      <c s="34" t="s">
        <v>504</v>
      </c>
      <c s="34" t="s">
        <v>5583</v>
      </c>
      <c s="35" t="s">
        <v>5</v>
      </c>
      <c s="6" t="s">
        <v>5584</v>
      </c>
      <c s="36" t="s">
        <v>90</v>
      </c>
      <c s="37">
        <v>6</v>
      </c>
      <c s="36">
        <v>0</v>
      </c>
      <c s="36">
        <f>ROUND(G422*H422,6)</f>
      </c>
      <c r="L422" s="38">
        <v>0</v>
      </c>
      <c s="32">
        <f>ROUND(ROUND(L422,2)*ROUND(G422,3),2)</f>
      </c>
      <c s="36" t="s">
        <v>1764</v>
      </c>
      <c>
        <f>(M422*21)/100</f>
      </c>
      <c t="s">
        <v>27</v>
      </c>
    </row>
    <row r="423" spans="1:5" ht="12.75">
      <c r="A423" s="35" t="s">
        <v>56</v>
      </c>
      <c r="E423" s="39" t="s">
        <v>5</v>
      </c>
    </row>
    <row r="424" spans="1:5" ht="25.5">
      <c r="A424" s="35" t="s">
        <v>57</v>
      </c>
      <c r="E424" s="40" t="s">
        <v>5360</v>
      </c>
    </row>
    <row r="425" spans="1:5" ht="12.75">
      <c r="A425" t="s">
        <v>59</v>
      </c>
      <c r="E425" s="39" t="s">
        <v>5</v>
      </c>
    </row>
    <row r="426" spans="1:16" ht="12.75">
      <c r="A426" t="s">
        <v>49</v>
      </c>
      <c s="34" t="s">
        <v>508</v>
      </c>
      <c s="34" t="s">
        <v>5585</v>
      </c>
      <c s="35" t="s">
        <v>5</v>
      </c>
      <c s="6" t="s">
        <v>5586</v>
      </c>
      <c s="36" t="s">
        <v>90</v>
      </c>
      <c s="37">
        <v>6</v>
      </c>
      <c s="36">
        <v>0</v>
      </c>
      <c s="36">
        <f>ROUND(G426*H426,6)</f>
      </c>
      <c r="L426" s="38">
        <v>0</v>
      </c>
      <c s="32">
        <f>ROUND(ROUND(L426,2)*ROUND(G426,3),2)</f>
      </c>
      <c s="36" t="s">
        <v>1764</v>
      </c>
      <c>
        <f>(M426*21)/100</f>
      </c>
      <c t="s">
        <v>27</v>
      </c>
    </row>
    <row r="427" spans="1:5" ht="12.75">
      <c r="A427" s="35" t="s">
        <v>56</v>
      </c>
      <c r="E427" s="39" t="s">
        <v>5</v>
      </c>
    </row>
    <row r="428" spans="1:5" ht="25.5">
      <c r="A428" s="35" t="s">
        <v>57</v>
      </c>
      <c r="E428" s="40" t="s">
        <v>5360</v>
      </c>
    </row>
    <row r="429" spans="1:5" ht="12.75">
      <c r="A429" t="s">
        <v>59</v>
      </c>
      <c r="E429" s="39" t="s">
        <v>5</v>
      </c>
    </row>
    <row r="430" spans="1:16" ht="25.5">
      <c r="A430" t="s">
        <v>49</v>
      </c>
      <c s="34" t="s">
        <v>513</v>
      </c>
      <c s="34" t="s">
        <v>5587</v>
      </c>
      <c s="35" t="s">
        <v>5</v>
      </c>
      <c s="6" t="s">
        <v>5588</v>
      </c>
      <c s="36" t="s">
        <v>90</v>
      </c>
      <c s="37">
        <v>6</v>
      </c>
      <c s="36">
        <v>0</v>
      </c>
      <c s="36">
        <f>ROUND(G430*H430,6)</f>
      </c>
      <c r="L430" s="38">
        <v>0</v>
      </c>
      <c s="32">
        <f>ROUND(ROUND(L430,2)*ROUND(G430,3),2)</f>
      </c>
      <c s="36" t="s">
        <v>1764</v>
      </c>
      <c>
        <f>(M430*21)/100</f>
      </c>
      <c t="s">
        <v>27</v>
      </c>
    </row>
    <row r="431" spans="1:5" ht="12.75">
      <c r="A431" s="35" t="s">
        <v>56</v>
      </c>
      <c r="E431" s="39" t="s">
        <v>5</v>
      </c>
    </row>
    <row r="432" spans="1:5" ht="25.5">
      <c r="A432" s="35" t="s">
        <v>57</v>
      </c>
      <c r="E432" s="40" t="s">
        <v>5360</v>
      </c>
    </row>
    <row r="433" spans="1:5" ht="12.75">
      <c r="A433" t="s">
        <v>59</v>
      </c>
      <c r="E433" s="39" t="s">
        <v>5</v>
      </c>
    </row>
    <row r="434" spans="1:16" ht="12.75">
      <c r="A434" t="s">
        <v>49</v>
      </c>
      <c s="34" t="s">
        <v>517</v>
      </c>
      <c s="34" t="s">
        <v>5589</v>
      </c>
      <c s="35" t="s">
        <v>5</v>
      </c>
      <c s="6" t="s">
        <v>5590</v>
      </c>
      <c s="36" t="s">
        <v>90</v>
      </c>
      <c s="37">
        <v>6</v>
      </c>
      <c s="36">
        <v>0</v>
      </c>
      <c s="36">
        <f>ROUND(G434*H434,6)</f>
      </c>
      <c r="L434" s="38">
        <v>0</v>
      </c>
      <c s="32">
        <f>ROUND(ROUND(L434,2)*ROUND(G434,3),2)</f>
      </c>
      <c s="36" t="s">
        <v>1764</v>
      </c>
      <c>
        <f>(M434*21)/100</f>
      </c>
      <c t="s">
        <v>27</v>
      </c>
    </row>
    <row r="435" spans="1:5" ht="12.75">
      <c r="A435" s="35" t="s">
        <v>56</v>
      </c>
      <c r="E435" s="39" t="s">
        <v>5</v>
      </c>
    </row>
    <row r="436" spans="1:5" ht="25.5">
      <c r="A436" s="35" t="s">
        <v>57</v>
      </c>
      <c r="E436" s="40" t="s">
        <v>5360</v>
      </c>
    </row>
    <row r="437" spans="1:5" ht="12.75">
      <c r="A437" t="s">
        <v>59</v>
      </c>
      <c r="E437" s="39" t="s">
        <v>5</v>
      </c>
    </row>
    <row r="438" spans="1:16" ht="25.5">
      <c r="A438" t="s">
        <v>49</v>
      </c>
      <c s="34" t="s">
        <v>521</v>
      </c>
      <c s="34" t="s">
        <v>5591</v>
      </c>
      <c s="35" t="s">
        <v>5</v>
      </c>
      <c s="6" t="s">
        <v>5592</v>
      </c>
      <c s="36" t="s">
        <v>75</v>
      </c>
      <c s="37">
        <v>201</v>
      </c>
      <c s="36">
        <v>0</v>
      </c>
      <c s="36">
        <f>ROUND(G438*H438,6)</f>
      </c>
      <c r="L438" s="38">
        <v>0</v>
      </c>
      <c s="32">
        <f>ROUND(ROUND(L438,2)*ROUND(G438,3),2)</f>
      </c>
      <c s="36" t="s">
        <v>1764</v>
      </c>
      <c>
        <f>(M438*21)/100</f>
      </c>
      <c t="s">
        <v>27</v>
      </c>
    </row>
    <row r="439" spans="1:5" ht="12.75">
      <c r="A439" s="35" t="s">
        <v>56</v>
      </c>
      <c r="E439" s="39" t="s">
        <v>5</v>
      </c>
    </row>
    <row r="440" spans="1:5" ht="25.5">
      <c r="A440" s="35" t="s">
        <v>57</v>
      </c>
      <c r="E440" s="40" t="s">
        <v>5593</v>
      </c>
    </row>
    <row r="441" spans="1:5" ht="12.75">
      <c r="A441" t="s">
        <v>59</v>
      </c>
      <c r="E441" s="39" t="s">
        <v>5</v>
      </c>
    </row>
    <row r="442" spans="1:16" ht="12.75">
      <c r="A442" t="s">
        <v>49</v>
      </c>
      <c s="34" t="s">
        <v>525</v>
      </c>
      <c s="34" t="s">
        <v>5594</v>
      </c>
      <c s="35" t="s">
        <v>5</v>
      </c>
      <c s="6" t="s">
        <v>5595</v>
      </c>
      <c s="36" t="s">
        <v>90</v>
      </c>
      <c s="37">
        <v>130</v>
      </c>
      <c s="36">
        <v>0</v>
      </c>
      <c s="36">
        <f>ROUND(G442*H442,6)</f>
      </c>
      <c r="L442" s="38">
        <v>0</v>
      </c>
      <c s="32">
        <f>ROUND(ROUND(L442,2)*ROUND(G442,3),2)</f>
      </c>
      <c s="36" t="s">
        <v>1764</v>
      </c>
      <c>
        <f>(M442*21)/100</f>
      </c>
      <c t="s">
        <v>27</v>
      </c>
    </row>
    <row r="443" spans="1:5" ht="12.75">
      <c r="A443" s="35" t="s">
        <v>56</v>
      </c>
      <c r="E443" s="39" t="s">
        <v>5</v>
      </c>
    </row>
    <row r="444" spans="1:5" ht="25.5">
      <c r="A444" s="35" t="s">
        <v>57</v>
      </c>
      <c r="E444" s="40" t="s">
        <v>5596</v>
      </c>
    </row>
    <row r="445" spans="1:5" ht="12.75">
      <c r="A445" t="s">
        <v>59</v>
      </c>
      <c r="E445" s="39" t="s">
        <v>5</v>
      </c>
    </row>
    <row r="446" spans="1:16" ht="12.75">
      <c r="A446" t="s">
        <v>49</v>
      </c>
      <c s="34" t="s">
        <v>529</v>
      </c>
      <c s="34" t="s">
        <v>5597</v>
      </c>
      <c s="35" t="s">
        <v>5</v>
      </c>
      <c s="6" t="s">
        <v>5598</v>
      </c>
      <c s="36" t="s">
        <v>2138</v>
      </c>
      <c s="37">
        <v>201</v>
      </c>
      <c s="36">
        <v>0</v>
      </c>
      <c s="36">
        <f>ROUND(G446*H446,6)</f>
      </c>
      <c r="L446" s="38">
        <v>0</v>
      </c>
      <c s="32">
        <f>ROUND(ROUND(L446,2)*ROUND(G446,3),2)</f>
      </c>
      <c s="36" t="s">
        <v>1764</v>
      </c>
      <c>
        <f>(M446*21)/100</f>
      </c>
      <c t="s">
        <v>27</v>
      </c>
    </row>
    <row r="447" spans="1:5" ht="12.75">
      <c r="A447" s="35" t="s">
        <v>56</v>
      </c>
      <c r="E447" s="39" t="s">
        <v>5</v>
      </c>
    </row>
    <row r="448" spans="1:5" ht="25.5">
      <c r="A448" s="35" t="s">
        <v>57</v>
      </c>
      <c r="E448" s="40" t="s">
        <v>5593</v>
      </c>
    </row>
    <row r="449" spans="1:5" ht="12.75">
      <c r="A449" t="s">
        <v>59</v>
      </c>
      <c r="E449" s="39" t="s">
        <v>5</v>
      </c>
    </row>
    <row r="450" spans="1:16" ht="12.75">
      <c r="A450" t="s">
        <v>49</v>
      </c>
      <c s="34" t="s">
        <v>533</v>
      </c>
      <c s="34" t="s">
        <v>5536</v>
      </c>
      <c s="35" t="s">
        <v>4</v>
      </c>
      <c s="6" t="s">
        <v>5537</v>
      </c>
      <c s="36" t="s">
        <v>75</v>
      </c>
      <c s="37">
        <v>201</v>
      </c>
      <c s="36">
        <v>0</v>
      </c>
      <c s="36">
        <f>ROUND(G450*H450,6)</f>
      </c>
      <c r="L450" s="38">
        <v>0</v>
      </c>
      <c s="32">
        <f>ROUND(ROUND(L450,2)*ROUND(G450,3),2)</f>
      </c>
      <c s="36" t="s">
        <v>1764</v>
      </c>
      <c>
        <f>(M450*21)/100</f>
      </c>
      <c t="s">
        <v>27</v>
      </c>
    </row>
    <row r="451" spans="1:5" ht="12.75">
      <c r="A451" s="35" t="s">
        <v>56</v>
      </c>
      <c r="E451" s="39" t="s">
        <v>5</v>
      </c>
    </row>
    <row r="452" spans="1:5" ht="25.5">
      <c r="A452" s="35" t="s">
        <v>57</v>
      </c>
      <c r="E452" s="40" t="s">
        <v>5593</v>
      </c>
    </row>
    <row r="453" spans="1:5" ht="12.75">
      <c r="A453" t="s">
        <v>59</v>
      </c>
      <c r="E453" s="39" t="s">
        <v>5</v>
      </c>
    </row>
    <row r="454" spans="1:16" ht="25.5">
      <c r="A454" t="s">
        <v>49</v>
      </c>
      <c s="34" t="s">
        <v>537</v>
      </c>
      <c s="34" t="s">
        <v>5599</v>
      </c>
      <c s="35" t="s">
        <v>5</v>
      </c>
      <c s="6" t="s">
        <v>5600</v>
      </c>
      <c s="36" t="s">
        <v>75</v>
      </c>
      <c s="37">
        <v>201</v>
      </c>
      <c s="36">
        <v>0</v>
      </c>
      <c s="36">
        <f>ROUND(G454*H454,6)</f>
      </c>
      <c r="L454" s="38">
        <v>0</v>
      </c>
      <c s="32">
        <f>ROUND(ROUND(L454,2)*ROUND(G454,3),2)</f>
      </c>
      <c s="36" t="s">
        <v>1764</v>
      </c>
      <c>
        <f>(M454*21)/100</f>
      </c>
      <c t="s">
        <v>27</v>
      </c>
    </row>
    <row r="455" spans="1:5" ht="12.75">
      <c r="A455" s="35" t="s">
        <v>56</v>
      </c>
      <c r="E455" s="39" t="s">
        <v>5</v>
      </c>
    </row>
    <row r="456" spans="1:5" ht="25.5">
      <c r="A456" s="35" t="s">
        <v>57</v>
      </c>
      <c r="E456" s="40" t="s">
        <v>5593</v>
      </c>
    </row>
    <row r="457" spans="1:5" ht="12.75">
      <c r="A457" t="s">
        <v>59</v>
      </c>
      <c r="E457" s="39" t="s">
        <v>5</v>
      </c>
    </row>
    <row r="458" spans="1:16" ht="12.75">
      <c r="A458" t="s">
        <v>49</v>
      </c>
      <c s="34" t="s">
        <v>52</v>
      </c>
      <c s="34" t="s">
        <v>5601</v>
      </c>
      <c s="35" t="s">
        <v>5</v>
      </c>
      <c s="6" t="s">
        <v>5602</v>
      </c>
      <c s="36" t="s">
        <v>75</v>
      </c>
      <c s="37">
        <v>247</v>
      </c>
      <c s="36">
        <v>0</v>
      </c>
      <c s="36">
        <f>ROUND(G458*H458,6)</f>
      </c>
      <c r="L458" s="38">
        <v>0</v>
      </c>
      <c s="32">
        <f>ROUND(ROUND(L458,2)*ROUND(G458,3),2)</f>
      </c>
      <c s="36" t="s">
        <v>1764</v>
      </c>
      <c>
        <f>(M458*21)/100</f>
      </c>
      <c t="s">
        <v>27</v>
      </c>
    </row>
    <row r="459" spans="1:5" ht="12.75">
      <c r="A459" s="35" t="s">
        <v>56</v>
      </c>
      <c r="E459" s="39" t="s">
        <v>5</v>
      </c>
    </row>
    <row r="460" spans="1:5" ht="25.5">
      <c r="A460" s="35" t="s">
        <v>57</v>
      </c>
      <c r="E460" s="40" t="s">
        <v>5565</v>
      </c>
    </row>
    <row r="461" spans="1:5" ht="12.75">
      <c r="A461" t="s">
        <v>59</v>
      </c>
      <c r="E461" s="39" t="s">
        <v>5</v>
      </c>
    </row>
    <row r="462" spans="1:16" ht="12.75">
      <c r="A462" t="s">
        <v>49</v>
      </c>
      <c s="34" t="s">
        <v>544</v>
      </c>
      <c s="34" t="s">
        <v>5603</v>
      </c>
      <c s="35" t="s">
        <v>5</v>
      </c>
      <c s="6" t="s">
        <v>5604</v>
      </c>
      <c s="36" t="s">
        <v>90</v>
      </c>
      <c s="37">
        <v>72</v>
      </c>
      <c s="36">
        <v>0</v>
      </c>
      <c s="36">
        <f>ROUND(G462*H462,6)</f>
      </c>
      <c r="L462" s="38">
        <v>0</v>
      </c>
      <c s="32">
        <f>ROUND(ROUND(L462,2)*ROUND(G462,3),2)</f>
      </c>
      <c s="36" t="s">
        <v>1764</v>
      </c>
      <c>
        <f>(M462*21)/100</f>
      </c>
      <c t="s">
        <v>27</v>
      </c>
    </row>
    <row r="463" spans="1:5" ht="12.75">
      <c r="A463" s="35" t="s">
        <v>56</v>
      </c>
      <c r="E463" s="39" t="s">
        <v>5</v>
      </c>
    </row>
    <row r="464" spans="1:5" ht="25.5">
      <c r="A464" s="35" t="s">
        <v>57</v>
      </c>
      <c r="E464" s="40" t="s">
        <v>5492</v>
      </c>
    </row>
    <row r="465" spans="1:5" ht="12.75">
      <c r="A465" t="s">
        <v>59</v>
      </c>
      <c r="E465" s="39" t="s">
        <v>5</v>
      </c>
    </row>
    <row r="466" spans="1:16" ht="12.75">
      <c r="A466" t="s">
        <v>49</v>
      </c>
      <c s="34" t="s">
        <v>548</v>
      </c>
      <c s="34" t="s">
        <v>5603</v>
      </c>
      <c s="35" t="s">
        <v>4</v>
      </c>
      <c s="6" t="s">
        <v>5604</v>
      </c>
      <c s="36" t="s">
        <v>90</v>
      </c>
      <c s="37">
        <v>209</v>
      </c>
      <c s="36">
        <v>0</v>
      </c>
      <c s="36">
        <f>ROUND(G466*H466,6)</f>
      </c>
      <c r="L466" s="38">
        <v>0</v>
      </c>
      <c s="32">
        <f>ROUND(ROUND(L466,2)*ROUND(G466,3),2)</f>
      </c>
      <c s="36" t="s">
        <v>1764</v>
      </c>
      <c>
        <f>(M466*21)/100</f>
      </c>
      <c t="s">
        <v>27</v>
      </c>
    </row>
    <row r="467" spans="1:5" ht="12.75">
      <c r="A467" s="35" t="s">
        <v>56</v>
      </c>
      <c r="E467" s="39" t="s">
        <v>5</v>
      </c>
    </row>
    <row r="468" spans="1:5" ht="25.5">
      <c r="A468" s="35" t="s">
        <v>57</v>
      </c>
      <c r="E468" s="40" t="s">
        <v>5605</v>
      </c>
    </row>
    <row r="469" spans="1:5" ht="12.75">
      <c r="A469" t="s">
        <v>59</v>
      </c>
      <c r="E469" s="39" t="s">
        <v>5</v>
      </c>
    </row>
    <row r="470" spans="1:16" ht="12.75">
      <c r="A470" t="s">
        <v>49</v>
      </c>
      <c s="34" t="s">
        <v>552</v>
      </c>
      <c s="34" t="s">
        <v>5606</v>
      </c>
      <c s="35" t="s">
        <v>5</v>
      </c>
      <c s="6" t="s">
        <v>5607</v>
      </c>
      <c s="36" t="s">
        <v>90</v>
      </c>
      <c s="37">
        <v>130</v>
      </c>
      <c s="36">
        <v>0</v>
      </c>
      <c s="36">
        <f>ROUND(G470*H470,6)</f>
      </c>
      <c r="L470" s="38">
        <v>0</v>
      </c>
      <c s="32">
        <f>ROUND(ROUND(L470,2)*ROUND(G470,3),2)</f>
      </c>
      <c s="36" t="s">
        <v>1764</v>
      </c>
      <c>
        <f>(M470*21)/100</f>
      </c>
      <c t="s">
        <v>27</v>
      </c>
    </row>
    <row r="471" spans="1:5" ht="12.75">
      <c r="A471" s="35" t="s">
        <v>56</v>
      </c>
      <c r="E471" s="39" t="s">
        <v>5</v>
      </c>
    </row>
    <row r="472" spans="1:5" ht="25.5">
      <c r="A472" s="35" t="s">
        <v>57</v>
      </c>
      <c r="E472" s="40" t="s">
        <v>5596</v>
      </c>
    </row>
    <row r="473" spans="1:5" ht="12.75">
      <c r="A473" t="s">
        <v>59</v>
      </c>
      <c r="E473" s="39" t="s">
        <v>5</v>
      </c>
    </row>
    <row r="474" spans="1:16" ht="12.75">
      <c r="A474" t="s">
        <v>49</v>
      </c>
      <c s="34" t="s">
        <v>556</v>
      </c>
      <c s="34" t="s">
        <v>5608</v>
      </c>
      <c s="35" t="s">
        <v>5</v>
      </c>
      <c s="6" t="s">
        <v>5609</v>
      </c>
      <c s="36" t="s">
        <v>90</v>
      </c>
      <c s="37">
        <v>6</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5360</v>
      </c>
    </row>
    <row r="477" spans="1:5" ht="12.75">
      <c r="A477" t="s">
        <v>59</v>
      </c>
      <c r="E477" s="39" t="s">
        <v>5</v>
      </c>
    </row>
    <row r="478" spans="1:13" ht="12.75">
      <c r="A478" t="s">
        <v>46</v>
      </c>
      <c r="C478" s="31" t="s">
        <v>5610</v>
      </c>
      <c r="E478" s="33" t="s">
        <v>5611</v>
      </c>
      <c r="J478" s="32">
        <f>0</f>
      </c>
      <c s="32">
        <f>0</f>
      </c>
      <c s="32">
        <f>0+L479+L483+L487+L491+L495+L499+L503+L507+L511+L515+L519+L523+L527+L531+L535+L539</f>
      </c>
      <c s="32">
        <f>0+M479+M483+M487+M491+M495+M499+M503+M507+M511+M515+M519+M523+M527+M531+M535+M539</f>
      </c>
    </row>
    <row r="479" spans="1:16" ht="25.5">
      <c r="A479" t="s">
        <v>49</v>
      </c>
      <c s="34" t="s">
        <v>560</v>
      </c>
      <c s="34" t="s">
        <v>5612</v>
      </c>
      <c s="35" t="s">
        <v>5</v>
      </c>
      <c s="6" t="s">
        <v>5613</v>
      </c>
      <c s="36" t="s">
        <v>90</v>
      </c>
      <c s="37">
        <v>1</v>
      </c>
      <c s="36">
        <v>0</v>
      </c>
      <c s="36">
        <f>ROUND(G479*H479,6)</f>
      </c>
      <c r="L479" s="38">
        <v>0</v>
      </c>
      <c s="32">
        <f>ROUND(ROUND(L479,2)*ROUND(G479,3),2)</f>
      </c>
      <c s="36" t="s">
        <v>1764</v>
      </c>
      <c>
        <f>(M479*21)/100</f>
      </c>
      <c t="s">
        <v>27</v>
      </c>
    </row>
    <row r="480" spans="1:5" ht="38.25">
      <c r="A480" s="35" t="s">
        <v>56</v>
      </c>
      <c r="E480" s="39" t="s">
        <v>5614</v>
      </c>
    </row>
    <row r="481" spans="1:5" ht="25.5">
      <c r="A481" s="35" t="s">
        <v>57</v>
      </c>
      <c r="E481" s="40" t="s">
        <v>3039</v>
      </c>
    </row>
    <row r="482" spans="1:5" ht="12.75">
      <c r="A482" t="s">
        <v>59</v>
      </c>
      <c r="E482" s="39" t="s">
        <v>5</v>
      </c>
    </row>
    <row r="483" spans="1:16" ht="25.5">
      <c r="A483" t="s">
        <v>49</v>
      </c>
      <c s="34" t="s">
        <v>565</v>
      </c>
      <c s="34" t="s">
        <v>5615</v>
      </c>
      <c s="35" t="s">
        <v>5</v>
      </c>
      <c s="6" t="s">
        <v>5616</v>
      </c>
      <c s="36" t="s">
        <v>90</v>
      </c>
      <c s="37">
        <v>1</v>
      </c>
      <c s="36">
        <v>0</v>
      </c>
      <c s="36">
        <f>ROUND(G483*H483,6)</f>
      </c>
      <c r="L483" s="38">
        <v>0</v>
      </c>
      <c s="32">
        <f>ROUND(ROUND(L483,2)*ROUND(G483,3),2)</f>
      </c>
      <c s="36" t="s">
        <v>1764</v>
      </c>
      <c>
        <f>(M483*21)/100</f>
      </c>
      <c t="s">
        <v>27</v>
      </c>
    </row>
    <row r="484" spans="1:5" ht="51">
      <c r="A484" s="35" t="s">
        <v>56</v>
      </c>
      <c r="E484" s="39" t="s">
        <v>5617</v>
      </c>
    </row>
    <row r="485" spans="1:5" ht="25.5">
      <c r="A485" s="35" t="s">
        <v>57</v>
      </c>
      <c r="E485" s="40" t="s">
        <v>58</v>
      </c>
    </row>
    <row r="486" spans="1:5" ht="12.75">
      <c r="A486" t="s">
        <v>59</v>
      </c>
      <c r="E486" s="39" t="s">
        <v>5</v>
      </c>
    </row>
    <row r="487" spans="1:16" ht="25.5">
      <c r="A487" t="s">
        <v>49</v>
      </c>
      <c s="34" t="s">
        <v>569</v>
      </c>
      <c s="34" t="s">
        <v>5618</v>
      </c>
      <c s="35" t="s">
        <v>5</v>
      </c>
      <c s="6" t="s">
        <v>5619</v>
      </c>
      <c s="36" t="s">
        <v>90</v>
      </c>
      <c s="37">
        <v>1</v>
      </c>
      <c s="36">
        <v>0</v>
      </c>
      <c s="36">
        <f>ROUND(G487*H487,6)</f>
      </c>
      <c r="L487" s="38">
        <v>0</v>
      </c>
      <c s="32">
        <f>ROUND(ROUND(L487,2)*ROUND(G487,3),2)</f>
      </c>
      <c s="36" t="s">
        <v>1764</v>
      </c>
      <c>
        <f>(M487*21)/100</f>
      </c>
      <c t="s">
        <v>27</v>
      </c>
    </row>
    <row r="488" spans="1:5" ht="51">
      <c r="A488" s="35" t="s">
        <v>56</v>
      </c>
      <c r="E488" s="39" t="s">
        <v>5617</v>
      </c>
    </row>
    <row r="489" spans="1:5" ht="25.5">
      <c r="A489" s="35" t="s">
        <v>57</v>
      </c>
      <c r="E489" s="40" t="s">
        <v>58</v>
      </c>
    </row>
    <row r="490" spans="1:5" ht="12.75">
      <c r="A490" t="s">
        <v>59</v>
      </c>
      <c r="E490" s="39" t="s">
        <v>5</v>
      </c>
    </row>
    <row r="491" spans="1:16" ht="12.75">
      <c r="A491" t="s">
        <v>49</v>
      </c>
      <c s="34" t="s">
        <v>572</v>
      </c>
      <c s="34" t="s">
        <v>5620</v>
      </c>
      <c s="35" t="s">
        <v>5</v>
      </c>
      <c s="6" t="s">
        <v>5621</v>
      </c>
      <c s="36" t="s">
        <v>90</v>
      </c>
      <c s="37">
        <v>3</v>
      </c>
      <c s="36">
        <v>0</v>
      </c>
      <c s="36">
        <f>ROUND(G491*H491,6)</f>
      </c>
      <c r="L491" s="38">
        <v>0</v>
      </c>
      <c s="32">
        <f>ROUND(ROUND(L491,2)*ROUND(G491,3),2)</f>
      </c>
      <c s="36" t="s">
        <v>1764</v>
      </c>
      <c>
        <f>(M491*21)/100</f>
      </c>
      <c t="s">
        <v>27</v>
      </c>
    </row>
    <row r="492" spans="1:5" ht="25.5">
      <c r="A492" s="35" t="s">
        <v>56</v>
      </c>
      <c r="E492" s="39" t="s">
        <v>5622</v>
      </c>
    </row>
    <row r="493" spans="1:5" ht="25.5">
      <c r="A493" s="35" t="s">
        <v>57</v>
      </c>
      <c r="E493" s="40" t="s">
        <v>1462</v>
      </c>
    </row>
    <row r="494" spans="1:5" ht="12.75">
      <c r="A494" t="s">
        <v>59</v>
      </c>
      <c r="E494" s="39" t="s">
        <v>5</v>
      </c>
    </row>
    <row r="495" spans="1:16" ht="12.75">
      <c r="A495" t="s">
        <v>49</v>
      </c>
      <c s="34" t="s">
        <v>576</v>
      </c>
      <c s="34" t="s">
        <v>5623</v>
      </c>
      <c s="35" t="s">
        <v>5</v>
      </c>
      <c s="6" t="s">
        <v>5621</v>
      </c>
      <c s="36" t="s">
        <v>90</v>
      </c>
      <c s="37">
        <v>1</v>
      </c>
      <c s="36">
        <v>0</v>
      </c>
      <c s="36">
        <f>ROUND(G495*H495,6)</f>
      </c>
      <c r="L495" s="38">
        <v>0</v>
      </c>
      <c s="32">
        <f>ROUND(ROUND(L495,2)*ROUND(G495,3),2)</f>
      </c>
      <c s="36" t="s">
        <v>1764</v>
      </c>
      <c>
        <f>(M495*21)/100</f>
      </c>
      <c t="s">
        <v>27</v>
      </c>
    </row>
    <row r="496" spans="1:5" ht="25.5">
      <c r="A496" s="35" t="s">
        <v>56</v>
      </c>
      <c r="E496" s="39" t="s">
        <v>5624</v>
      </c>
    </row>
    <row r="497" spans="1:5" ht="25.5">
      <c r="A497" s="35" t="s">
        <v>57</v>
      </c>
      <c r="E497" s="40" t="s">
        <v>58</v>
      </c>
    </row>
    <row r="498" spans="1:5" ht="12.75">
      <c r="A498" t="s">
        <v>59</v>
      </c>
      <c r="E498" s="39" t="s">
        <v>5</v>
      </c>
    </row>
    <row r="499" spans="1:16" ht="12.75">
      <c r="A499" t="s">
        <v>49</v>
      </c>
      <c s="34" t="s">
        <v>580</v>
      </c>
      <c s="34" t="s">
        <v>5625</v>
      </c>
      <c s="35" t="s">
        <v>5</v>
      </c>
      <c s="6" t="s">
        <v>5626</v>
      </c>
      <c s="36" t="s">
        <v>90</v>
      </c>
      <c s="37">
        <v>1</v>
      </c>
      <c s="36">
        <v>0</v>
      </c>
      <c s="36">
        <f>ROUND(G499*H499,6)</f>
      </c>
      <c r="L499" s="38">
        <v>0</v>
      </c>
      <c s="32">
        <f>ROUND(ROUND(L499,2)*ROUND(G499,3),2)</f>
      </c>
      <c s="36" t="s">
        <v>808</v>
      </c>
      <c>
        <f>(M499*21)/100</f>
      </c>
      <c t="s">
        <v>27</v>
      </c>
    </row>
    <row r="500" spans="1:5" ht="25.5">
      <c r="A500" s="35" t="s">
        <v>56</v>
      </c>
      <c r="E500" s="39" t="s">
        <v>5627</v>
      </c>
    </row>
    <row r="501" spans="1:5" ht="25.5">
      <c r="A501" s="35" t="s">
        <v>57</v>
      </c>
      <c r="E501" s="40" t="s">
        <v>58</v>
      </c>
    </row>
    <row r="502" spans="1:5" ht="12.75">
      <c r="A502" t="s">
        <v>59</v>
      </c>
      <c r="E502" s="39" t="s">
        <v>5</v>
      </c>
    </row>
    <row r="503" spans="1:16" ht="12.75">
      <c r="A503" t="s">
        <v>49</v>
      </c>
      <c s="34" t="s">
        <v>584</v>
      </c>
      <c s="34" t="s">
        <v>5628</v>
      </c>
      <c s="35" t="s">
        <v>5</v>
      </c>
      <c s="6" t="s">
        <v>5629</v>
      </c>
      <c s="36" t="s">
        <v>90</v>
      </c>
      <c s="37">
        <v>11</v>
      </c>
      <c s="36">
        <v>0</v>
      </c>
      <c s="36">
        <f>ROUND(G503*H503,6)</f>
      </c>
      <c r="L503" s="38">
        <v>0</v>
      </c>
      <c s="32">
        <f>ROUND(ROUND(L503,2)*ROUND(G503,3),2)</f>
      </c>
      <c s="36" t="s">
        <v>1764</v>
      </c>
      <c>
        <f>(M503*21)/100</f>
      </c>
      <c t="s">
        <v>27</v>
      </c>
    </row>
    <row r="504" spans="1:5" ht="12.75">
      <c r="A504" s="35" t="s">
        <v>56</v>
      </c>
      <c r="E504" s="39" t="s">
        <v>5630</v>
      </c>
    </row>
    <row r="505" spans="1:5" ht="25.5">
      <c r="A505" s="35" t="s">
        <v>57</v>
      </c>
      <c r="E505" s="40" t="s">
        <v>5631</v>
      </c>
    </row>
    <row r="506" spans="1:5" ht="12.75">
      <c r="A506" t="s">
        <v>59</v>
      </c>
      <c r="E506" s="39" t="s">
        <v>5</v>
      </c>
    </row>
    <row r="507" spans="1:16" ht="12.75">
      <c r="A507" t="s">
        <v>49</v>
      </c>
      <c s="34" t="s">
        <v>588</v>
      </c>
      <c s="34" t="s">
        <v>5632</v>
      </c>
      <c s="35" t="s">
        <v>5</v>
      </c>
      <c s="6" t="s">
        <v>5633</v>
      </c>
      <c s="36" t="s">
        <v>90</v>
      </c>
      <c s="37">
        <v>3</v>
      </c>
      <c s="36">
        <v>0</v>
      </c>
      <c s="36">
        <f>ROUND(G507*H507,6)</f>
      </c>
      <c r="L507" s="38">
        <v>0</v>
      </c>
      <c s="32">
        <f>ROUND(ROUND(L507,2)*ROUND(G507,3),2)</f>
      </c>
      <c s="36" t="s">
        <v>1764</v>
      </c>
      <c>
        <f>(M507*21)/100</f>
      </c>
      <c t="s">
        <v>27</v>
      </c>
    </row>
    <row r="508" spans="1:5" ht="25.5">
      <c r="A508" s="35" t="s">
        <v>56</v>
      </c>
      <c r="E508" s="39" t="s">
        <v>5634</v>
      </c>
    </row>
    <row r="509" spans="1:5" ht="25.5">
      <c r="A509" s="35" t="s">
        <v>57</v>
      </c>
      <c r="E509" s="40" t="s">
        <v>1462</v>
      </c>
    </row>
    <row r="510" spans="1:5" ht="12.75">
      <c r="A510" t="s">
        <v>59</v>
      </c>
      <c r="E510" s="39" t="s">
        <v>5</v>
      </c>
    </row>
    <row r="511" spans="1:16" ht="12.75">
      <c r="A511" t="s">
        <v>49</v>
      </c>
      <c s="34" t="s">
        <v>604</v>
      </c>
      <c s="34" t="s">
        <v>5635</v>
      </c>
      <c s="35" t="s">
        <v>5</v>
      </c>
      <c s="6" t="s">
        <v>5636</v>
      </c>
      <c s="36" t="s">
        <v>90</v>
      </c>
      <c s="37">
        <v>7</v>
      </c>
      <c s="36">
        <v>0</v>
      </c>
      <c s="36">
        <f>ROUND(G511*H511,6)</f>
      </c>
      <c r="L511" s="38">
        <v>0</v>
      </c>
      <c s="32">
        <f>ROUND(ROUND(L511,2)*ROUND(G511,3),2)</f>
      </c>
      <c s="36" t="s">
        <v>1764</v>
      </c>
      <c>
        <f>(M511*21)/100</f>
      </c>
      <c t="s">
        <v>27</v>
      </c>
    </row>
    <row r="512" spans="1:5" ht="25.5">
      <c r="A512" s="35" t="s">
        <v>56</v>
      </c>
      <c r="E512" s="39" t="s">
        <v>5637</v>
      </c>
    </row>
    <row r="513" spans="1:5" ht="25.5">
      <c r="A513" s="35" t="s">
        <v>57</v>
      </c>
      <c r="E513" s="40" t="s">
        <v>5638</v>
      </c>
    </row>
    <row r="514" spans="1:5" ht="12.75">
      <c r="A514" t="s">
        <v>59</v>
      </c>
      <c r="E514" s="39" t="s">
        <v>5</v>
      </c>
    </row>
    <row r="515" spans="1:16" ht="25.5">
      <c r="A515" t="s">
        <v>49</v>
      </c>
      <c s="34" t="s">
        <v>608</v>
      </c>
      <c s="34" t="s">
        <v>3890</v>
      </c>
      <c s="35" t="s">
        <v>5639</v>
      </c>
      <c s="6" t="s">
        <v>5640</v>
      </c>
      <c s="36" t="s">
        <v>793</v>
      </c>
      <c s="37">
        <v>1</v>
      </c>
      <c s="36">
        <v>0</v>
      </c>
      <c s="36">
        <f>ROUND(G515*H515,6)</f>
      </c>
      <c r="L515" s="38">
        <v>0</v>
      </c>
      <c s="32">
        <f>ROUND(ROUND(L515,2)*ROUND(G515,3),2)</f>
      </c>
      <c s="36" t="s">
        <v>1764</v>
      </c>
      <c>
        <f>(M515*21)/100</f>
      </c>
      <c t="s">
        <v>27</v>
      </c>
    </row>
    <row r="516" spans="1:5" ht="12.75">
      <c r="A516" s="35" t="s">
        <v>56</v>
      </c>
      <c r="E516" s="39" t="s">
        <v>5641</v>
      </c>
    </row>
    <row r="517" spans="1:5" ht="25.5">
      <c r="A517" s="35" t="s">
        <v>57</v>
      </c>
      <c r="E517" s="40" t="s">
        <v>3039</v>
      </c>
    </row>
    <row r="518" spans="1:5" ht="12.75">
      <c r="A518" t="s">
        <v>59</v>
      </c>
      <c r="E518" s="39" t="s">
        <v>5</v>
      </c>
    </row>
    <row r="519" spans="1:16" ht="25.5">
      <c r="A519" t="s">
        <v>49</v>
      </c>
      <c s="34" t="s">
        <v>662</v>
      </c>
      <c s="34" t="s">
        <v>5642</v>
      </c>
      <c s="35" t="s">
        <v>5</v>
      </c>
      <c s="6" t="s">
        <v>5643</v>
      </c>
      <c s="36" t="s">
        <v>90</v>
      </c>
      <c s="37">
        <v>1</v>
      </c>
      <c s="36">
        <v>0</v>
      </c>
      <c s="36">
        <f>ROUND(G519*H519,6)</f>
      </c>
      <c r="L519" s="38">
        <v>0</v>
      </c>
      <c s="32">
        <f>ROUND(ROUND(L519,2)*ROUND(G519,3),2)</f>
      </c>
      <c s="36" t="s">
        <v>1764</v>
      </c>
      <c>
        <f>(M519*21)/100</f>
      </c>
      <c t="s">
        <v>27</v>
      </c>
    </row>
    <row r="520" spans="1:5" ht="25.5">
      <c r="A520" s="35" t="s">
        <v>56</v>
      </c>
      <c r="E520" s="39" t="s">
        <v>5644</v>
      </c>
    </row>
    <row r="521" spans="1:5" ht="25.5">
      <c r="A521" s="35" t="s">
        <v>57</v>
      </c>
      <c r="E521" s="40" t="s">
        <v>58</v>
      </c>
    </row>
    <row r="522" spans="1:5" ht="12.75">
      <c r="A522" t="s">
        <v>59</v>
      </c>
      <c r="E522" s="39" t="s">
        <v>5</v>
      </c>
    </row>
    <row r="523" spans="1:16" ht="25.5">
      <c r="A523" t="s">
        <v>49</v>
      </c>
      <c s="34" t="s">
        <v>666</v>
      </c>
      <c s="34" t="s">
        <v>5645</v>
      </c>
      <c s="35" t="s">
        <v>5</v>
      </c>
      <c s="6" t="s">
        <v>5646</v>
      </c>
      <c s="36" t="s">
        <v>90</v>
      </c>
      <c s="37">
        <v>1</v>
      </c>
      <c s="36">
        <v>0</v>
      </c>
      <c s="36">
        <f>ROUND(G523*H523,6)</f>
      </c>
      <c r="L523" s="38">
        <v>0</v>
      </c>
      <c s="32">
        <f>ROUND(ROUND(L523,2)*ROUND(G523,3),2)</f>
      </c>
      <c s="36" t="s">
        <v>808</v>
      </c>
      <c>
        <f>(M523*21)/100</f>
      </c>
      <c t="s">
        <v>27</v>
      </c>
    </row>
    <row r="524" spans="1:5" ht="25.5">
      <c r="A524" s="35" t="s">
        <v>56</v>
      </c>
      <c r="E524" s="39" t="s">
        <v>5646</v>
      </c>
    </row>
    <row r="525" spans="1:5" ht="25.5">
      <c r="A525" s="35" t="s">
        <v>57</v>
      </c>
      <c r="E525" s="40" t="s">
        <v>58</v>
      </c>
    </row>
    <row r="526" spans="1:5" ht="12.75">
      <c r="A526" t="s">
        <v>59</v>
      </c>
      <c r="E526" s="39" t="s">
        <v>5</v>
      </c>
    </row>
    <row r="527" spans="1:16" ht="12.75">
      <c r="A527" t="s">
        <v>49</v>
      </c>
      <c s="34" t="s">
        <v>670</v>
      </c>
      <c s="34" t="s">
        <v>5647</v>
      </c>
      <c s="35" t="s">
        <v>5</v>
      </c>
      <c s="6" t="s">
        <v>5648</v>
      </c>
      <c s="36" t="s">
        <v>90</v>
      </c>
      <c s="37">
        <v>1</v>
      </c>
      <c s="36">
        <v>0</v>
      </c>
      <c s="36">
        <f>ROUND(G527*H527,6)</f>
      </c>
      <c r="L527" s="38">
        <v>0</v>
      </c>
      <c s="32">
        <f>ROUND(ROUND(L527,2)*ROUND(G527,3),2)</f>
      </c>
      <c s="36" t="s">
        <v>808</v>
      </c>
      <c>
        <f>(M527*21)/100</f>
      </c>
      <c t="s">
        <v>27</v>
      </c>
    </row>
    <row r="528" spans="1:5" ht="25.5">
      <c r="A528" s="35" t="s">
        <v>56</v>
      </c>
      <c r="E528" s="39" t="s">
        <v>5649</v>
      </c>
    </row>
    <row r="529" spans="1:5" ht="25.5">
      <c r="A529" s="35" t="s">
        <v>57</v>
      </c>
      <c r="E529" s="40" t="s">
        <v>58</v>
      </c>
    </row>
    <row r="530" spans="1:5" ht="12.75">
      <c r="A530" t="s">
        <v>59</v>
      </c>
      <c r="E530" s="39" t="s">
        <v>5</v>
      </c>
    </row>
    <row r="531" spans="1:16" ht="12.75">
      <c r="A531" t="s">
        <v>49</v>
      </c>
      <c s="34" t="s">
        <v>675</v>
      </c>
      <c s="34" t="s">
        <v>5650</v>
      </c>
      <c s="35" t="s">
        <v>5</v>
      </c>
      <c s="6" t="s">
        <v>5651</v>
      </c>
      <c s="36" t="s">
        <v>90</v>
      </c>
      <c s="37">
        <v>2</v>
      </c>
      <c s="36">
        <v>0</v>
      </c>
      <c s="36">
        <f>ROUND(G531*H531,6)</f>
      </c>
      <c r="L531" s="38">
        <v>0</v>
      </c>
      <c s="32">
        <f>ROUND(ROUND(L531,2)*ROUND(G531,3),2)</f>
      </c>
      <c s="36" t="s">
        <v>808</v>
      </c>
      <c>
        <f>(M531*21)/100</f>
      </c>
      <c t="s">
        <v>27</v>
      </c>
    </row>
    <row r="532" spans="1:5" ht="25.5">
      <c r="A532" s="35" t="s">
        <v>56</v>
      </c>
      <c r="E532" s="39" t="s">
        <v>5652</v>
      </c>
    </row>
    <row r="533" spans="1:5" ht="25.5">
      <c r="A533" s="35" t="s">
        <v>57</v>
      </c>
      <c r="E533" s="40" t="s">
        <v>1370</v>
      </c>
    </row>
    <row r="534" spans="1:5" ht="12.75">
      <c r="A534" t="s">
        <v>59</v>
      </c>
      <c r="E534" s="39" t="s">
        <v>5</v>
      </c>
    </row>
    <row r="535" spans="1:16" ht="12.75">
      <c r="A535" t="s">
        <v>49</v>
      </c>
      <c s="34" t="s">
        <v>679</v>
      </c>
      <c s="34" t="s">
        <v>5653</v>
      </c>
      <c s="35" t="s">
        <v>5</v>
      </c>
      <c s="6" t="s">
        <v>5651</v>
      </c>
      <c s="36" t="s">
        <v>90</v>
      </c>
      <c s="37">
        <v>3</v>
      </c>
      <c s="36">
        <v>0</v>
      </c>
      <c s="36">
        <f>ROUND(G535*H535,6)</f>
      </c>
      <c r="L535" s="38">
        <v>0</v>
      </c>
      <c s="32">
        <f>ROUND(ROUND(L535,2)*ROUND(G535,3),2)</f>
      </c>
      <c s="36" t="s">
        <v>808</v>
      </c>
      <c>
        <f>(M535*21)/100</f>
      </c>
      <c t="s">
        <v>27</v>
      </c>
    </row>
    <row r="536" spans="1:5" ht="25.5">
      <c r="A536" s="35" t="s">
        <v>56</v>
      </c>
      <c r="E536" s="39" t="s">
        <v>5654</v>
      </c>
    </row>
    <row r="537" spans="1:5" ht="25.5">
      <c r="A537" s="35" t="s">
        <v>57</v>
      </c>
      <c r="E537" s="40" t="s">
        <v>1462</v>
      </c>
    </row>
    <row r="538" spans="1:5" ht="12.75">
      <c r="A538" t="s">
        <v>59</v>
      </c>
      <c r="E538" s="39" t="s">
        <v>5</v>
      </c>
    </row>
    <row r="539" spans="1:16" ht="12.75">
      <c r="A539" t="s">
        <v>49</v>
      </c>
      <c s="34" t="s">
        <v>683</v>
      </c>
      <c s="34" t="s">
        <v>5655</v>
      </c>
      <c s="35" t="s">
        <v>5</v>
      </c>
      <c s="6" t="s">
        <v>5651</v>
      </c>
      <c s="36" t="s">
        <v>90</v>
      </c>
      <c s="37">
        <v>3</v>
      </c>
      <c s="36">
        <v>0</v>
      </c>
      <c s="36">
        <f>ROUND(G539*H539,6)</f>
      </c>
      <c r="L539" s="38">
        <v>0</v>
      </c>
      <c s="32">
        <f>ROUND(ROUND(L539,2)*ROUND(G539,3),2)</f>
      </c>
      <c s="36" t="s">
        <v>808</v>
      </c>
      <c>
        <f>(M539*21)/100</f>
      </c>
      <c t="s">
        <v>27</v>
      </c>
    </row>
    <row r="540" spans="1:5" ht="25.5">
      <c r="A540" s="35" t="s">
        <v>56</v>
      </c>
      <c r="E540" s="39" t="s">
        <v>5656</v>
      </c>
    </row>
    <row r="541" spans="1:5" ht="25.5">
      <c r="A541" s="35" t="s">
        <v>57</v>
      </c>
      <c r="E541" s="40" t="s">
        <v>1462</v>
      </c>
    </row>
    <row r="542" spans="1:5" ht="12.75">
      <c r="A542" t="s">
        <v>59</v>
      </c>
      <c r="E542" s="39" t="s">
        <v>5</v>
      </c>
    </row>
    <row r="543" spans="1:13" ht="12.75">
      <c r="A543" t="s">
        <v>46</v>
      </c>
      <c r="C543" s="31" t="s">
        <v>5657</v>
      </c>
      <c r="E543" s="33" t="s">
        <v>5658</v>
      </c>
      <c r="J543" s="32">
        <f>0</f>
      </c>
      <c s="32">
        <f>0</f>
      </c>
      <c s="32">
        <f>0+L544+L548+L552+L556</f>
      </c>
      <c s="32">
        <f>0+M544+M548+M552+M556</f>
      </c>
    </row>
    <row r="544" spans="1:16" ht="12.75">
      <c r="A544" t="s">
        <v>49</v>
      </c>
      <c s="34" t="s">
        <v>612</v>
      </c>
      <c s="34" t="s">
        <v>5659</v>
      </c>
      <c s="35" t="s">
        <v>5</v>
      </c>
      <c s="6" t="s">
        <v>5660</v>
      </c>
      <c s="36" t="s">
        <v>90</v>
      </c>
      <c s="37">
        <v>1</v>
      </c>
      <c s="36">
        <v>0</v>
      </c>
      <c s="36">
        <f>ROUND(G544*H544,6)</f>
      </c>
      <c r="L544" s="38">
        <v>0</v>
      </c>
      <c s="32">
        <f>ROUND(ROUND(L544,2)*ROUND(G544,3),2)</f>
      </c>
      <c s="36" t="s">
        <v>1764</v>
      </c>
      <c>
        <f>(M544*21)/100</f>
      </c>
      <c t="s">
        <v>27</v>
      </c>
    </row>
    <row r="545" spans="1:5" ht="12.75">
      <c r="A545" s="35" t="s">
        <v>56</v>
      </c>
      <c r="E545" s="39" t="s">
        <v>5</v>
      </c>
    </row>
    <row r="546" spans="1:5" ht="25.5">
      <c r="A546" s="35" t="s">
        <v>57</v>
      </c>
      <c r="E546" s="40" t="s">
        <v>3039</v>
      </c>
    </row>
    <row r="547" spans="1:5" ht="12.75">
      <c r="A547" t="s">
        <v>59</v>
      </c>
      <c r="E547" s="39" t="s">
        <v>5</v>
      </c>
    </row>
    <row r="548" spans="1:16" ht="12.75">
      <c r="A548" t="s">
        <v>49</v>
      </c>
      <c s="34" t="s">
        <v>615</v>
      </c>
      <c s="34" t="s">
        <v>5661</v>
      </c>
      <c s="35" t="s">
        <v>5</v>
      </c>
      <c s="6" t="s">
        <v>5662</v>
      </c>
      <c s="36" t="s">
        <v>90</v>
      </c>
      <c s="37">
        <v>1</v>
      </c>
      <c s="36">
        <v>0</v>
      </c>
      <c s="36">
        <f>ROUND(G548*H548,6)</f>
      </c>
      <c r="L548" s="38">
        <v>0</v>
      </c>
      <c s="32">
        <f>ROUND(ROUND(L548,2)*ROUND(G548,3),2)</f>
      </c>
      <c s="36" t="s">
        <v>1764</v>
      </c>
      <c>
        <f>(M548*21)/100</f>
      </c>
      <c t="s">
        <v>27</v>
      </c>
    </row>
    <row r="549" spans="1:5" ht="12.75">
      <c r="A549" s="35" t="s">
        <v>56</v>
      </c>
      <c r="E549" s="39" t="s">
        <v>5</v>
      </c>
    </row>
    <row r="550" spans="1:5" ht="25.5">
      <c r="A550" s="35" t="s">
        <v>57</v>
      </c>
      <c r="E550" s="40" t="s">
        <v>3039</v>
      </c>
    </row>
    <row r="551" spans="1:5" ht="12.75">
      <c r="A551" t="s">
        <v>59</v>
      </c>
      <c r="E551" s="39" t="s">
        <v>5</v>
      </c>
    </row>
    <row r="552" spans="1:16" ht="12.75">
      <c r="A552" t="s">
        <v>49</v>
      </c>
      <c s="34" t="s">
        <v>619</v>
      </c>
      <c s="34" t="s">
        <v>5663</v>
      </c>
      <c s="35" t="s">
        <v>5</v>
      </c>
      <c s="6" t="s">
        <v>5664</v>
      </c>
      <c s="36" t="s">
        <v>5665</v>
      </c>
      <c s="37">
        <v>1</v>
      </c>
      <c s="36">
        <v>0</v>
      </c>
      <c s="36">
        <f>ROUND(G552*H552,6)</f>
      </c>
      <c r="L552" s="38">
        <v>0</v>
      </c>
      <c s="32">
        <f>ROUND(ROUND(L552,2)*ROUND(G552,3),2)</f>
      </c>
      <c s="36" t="s">
        <v>1764</v>
      </c>
      <c>
        <f>(M552*21)/100</f>
      </c>
      <c t="s">
        <v>27</v>
      </c>
    </row>
    <row r="553" spans="1:5" ht="12.75">
      <c r="A553" s="35" t="s">
        <v>56</v>
      </c>
      <c r="E553" s="39" t="s">
        <v>5</v>
      </c>
    </row>
    <row r="554" spans="1:5" ht="25.5">
      <c r="A554" s="35" t="s">
        <v>57</v>
      </c>
      <c r="E554" s="40" t="s">
        <v>3039</v>
      </c>
    </row>
    <row r="555" spans="1:5" ht="12.75">
      <c r="A555" t="s">
        <v>59</v>
      </c>
      <c r="E555" s="39" t="s">
        <v>5</v>
      </c>
    </row>
    <row r="556" spans="1:16" ht="12.75">
      <c r="A556" t="s">
        <v>49</v>
      </c>
      <c s="34" t="s">
        <v>623</v>
      </c>
      <c s="34" t="s">
        <v>5666</v>
      </c>
      <c s="35" t="s">
        <v>5</v>
      </c>
      <c s="6" t="s">
        <v>5667</v>
      </c>
      <c s="36" t="s">
        <v>5665</v>
      </c>
      <c s="37">
        <v>1</v>
      </c>
      <c s="36">
        <v>0</v>
      </c>
      <c s="36">
        <f>ROUND(G556*H556,6)</f>
      </c>
      <c r="L556" s="38">
        <v>0</v>
      </c>
      <c s="32">
        <f>ROUND(ROUND(L556,2)*ROUND(G556,3),2)</f>
      </c>
      <c s="36" t="s">
        <v>1764</v>
      </c>
      <c>
        <f>(M556*21)/100</f>
      </c>
      <c t="s">
        <v>27</v>
      </c>
    </row>
    <row r="557" spans="1:5" ht="12.75">
      <c r="A557" s="35" t="s">
        <v>56</v>
      </c>
      <c r="E557" s="39" t="s">
        <v>5</v>
      </c>
    </row>
    <row r="558" spans="1:5" ht="25.5">
      <c r="A558" s="35" t="s">
        <v>57</v>
      </c>
      <c r="E558" s="40" t="s">
        <v>3039</v>
      </c>
    </row>
    <row r="559" spans="1:5" ht="12.75">
      <c r="A559" t="s">
        <v>59</v>
      </c>
      <c r="E559" s="39" t="s">
        <v>5</v>
      </c>
    </row>
    <row r="560" spans="1:13" ht="12.75">
      <c r="A560" t="s">
        <v>46</v>
      </c>
      <c r="C560" s="31" t="s">
        <v>5668</v>
      </c>
      <c r="E560" s="33" t="s">
        <v>5669</v>
      </c>
      <c r="J560" s="32">
        <f>0</f>
      </c>
      <c s="32">
        <f>0</f>
      </c>
      <c s="32">
        <f>0+L561+L565+L569+L573+L577+L581+L585+L589</f>
      </c>
      <c s="32">
        <f>0+M561+M565+M569+M573+M577+M581+M585+M589</f>
      </c>
    </row>
    <row r="561" spans="1:16" ht="12.75">
      <c r="A561" t="s">
        <v>49</v>
      </c>
      <c s="34" t="s">
        <v>627</v>
      </c>
      <c s="34" t="s">
        <v>5670</v>
      </c>
      <c s="35" t="s">
        <v>5</v>
      </c>
      <c s="6" t="s">
        <v>5671</v>
      </c>
      <c s="36" t="s">
        <v>75</v>
      </c>
      <c s="37">
        <v>32</v>
      </c>
      <c s="36">
        <v>0</v>
      </c>
      <c s="36">
        <f>ROUND(G561*H561,6)</f>
      </c>
      <c r="L561" s="38">
        <v>0</v>
      </c>
      <c s="32">
        <f>ROUND(ROUND(L561,2)*ROUND(G561,3),2)</f>
      </c>
      <c s="36" t="s">
        <v>1764</v>
      </c>
      <c>
        <f>(M561*21)/100</f>
      </c>
      <c t="s">
        <v>27</v>
      </c>
    </row>
    <row r="562" spans="1:5" ht="12.75">
      <c r="A562" s="35" t="s">
        <v>56</v>
      </c>
      <c r="E562" s="39" t="s">
        <v>5</v>
      </c>
    </row>
    <row r="563" spans="1:5" ht="25.5">
      <c r="A563" s="35" t="s">
        <v>57</v>
      </c>
      <c r="E563" s="40" t="s">
        <v>5672</v>
      </c>
    </row>
    <row r="564" spans="1:5" ht="12.75">
      <c r="A564" t="s">
        <v>59</v>
      </c>
      <c r="E564" s="39" t="s">
        <v>5</v>
      </c>
    </row>
    <row r="565" spans="1:16" ht="25.5">
      <c r="A565" t="s">
        <v>49</v>
      </c>
      <c s="34" t="s">
        <v>630</v>
      </c>
      <c s="34" t="s">
        <v>5673</v>
      </c>
      <c s="35" t="s">
        <v>5</v>
      </c>
      <c s="6" t="s">
        <v>5674</v>
      </c>
      <c s="36" t="s">
        <v>75</v>
      </c>
      <c s="37">
        <v>217</v>
      </c>
      <c s="36">
        <v>0</v>
      </c>
      <c s="36">
        <f>ROUND(G565*H565,6)</f>
      </c>
      <c r="L565" s="38">
        <v>0</v>
      </c>
      <c s="32">
        <f>ROUND(ROUND(L565,2)*ROUND(G565,3),2)</f>
      </c>
      <c s="36" t="s">
        <v>1764</v>
      </c>
      <c>
        <f>(M565*21)/100</f>
      </c>
      <c t="s">
        <v>27</v>
      </c>
    </row>
    <row r="566" spans="1:5" ht="12.75">
      <c r="A566" s="35" t="s">
        <v>56</v>
      </c>
      <c r="E566" s="39" t="s">
        <v>5</v>
      </c>
    </row>
    <row r="567" spans="1:5" ht="25.5">
      <c r="A567" s="35" t="s">
        <v>57</v>
      </c>
      <c r="E567" s="40" t="s">
        <v>5675</v>
      </c>
    </row>
    <row r="568" spans="1:5" ht="12.75">
      <c r="A568" t="s">
        <v>59</v>
      </c>
      <c r="E568" s="39" t="s">
        <v>5</v>
      </c>
    </row>
    <row r="569" spans="1:16" ht="25.5">
      <c r="A569" t="s">
        <v>49</v>
      </c>
      <c s="34" t="s">
        <v>634</v>
      </c>
      <c s="34" t="s">
        <v>5676</v>
      </c>
      <c s="35" t="s">
        <v>5</v>
      </c>
      <c s="6" t="s">
        <v>5677</v>
      </c>
      <c s="36" t="s">
        <v>75</v>
      </c>
      <c s="37">
        <v>138</v>
      </c>
      <c s="36">
        <v>0</v>
      </c>
      <c s="36">
        <f>ROUND(G569*H569,6)</f>
      </c>
      <c r="L569" s="38">
        <v>0</v>
      </c>
      <c s="32">
        <f>ROUND(ROUND(L569,2)*ROUND(G569,3),2)</f>
      </c>
      <c s="36" t="s">
        <v>1764</v>
      </c>
      <c>
        <f>(M569*21)/100</f>
      </c>
      <c t="s">
        <v>27</v>
      </c>
    </row>
    <row r="570" spans="1:5" ht="12.75">
      <c r="A570" s="35" t="s">
        <v>56</v>
      </c>
      <c r="E570" s="39" t="s">
        <v>5</v>
      </c>
    </row>
    <row r="571" spans="1:5" ht="25.5">
      <c r="A571" s="35" t="s">
        <v>57</v>
      </c>
      <c r="E571" s="40" t="s">
        <v>5678</v>
      </c>
    </row>
    <row r="572" spans="1:5" ht="12.75">
      <c r="A572" t="s">
        <v>59</v>
      </c>
      <c r="E572" s="39" t="s">
        <v>5</v>
      </c>
    </row>
    <row r="573" spans="1:16" ht="25.5">
      <c r="A573" t="s">
        <v>49</v>
      </c>
      <c s="34" t="s">
        <v>638</v>
      </c>
      <c s="34" t="s">
        <v>5679</v>
      </c>
      <c s="35" t="s">
        <v>5</v>
      </c>
      <c s="6" t="s">
        <v>5680</v>
      </c>
      <c s="36" t="s">
        <v>90</v>
      </c>
      <c s="37">
        <v>16</v>
      </c>
      <c s="36">
        <v>0</v>
      </c>
      <c s="36">
        <f>ROUND(G573*H573,6)</f>
      </c>
      <c r="L573" s="38">
        <v>0</v>
      </c>
      <c s="32">
        <f>ROUND(ROUND(L573,2)*ROUND(G573,3),2)</f>
      </c>
      <c s="36" t="s">
        <v>1764</v>
      </c>
      <c>
        <f>(M573*21)/100</f>
      </c>
      <c t="s">
        <v>27</v>
      </c>
    </row>
    <row r="574" spans="1:5" ht="12.75">
      <c r="A574" s="35" t="s">
        <v>56</v>
      </c>
      <c r="E574" s="39" t="s">
        <v>5</v>
      </c>
    </row>
    <row r="575" spans="1:5" ht="25.5">
      <c r="A575" s="35" t="s">
        <v>57</v>
      </c>
      <c r="E575" s="40" t="s">
        <v>5306</v>
      </c>
    </row>
    <row r="576" spans="1:5" ht="12.75">
      <c r="A576" t="s">
        <v>59</v>
      </c>
      <c r="E576" s="39" t="s">
        <v>5</v>
      </c>
    </row>
    <row r="577" spans="1:16" ht="25.5">
      <c r="A577" t="s">
        <v>49</v>
      </c>
      <c s="34" t="s">
        <v>642</v>
      </c>
      <c s="34" t="s">
        <v>5681</v>
      </c>
      <c s="35" t="s">
        <v>5</v>
      </c>
      <c s="6" t="s">
        <v>5682</v>
      </c>
      <c s="36" t="s">
        <v>90</v>
      </c>
      <c s="37">
        <v>28</v>
      </c>
      <c s="36">
        <v>0</v>
      </c>
      <c s="36">
        <f>ROUND(G577*H577,6)</f>
      </c>
      <c r="L577" s="38">
        <v>0</v>
      </c>
      <c s="32">
        <f>ROUND(ROUND(L577,2)*ROUND(G577,3),2)</f>
      </c>
      <c s="36" t="s">
        <v>1764</v>
      </c>
      <c>
        <f>(M577*21)/100</f>
      </c>
      <c t="s">
        <v>27</v>
      </c>
    </row>
    <row r="578" spans="1:5" ht="12.75">
      <c r="A578" s="35" t="s">
        <v>56</v>
      </c>
      <c r="E578" s="39" t="s">
        <v>5</v>
      </c>
    </row>
    <row r="579" spans="1:5" ht="25.5">
      <c r="A579" s="35" t="s">
        <v>57</v>
      </c>
      <c r="E579" s="40" t="s">
        <v>5486</v>
      </c>
    </row>
    <row r="580" spans="1:5" ht="12.75">
      <c r="A580" t="s">
        <v>59</v>
      </c>
      <c r="E580" s="39" t="s">
        <v>5</v>
      </c>
    </row>
    <row r="581" spans="1:16" ht="25.5">
      <c r="A581" t="s">
        <v>49</v>
      </c>
      <c s="34" t="s">
        <v>646</v>
      </c>
      <c s="34" t="s">
        <v>5683</v>
      </c>
      <c s="35" t="s">
        <v>5</v>
      </c>
      <c s="6" t="s">
        <v>5684</v>
      </c>
      <c s="36" t="s">
        <v>90</v>
      </c>
      <c s="37">
        <v>67</v>
      </c>
      <c s="36">
        <v>0</v>
      </c>
      <c s="36">
        <f>ROUND(G581*H581,6)</f>
      </c>
      <c r="L581" s="38">
        <v>0</v>
      </c>
      <c s="32">
        <f>ROUND(ROUND(L581,2)*ROUND(G581,3),2)</f>
      </c>
      <c s="36" t="s">
        <v>1764</v>
      </c>
      <c>
        <f>(M581*21)/100</f>
      </c>
      <c t="s">
        <v>27</v>
      </c>
    </row>
    <row r="582" spans="1:5" ht="12.75">
      <c r="A582" s="35" t="s">
        <v>56</v>
      </c>
      <c r="E582" s="39" t="s">
        <v>5</v>
      </c>
    </row>
    <row r="583" spans="1:5" ht="25.5">
      <c r="A583" s="35" t="s">
        <v>57</v>
      </c>
      <c r="E583" s="40" t="s">
        <v>5685</v>
      </c>
    </row>
    <row r="584" spans="1:5" ht="12.75">
      <c r="A584" t="s">
        <v>59</v>
      </c>
      <c r="E584" s="39" t="s">
        <v>5</v>
      </c>
    </row>
    <row r="585" spans="1:16" ht="25.5">
      <c r="A585" t="s">
        <v>49</v>
      </c>
      <c s="34" t="s">
        <v>650</v>
      </c>
      <c s="34" t="s">
        <v>5686</v>
      </c>
      <c s="35" t="s">
        <v>5</v>
      </c>
      <c s="6" t="s">
        <v>5687</v>
      </c>
      <c s="36" t="s">
        <v>90</v>
      </c>
      <c s="37">
        <v>4</v>
      </c>
      <c s="36">
        <v>0</v>
      </c>
      <c s="36">
        <f>ROUND(G585*H585,6)</f>
      </c>
      <c r="L585" s="38">
        <v>0</v>
      </c>
      <c s="32">
        <f>ROUND(ROUND(L585,2)*ROUND(G585,3),2)</f>
      </c>
      <c s="36" t="s">
        <v>1764</v>
      </c>
      <c>
        <f>(M585*21)/100</f>
      </c>
      <c t="s">
        <v>27</v>
      </c>
    </row>
    <row r="586" spans="1:5" ht="12.75">
      <c r="A586" s="35" t="s">
        <v>56</v>
      </c>
      <c r="E586" s="39" t="s">
        <v>5</v>
      </c>
    </row>
    <row r="587" spans="1:5" ht="25.5">
      <c r="A587" s="35" t="s">
        <v>57</v>
      </c>
      <c r="E587" s="40" t="s">
        <v>3116</v>
      </c>
    </row>
    <row r="588" spans="1:5" ht="12.75">
      <c r="A588" t="s">
        <v>59</v>
      </c>
      <c r="E588" s="39" t="s">
        <v>5</v>
      </c>
    </row>
    <row r="589" spans="1:16" ht="12.75">
      <c r="A589" t="s">
        <v>49</v>
      </c>
      <c s="34" t="s">
        <v>654</v>
      </c>
      <c s="34" t="s">
        <v>5688</v>
      </c>
      <c s="35" t="s">
        <v>5</v>
      </c>
      <c s="6" t="s">
        <v>5689</v>
      </c>
      <c s="36" t="s">
        <v>90</v>
      </c>
      <c s="37">
        <v>15</v>
      </c>
      <c s="36">
        <v>0</v>
      </c>
      <c s="36">
        <f>ROUND(G589*H589,6)</f>
      </c>
      <c r="L589" s="38">
        <v>0</v>
      </c>
      <c s="32">
        <f>ROUND(ROUND(L589,2)*ROUND(G589,3),2)</f>
      </c>
      <c s="36" t="s">
        <v>1764</v>
      </c>
      <c>
        <f>(M589*21)/100</f>
      </c>
      <c t="s">
        <v>27</v>
      </c>
    </row>
    <row r="590" spans="1:5" ht="12.75">
      <c r="A590" s="35" t="s">
        <v>56</v>
      </c>
      <c r="E590" s="39" t="s">
        <v>5</v>
      </c>
    </row>
    <row r="591" spans="1:5" ht="25.5">
      <c r="A591" s="35" t="s">
        <v>57</v>
      </c>
      <c r="E591" s="40" t="s">
        <v>5690</v>
      </c>
    </row>
    <row r="592" spans="1:5" ht="12.75">
      <c r="A592" t="s">
        <v>59</v>
      </c>
      <c r="E592" s="39" t="s">
        <v>5</v>
      </c>
    </row>
    <row r="593" spans="1:13" ht="12.75">
      <c r="A593" t="s">
        <v>46</v>
      </c>
      <c r="C593" s="31" t="s">
        <v>5691</v>
      </c>
      <c r="E593" s="33" t="s">
        <v>5692</v>
      </c>
      <c r="J593" s="32">
        <f>0</f>
      </c>
      <c s="32">
        <f>0</f>
      </c>
      <c s="32">
        <f>0+L594</f>
      </c>
      <c s="32">
        <f>0+M594</f>
      </c>
    </row>
    <row r="594" spans="1:16" ht="12.75">
      <c r="A594" t="s">
        <v>49</v>
      </c>
      <c s="34" t="s">
        <v>658</v>
      </c>
      <c s="34" t="s">
        <v>5693</v>
      </c>
      <c s="35" t="s">
        <v>5</v>
      </c>
      <c s="6" t="s">
        <v>5694</v>
      </c>
      <c s="36" t="s">
        <v>5695</v>
      </c>
      <c s="37">
        <v>19750</v>
      </c>
      <c s="36">
        <v>0</v>
      </c>
      <c s="36">
        <f>ROUND(G594*H594,6)</f>
      </c>
      <c r="L594" s="38">
        <v>0</v>
      </c>
      <c s="32">
        <f>ROUND(ROUND(L594,2)*ROUND(G594,3),2)</f>
      </c>
      <c s="36" t="s">
        <v>1764</v>
      </c>
      <c>
        <f>(M594*21)/100</f>
      </c>
      <c t="s">
        <v>27</v>
      </c>
    </row>
    <row r="595" spans="1:5" ht="12.75">
      <c r="A595" s="35" t="s">
        <v>56</v>
      </c>
      <c r="E595" s="39" t="s">
        <v>5</v>
      </c>
    </row>
    <row r="596" spans="1:5" ht="25.5">
      <c r="A596" s="35" t="s">
        <v>57</v>
      </c>
      <c r="E596" s="40" t="s">
        <v>5696</v>
      </c>
    </row>
    <row r="597" spans="1:5" ht="12.75">
      <c r="A597" t="s">
        <v>59</v>
      </c>
      <c r="E5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5699</v>
      </c>
      <c r="E8" s="30" t="s">
        <v>5698</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47</v>
      </c>
      <c r="E9" s="33" t="s">
        <v>48</v>
      </c>
      <c r="J9" s="32">
        <f>0</f>
      </c>
      <c s="32">
        <f>0</f>
      </c>
      <c s="32">
        <f>0+L10</f>
      </c>
      <c s="32">
        <f>0+M10</f>
      </c>
    </row>
    <row r="10" spans="1:16" ht="12.75">
      <c r="A10" t="s">
        <v>49</v>
      </c>
      <c s="34" t="s">
        <v>4</v>
      </c>
      <c s="34" t="s">
        <v>5700</v>
      </c>
      <c s="35" t="s">
        <v>5701</v>
      </c>
      <c s="6" t="s">
        <v>5702</v>
      </c>
      <c s="36" t="s">
        <v>793</v>
      </c>
      <c s="37">
        <v>8</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3" ht="12.75">
      <c r="A14" t="s">
        <v>46</v>
      </c>
      <c r="C14" s="31" t="s">
        <v>357</v>
      </c>
      <c r="E14" s="33" t="s">
        <v>5703</v>
      </c>
      <c r="J14" s="32">
        <f>0</f>
      </c>
      <c s="32">
        <f>0</f>
      </c>
      <c s="32">
        <f>0+L15+L19+L23+L27+L31+L35</f>
      </c>
      <c s="32">
        <f>0+M15+M19+M23+M27+M31+M35</f>
      </c>
    </row>
    <row r="15" spans="1:16" ht="12.75">
      <c r="A15" t="s">
        <v>49</v>
      </c>
      <c s="34" t="s">
        <v>27</v>
      </c>
      <c s="34" t="s">
        <v>5704</v>
      </c>
      <c s="35" t="s">
        <v>5</v>
      </c>
      <c s="6" t="s">
        <v>5705</v>
      </c>
      <c s="36" t="s">
        <v>793</v>
      </c>
      <c s="37">
        <v>1.16</v>
      </c>
      <c s="36">
        <v>0</v>
      </c>
      <c s="36">
        <f>ROUND(G15*H15,6)</f>
      </c>
      <c r="L15" s="38">
        <v>0</v>
      </c>
      <c s="32">
        <f>ROUND(ROUND(L15,2)*ROUND(G15,3),2)</f>
      </c>
      <c s="36" t="s">
        <v>5706</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5707</v>
      </c>
      <c s="35" t="s">
        <v>5</v>
      </c>
      <c s="6" t="s">
        <v>5708</v>
      </c>
      <c s="36" t="s">
        <v>75</v>
      </c>
      <c s="37">
        <v>364</v>
      </c>
      <c s="36">
        <v>0</v>
      </c>
      <c s="36">
        <f>ROUND(G19*H19,6)</f>
      </c>
      <c r="L19" s="38">
        <v>0</v>
      </c>
      <c s="32">
        <f>ROUND(ROUND(L19,2)*ROUND(G19,3),2)</f>
      </c>
      <c s="36" t="s">
        <v>5709</v>
      </c>
      <c>
        <f>(M19*21)/100</f>
      </c>
      <c t="s">
        <v>27</v>
      </c>
    </row>
    <row r="20" spans="1:5" ht="12.75">
      <c r="A20" s="35" t="s">
        <v>56</v>
      </c>
      <c r="E20" s="39" t="s">
        <v>5</v>
      </c>
    </row>
    <row r="21" spans="1:5" ht="12.75">
      <c r="A21" s="35" t="s">
        <v>57</v>
      </c>
      <c r="E21" s="40" t="s">
        <v>5</v>
      </c>
    </row>
    <row r="22" spans="1:5" ht="12.75">
      <c r="A22" t="s">
        <v>59</v>
      </c>
      <c r="E22" s="39" t="s">
        <v>5</v>
      </c>
    </row>
    <row r="23" spans="1:16" ht="12.75">
      <c r="A23" t="s">
        <v>49</v>
      </c>
      <c s="34" t="s">
        <v>72</v>
      </c>
      <c s="34" t="s">
        <v>5710</v>
      </c>
      <c s="35" t="s">
        <v>5</v>
      </c>
      <c s="6" t="s">
        <v>5711</v>
      </c>
      <c s="36" t="s">
        <v>75</v>
      </c>
      <c s="37">
        <v>226</v>
      </c>
      <c s="36">
        <v>0</v>
      </c>
      <c s="36">
        <f>ROUND(G23*H23,6)</f>
      </c>
      <c r="L23" s="38">
        <v>0</v>
      </c>
      <c s="32">
        <f>ROUND(ROUND(L23,2)*ROUND(G23,3),2)</f>
      </c>
      <c s="36" t="s">
        <v>5709</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5712</v>
      </c>
      <c s="35" t="s">
        <v>5</v>
      </c>
      <c s="6" t="s">
        <v>5713</v>
      </c>
      <c s="36" t="s">
        <v>75</v>
      </c>
      <c s="37">
        <v>177</v>
      </c>
      <c s="36">
        <v>0</v>
      </c>
      <c s="36">
        <f>ROUND(G27*H27,6)</f>
      </c>
      <c r="L27" s="38">
        <v>0</v>
      </c>
      <c s="32">
        <f>ROUND(ROUND(L27,2)*ROUND(G27,3),2)</f>
      </c>
      <c s="36" t="s">
        <v>5709</v>
      </c>
      <c>
        <f>(M27*21)/100</f>
      </c>
      <c t="s">
        <v>27</v>
      </c>
    </row>
    <row r="28" spans="1:5" ht="12.75">
      <c r="A28" s="35" t="s">
        <v>56</v>
      </c>
      <c r="E28" s="39" t="s">
        <v>5</v>
      </c>
    </row>
    <row r="29" spans="1:5" ht="12.75">
      <c r="A29" s="35" t="s">
        <v>57</v>
      </c>
      <c r="E29" s="40" t="s">
        <v>5</v>
      </c>
    </row>
    <row r="30" spans="1:5" ht="12.75">
      <c r="A30" t="s">
        <v>59</v>
      </c>
      <c r="E30" s="39" t="s">
        <v>5</v>
      </c>
    </row>
    <row r="31" spans="1:16" ht="12.75">
      <c r="A31" t="s">
        <v>49</v>
      </c>
      <c s="34" t="s">
        <v>82</v>
      </c>
      <c s="34" t="s">
        <v>5714</v>
      </c>
      <c s="35" t="s">
        <v>5</v>
      </c>
      <c s="6" t="s">
        <v>5715</v>
      </c>
      <c s="36" t="s">
        <v>75</v>
      </c>
      <c s="37">
        <v>252</v>
      </c>
      <c s="36">
        <v>0</v>
      </c>
      <c s="36">
        <f>ROUND(G31*H31,6)</f>
      </c>
      <c r="L31" s="38">
        <v>0</v>
      </c>
      <c s="32">
        <f>ROUND(ROUND(L31,2)*ROUND(G31,3),2)</f>
      </c>
      <c s="36" t="s">
        <v>5709</v>
      </c>
      <c>
        <f>(M31*21)/100</f>
      </c>
      <c t="s">
        <v>27</v>
      </c>
    </row>
    <row r="32" spans="1:5" ht="12.75">
      <c r="A32" s="35" t="s">
        <v>56</v>
      </c>
      <c r="E32" s="39" t="s">
        <v>5</v>
      </c>
    </row>
    <row r="33" spans="1:5" ht="12.75">
      <c r="A33" s="35" t="s">
        <v>57</v>
      </c>
      <c r="E33" s="40" t="s">
        <v>5</v>
      </c>
    </row>
    <row r="34" spans="1:5" ht="12.75">
      <c r="A34" t="s">
        <v>59</v>
      </c>
      <c r="E34" s="39" t="s">
        <v>5</v>
      </c>
    </row>
    <row r="35" spans="1:16" ht="12.75">
      <c r="A35" t="s">
        <v>49</v>
      </c>
      <c s="34" t="s">
        <v>87</v>
      </c>
      <c s="34" t="s">
        <v>5716</v>
      </c>
      <c s="35" t="s">
        <v>4</v>
      </c>
      <c s="6" t="s">
        <v>5717</v>
      </c>
      <c s="36" t="s">
        <v>75</v>
      </c>
      <c s="37">
        <v>10</v>
      </c>
      <c s="36">
        <v>0</v>
      </c>
      <c s="36">
        <f>ROUND(G35*H35,6)</f>
      </c>
      <c r="L35" s="38">
        <v>0</v>
      </c>
      <c s="32">
        <f>ROUND(ROUND(L35,2)*ROUND(G35,3),2)</f>
      </c>
      <c s="36" t="s">
        <v>5709</v>
      </c>
      <c>
        <f>(M35*21)/100</f>
      </c>
      <c t="s">
        <v>27</v>
      </c>
    </row>
    <row r="36" spans="1:5" ht="12.75">
      <c r="A36" s="35" t="s">
        <v>56</v>
      </c>
      <c r="E36" s="39" t="s">
        <v>5</v>
      </c>
    </row>
    <row r="37" spans="1:5" ht="12.75">
      <c r="A37" s="35" t="s">
        <v>57</v>
      </c>
      <c r="E37" s="40" t="s">
        <v>5</v>
      </c>
    </row>
    <row r="38" spans="1:5" ht="12.75">
      <c r="A38" t="s">
        <v>59</v>
      </c>
      <c r="E38" s="39" t="s">
        <v>5</v>
      </c>
    </row>
    <row r="39" spans="1:13" ht="12.75">
      <c r="A39" t="s">
        <v>46</v>
      </c>
      <c r="C39" s="31" t="s">
        <v>361</v>
      </c>
      <c r="E39" s="33" t="s">
        <v>5718</v>
      </c>
      <c r="J39" s="32">
        <f>0</f>
      </c>
      <c s="32">
        <f>0</f>
      </c>
      <c s="32">
        <f>0+L40+L44+L48+L52+L56</f>
      </c>
      <c s="32">
        <f>0+M40+M44+M48+M52+M56</f>
      </c>
    </row>
    <row r="40" spans="1:16" ht="25.5">
      <c r="A40" t="s">
        <v>49</v>
      </c>
      <c s="34" t="s">
        <v>108</v>
      </c>
      <c s="34" t="s">
        <v>5719</v>
      </c>
      <c s="35" t="s">
        <v>5</v>
      </c>
      <c s="6" t="s">
        <v>5720</v>
      </c>
      <c s="36" t="s">
        <v>75</v>
      </c>
      <c s="37">
        <v>1106</v>
      </c>
      <c s="36">
        <v>0</v>
      </c>
      <c s="36">
        <f>ROUND(G40*H40,6)</f>
      </c>
      <c r="L40" s="38">
        <v>0</v>
      </c>
      <c s="32">
        <f>ROUND(ROUND(L40,2)*ROUND(G40,3),2)</f>
      </c>
      <c s="36" t="s">
        <v>5706</v>
      </c>
      <c>
        <f>(M40*21)/100</f>
      </c>
      <c t="s">
        <v>27</v>
      </c>
    </row>
    <row r="41" spans="1:5" ht="12.75">
      <c r="A41" s="35" t="s">
        <v>56</v>
      </c>
      <c r="E41" s="39" t="s">
        <v>5</v>
      </c>
    </row>
    <row r="42" spans="1:5" ht="12.75">
      <c r="A42" s="35" t="s">
        <v>57</v>
      </c>
      <c r="E42" s="40" t="s">
        <v>5</v>
      </c>
    </row>
    <row r="43" spans="1:5" ht="12.75">
      <c r="A43" t="s">
        <v>59</v>
      </c>
      <c r="E43" s="39" t="s">
        <v>5</v>
      </c>
    </row>
    <row r="44" spans="1:16" ht="25.5">
      <c r="A44" t="s">
        <v>49</v>
      </c>
      <c s="34" t="s">
        <v>112</v>
      </c>
      <c s="34" t="s">
        <v>5721</v>
      </c>
      <c s="35" t="s">
        <v>5</v>
      </c>
      <c s="6" t="s">
        <v>5722</v>
      </c>
      <c s="36" t="s">
        <v>75</v>
      </c>
      <c s="37">
        <v>10</v>
      </c>
      <c s="36">
        <v>0</v>
      </c>
      <c s="36">
        <f>ROUND(G44*H44,6)</f>
      </c>
      <c r="L44" s="38">
        <v>0</v>
      </c>
      <c s="32">
        <f>ROUND(ROUND(L44,2)*ROUND(G44,3),2)</f>
      </c>
      <c s="36" t="s">
        <v>5706</v>
      </c>
      <c>
        <f>(M44*21)/100</f>
      </c>
      <c t="s">
        <v>27</v>
      </c>
    </row>
    <row r="45" spans="1:5" ht="12.75">
      <c r="A45" s="35" t="s">
        <v>56</v>
      </c>
      <c r="E45" s="39" t="s">
        <v>5</v>
      </c>
    </row>
    <row r="46" spans="1:5" ht="12.75">
      <c r="A46" s="35" t="s">
        <v>57</v>
      </c>
      <c r="E46" s="40" t="s">
        <v>5</v>
      </c>
    </row>
    <row r="47" spans="1:5" ht="12.75">
      <c r="A47" t="s">
        <v>59</v>
      </c>
      <c r="E47" s="39" t="s">
        <v>5</v>
      </c>
    </row>
    <row r="48" spans="1:16" ht="25.5">
      <c r="A48" t="s">
        <v>49</v>
      </c>
      <c s="34" t="s">
        <v>116</v>
      </c>
      <c s="34" t="s">
        <v>5723</v>
      </c>
      <c s="35" t="s">
        <v>5</v>
      </c>
      <c s="6" t="s">
        <v>5724</v>
      </c>
      <c s="36" t="s">
        <v>75</v>
      </c>
      <c s="37">
        <v>220</v>
      </c>
      <c s="36">
        <v>0</v>
      </c>
      <c s="36">
        <f>ROUND(G48*H48,6)</f>
      </c>
      <c r="L48" s="38">
        <v>0</v>
      </c>
      <c s="32">
        <f>ROUND(ROUND(L48,2)*ROUND(G48,3),2)</f>
      </c>
      <c s="36" t="s">
        <v>5706</v>
      </c>
      <c>
        <f>(M48*21)/100</f>
      </c>
      <c t="s">
        <v>27</v>
      </c>
    </row>
    <row r="49" spans="1:5" ht="12.75">
      <c r="A49" s="35" t="s">
        <v>56</v>
      </c>
      <c r="E49" s="39" t="s">
        <v>5</v>
      </c>
    </row>
    <row r="50" spans="1:5" ht="12.75">
      <c r="A50" s="35" t="s">
        <v>57</v>
      </c>
      <c r="E50" s="40" t="s">
        <v>5</v>
      </c>
    </row>
    <row r="51" spans="1:5" ht="12.75">
      <c r="A51" t="s">
        <v>59</v>
      </c>
      <c r="E51" s="39" t="s">
        <v>5</v>
      </c>
    </row>
    <row r="52" spans="1:16" ht="25.5">
      <c r="A52" t="s">
        <v>49</v>
      </c>
      <c s="34" t="s">
        <v>120</v>
      </c>
      <c s="34" t="s">
        <v>5725</v>
      </c>
      <c s="35" t="s">
        <v>5</v>
      </c>
      <c s="6" t="s">
        <v>5726</v>
      </c>
      <c s="36" t="s">
        <v>75</v>
      </c>
      <c s="37">
        <v>7</v>
      </c>
      <c s="36">
        <v>0</v>
      </c>
      <c s="36">
        <f>ROUND(G52*H52,6)</f>
      </c>
      <c r="L52" s="38">
        <v>0</v>
      </c>
      <c s="32">
        <f>ROUND(ROUND(L52,2)*ROUND(G52,3),2)</f>
      </c>
      <c s="36" t="s">
        <v>5706</v>
      </c>
      <c>
        <f>(M52*21)/100</f>
      </c>
      <c t="s">
        <v>27</v>
      </c>
    </row>
    <row r="53" spans="1:5" ht="12.75">
      <c r="A53" s="35" t="s">
        <v>56</v>
      </c>
      <c r="E53" s="39" t="s">
        <v>5</v>
      </c>
    </row>
    <row r="54" spans="1:5" ht="12.75">
      <c r="A54" s="35" t="s">
        <v>57</v>
      </c>
      <c r="E54" s="40" t="s">
        <v>5</v>
      </c>
    </row>
    <row r="55" spans="1:5" ht="12.75">
      <c r="A55" t="s">
        <v>59</v>
      </c>
      <c r="E55" s="39" t="s">
        <v>5</v>
      </c>
    </row>
    <row r="56" spans="1:16" ht="12.75">
      <c r="A56" t="s">
        <v>49</v>
      </c>
      <c s="34" t="s">
        <v>124</v>
      </c>
      <c s="34" t="s">
        <v>5727</v>
      </c>
      <c s="35" t="s">
        <v>5</v>
      </c>
      <c s="6" t="s">
        <v>5728</v>
      </c>
      <c s="36" t="s">
        <v>90</v>
      </c>
      <c s="37">
        <v>99</v>
      </c>
      <c s="36">
        <v>0</v>
      </c>
      <c s="36">
        <f>ROUND(G56*H56,6)</f>
      </c>
      <c r="L56" s="38">
        <v>0</v>
      </c>
      <c s="32">
        <f>ROUND(ROUND(L56,2)*ROUND(G56,3),2)</f>
      </c>
      <c s="36" t="s">
        <v>5706</v>
      </c>
      <c>
        <f>(M56*21)/100</f>
      </c>
      <c t="s">
        <v>27</v>
      </c>
    </row>
    <row r="57" spans="1:5" ht="12.75">
      <c r="A57" s="35" t="s">
        <v>56</v>
      </c>
      <c r="E57" s="39" t="s">
        <v>5</v>
      </c>
    </row>
    <row r="58" spans="1:5" ht="12.75">
      <c r="A58" s="35" t="s">
        <v>57</v>
      </c>
      <c r="E58" s="40" t="s">
        <v>5</v>
      </c>
    </row>
    <row r="59" spans="1:5" ht="12.75">
      <c r="A59" t="s">
        <v>59</v>
      </c>
      <c r="E59" s="39" t="s">
        <v>5</v>
      </c>
    </row>
    <row r="60" spans="1:13" ht="25.5">
      <c r="A60" t="s">
        <v>46</v>
      </c>
      <c r="C60" s="31" t="s">
        <v>365</v>
      </c>
      <c r="E60" s="33" t="s">
        <v>5729</v>
      </c>
      <c r="J60" s="32">
        <f>0</f>
      </c>
      <c s="32">
        <f>0</f>
      </c>
      <c s="32">
        <f>0+L61+L65+L69+L73+L77+L81+L85+L89+L93+L97+L101+L105+L109+L113+L117</f>
      </c>
      <c s="32">
        <f>0+M61+M65+M69+M73+M77+M81+M85+M89+M93+M97+M101+M105+M109+M113+M117</f>
      </c>
    </row>
    <row r="61" spans="1:16" ht="12.75">
      <c r="A61" t="s">
        <v>49</v>
      </c>
      <c s="34" t="s">
        <v>128</v>
      </c>
      <c s="34" t="s">
        <v>5730</v>
      </c>
      <c s="35" t="s">
        <v>4</v>
      </c>
      <c s="6" t="s">
        <v>5731</v>
      </c>
      <c s="36" t="s">
        <v>793</v>
      </c>
      <c s="37">
        <v>0.3</v>
      </c>
      <c s="36">
        <v>0</v>
      </c>
      <c s="36">
        <f>ROUND(G61*H61,6)</f>
      </c>
      <c r="L61" s="38">
        <v>0</v>
      </c>
      <c s="32">
        <f>ROUND(ROUND(L61,2)*ROUND(G61,3),2)</f>
      </c>
      <c s="36" t="s">
        <v>5706</v>
      </c>
      <c>
        <f>(M61*21)/100</f>
      </c>
      <c t="s">
        <v>27</v>
      </c>
    </row>
    <row r="62" spans="1:5" ht="12.75">
      <c r="A62" s="35" t="s">
        <v>56</v>
      </c>
      <c r="E62" s="39" t="s">
        <v>5</v>
      </c>
    </row>
    <row r="63" spans="1:5" ht="12.75">
      <c r="A63" s="35" t="s">
        <v>57</v>
      </c>
      <c r="E63" s="40" t="s">
        <v>5</v>
      </c>
    </row>
    <row r="64" spans="1:5" ht="12.75">
      <c r="A64" t="s">
        <v>59</v>
      </c>
      <c r="E64" s="39" t="s">
        <v>5</v>
      </c>
    </row>
    <row r="65" spans="1:16" ht="12.75">
      <c r="A65" t="s">
        <v>49</v>
      </c>
      <c s="34" t="s">
        <v>131</v>
      </c>
      <c s="34" t="s">
        <v>5732</v>
      </c>
      <c s="35" t="s">
        <v>5</v>
      </c>
      <c s="6" t="s">
        <v>5711</v>
      </c>
      <c s="36" t="s">
        <v>75</v>
      </c>
      <c s="37">
        <v>3</v>
      </c>
      <c s="36">
        <v>0</v>
      </c>
      <c s="36">
        <f>ROUND(G65*H65,6)</f>
      </c>
      <c r="L65" s="38">
        <v>0</v>
      </c>
      <c s="32">
        <f>ROUND(ROUND(L65,2)*ROUND(G65,3),2)</f>
      </c>
      <c s="36" t="s">
        <v>5709</v>
      </c>
      <c>
        <f>(M65*21)/100</f>
      </c>
      <c t="s">
        <v>27</v>
      </c>
    </row>
    <row r="66" spans="1:5" ht="12.75">
      <c r="A66" s="35" t="s">
        <v>56</v>
      </c>
      <c r="E66" s="39" t="s">
        <v>5</v>
      </c>
    </row>
    <row r="67" spans="1:5" ht="12.75">
      <c r="A67" s="35" t="s">
        <v>57</v>
      </c>
      <c r="E67" s="40" t="s">
        <v>5</v>
      </c>
    </row>
    <row r="68" spans="1:5" ht="12.75">
      <c r="A68" t="s">
        <v>59</v>
      </c>
      <c r="E68" s="39" t="s">
        <v>5</v>
      </c>
    </row>
    <row r="69" spans="1:16" ht="12.75">
      <c r="A69" t="s">
        <v>49</v>
      </c>
      <c s="34" t="s">
        <v>135</v>
      </c>
      <c s="34" t="s">
        <v>5733</v>
      </c>
      <c s="35" t="s">
        <v>5</v>
      </c>
      <c s="6" t="s">
        <v>5713</v>
      </c>
      <c s="36" t="s">
        <v>75</v>
      </c>
      <c s="37">
        <v>9</v>
      </c>
      <c s="36">
        <v>0</v>
      </c>
      <c s="36">
        <f>ROUND(G69*H69,6)</f>
      </c>
      <c r="L69" s="38">
        <v>0</v>
      </c>
      <c s="32">
        <f>ROUND(ROUND(L69,2)*ROUND(G69,3),2)</f>
      </c>
      <c s="36" t="s">
        <v>5709</v>
      </c>
      <c>
        <f>(M69*21)/100</f>
      </c>
      <c t="s">
        <v>27</v>
      </c>
    </row>
    <row r="70" spans="1:5" ht="12.75">
      <c r="A70" s="35" t="s">
        <v>56</v>
      </c>
      <c r="E70" s="39" t="s">
        <v>5</v>
      </c>
    </row>
    <row r="71" spans="1:5" ht="12.75">
      <c r="A71" s="35" t="s">
        <v>57</v>
      </c>
      <c r="E71" s="40" t="s">
        <v>5</v>
      </c>
    </row>
    <row r="72" spans="1:5" ht="12.75">
      <c r="A72" t="s">
        <v>59</v>
      </c>
      <c r="E72" s="39" t="s">
        <v>5</v>
      </c>
    </row>
    <row r="73" spans="1:16" ht="12.75">
      <c r="A73" t="s">
        <v>49</v>
      </c>
      <c s="34" t="s">
        <v>139</v>
      </c>
      <c s="34" t="s">
        <v>5734</v>
      </c>
      <c s="35" t="s">
        <v>5</v>
      </c>
      <c s="6" t="s">
        <v>5715</v>
      </c>
      <c s="36" t="s">
        <v>75</v>
      </c>
      <c s="37">
        <v>49</v>
      </c>
      <c s="36">
        <v>0</v>
      </c>
      <c s="36">
        <f>ROUND(G73*H73,6)</f>
      </c>
      <c r="L73" s="38">
        <v>0</v>
      </c>
      <c s="32">
        <f>ROUND(ROUND(L73,2)*ROUND(G73,3),2)</f>
      </c>
      <c s="36" t="s">
        <v>5709</v>
      </c>
      <c>
        <f>(M73*21)/100</f>
      </c>
      <c t="s">
        <v>27</v>
      </c>
    </row>
    <row r="74" spans="1:5" ht="12.75">
      <c r="A74" s="35" t="s">
        <v>56</v>
      </c>
      <c r="E74" s="39" t="s">
        <v>5</v>
      </c>
    </row>
    <row r="75" spans="1:5" ht="12.75">
      <c r="A75" s="35" t="s">
        <v>57</v>
      </c>
      <c r="E75" s="40" t="s">
        <v>5</v>
      </c>
    </row>
    <row r="76" spans="1:5" ht="12.75">
      <c r="A76" t="s">
        <v>59</v>
      </c>
      <c r="E76" s="39" t="s">
        <v>5</v>
      </c>
    </row>
    <row r="77" spans="1:16" ht="12.75">
      <c r="A77" t="s">
        <v>49</v>
      </c>
      <c s="34" t="s">
        <v>143</v>
      </c>
      <c s="34" t="s">
        <v>5735</v>
      </c>
      <c s="35" t="s">
        <v>5</v>
      </c>
      <c s="6" t="s">
        <v>5717</v>
      </c>
      <c s="36" t="s">
        <v>75</v>
      </c>
      <c s="37">
        <v>8</v>
      </c>
      <c s="36">
        <v>0</v>
      </c>
      <c s="36">
        <f>ROUND(G77*H77,6)</f>
      </c>
      <c r="L77" s="38">
        <v>0</v>
      </c>
      <c s="32">
        <f>ROUND(ROUND(L77,2)*ROUND(G77,3),2)</f>
      </c>
      <c s="36" t="s">
        <v>5709</v>
      </c>
      <c>
        <f>(M77*21)/100</f>
      </c>
      <c t="s">
        <v>27</v>
      </c>
    </row>
    <row r="78" spans="1:5" ht="12.75">
      <c r="A78" s="35" t="s">
        <v>56</v>
      </c>
      <c r="E78" s="39" t="s">
        <v>5</v>
      </c>
    </row>
    <row r="79" spans="1:5" ht="12.75">
      <c r="A79" s="35" t="s">
        <v>57</v>
      </c>
      <c r="E79" s="40" t="s">
        <v>5</v>
      </c>
    </row>
    <row r="80" spans="1:5" ht="12.75">
      <c r="A80" t="s">
        <v>59</v>
      </c>
      <c r="E80" s="39" t="s">
        <v>5</v>
      </c>
    </row>
    <row r="81" spans="1:16" ht="12.75">
      <c r="A81" t="s">
        <v>49</v>
      </c>
      <c s="34" t="s">
        <v>147</v>
      </c>
      <c s="34" t="s">
        <v>5736</v>
      </c>
      <c s="35" t="s">
        <v>5</v>
      </c>
      <c s="6" t="s">
        <v>5737</v>
      </c>
      <c s="36" t="s">
        <v>75</v>
      </c>
      <c s="37">
        <v>8</v>
      </c>
      <c s="36">
        <v>0</v>
      </c>
      <c s="36">
        <f>ROUND(G81*H81,6)</f>
      </c>
      <c r="L81" s="38">
        <v>0</v>
      </c>
      <c s="32">
        <f>ROUND(ROUND(L81,2)*ROUND(G81,3),2)</f>
      </c>
      <c s="36" t="s">
        <v>5709</v>
      </c>
      <c>
        <f>(M81*21)/100</f>
      </c>
      <c t="s">
        <v>27</v>
      </c>
    </row>
    <row r="82" spans="1:5" ht="12.75">
      <c r="A82" s="35" t="s">
        <v>56</v>
      </c>
      <c r="E82" s="39" t="s">
        <v>5</v>
      </c>
    </row>
    <row r="83" spans="1:5" ht="12.75">
      <c r="A83" s="35" t="s">
        <v>57</v>
      </c>
      <c r="E83" s="40" t="s">
        <v>5</v>
      </c>
    </row>
    <row r="84" spans="1:5" ht="12.75">
      <c r="A84" t="s">
        <v>59</v>
      </c>
      <c r="E84" s="39" t="s">
        <v>5</v>
      </c>
    </row>
    <row r="85" spans="1:16" ht="12.75">
      <c r="A85" t="s">
        <v>49</v>
      </c>
      <c s="34" t="s">
        <v>151</v>
      </c>
      <c s="34" t="s">
        <v>5738</v>
      </c>
      <c s="35" t="s">
        <v>5</v>
      </c>
      <c s="6" t="s">
        <v>5739</v>
      </c>
      <c s="36" t="s">
        <v>75</v>
      </c>
      <c s="37">
        <v>5</v>
      </c>
      <c s="36">
        <v>0</v>
      </c>
      <c s="36">
        <f>ROUND(G85*H85,6)</f>
      </c>
      <c r="L85" s="38">
        <v>0</v>
      </c>
      <c s="32">
        <f>ROUND(ROUND(L85,2)*ROUND(G85,3),2)</f>
      </c>
      <c s="36" t="s">
        <v>5709</v>
      </c>
      <c>
        <f>(M85*21)/100</f>
      </c>
      <c t="s">
        <v>27</v>
      </c>
    </row>
    <row r="86" spans="1:5" ht="12.75">
      <c r="A86" s="35" t="s">
        <v>56</v>
      </c>
      <c r="E86" s="39" t="s">
        <v>5</v>
      </c>
    </row>
    <row r="87" spans="1:5" ht="12.75">
      <c r="A87" s="35" t="s">
        <v>57</v>
      </c>
      <c r="E87" s="40" t="s">
        <v>5</v>
      </c>
    </row>
    <row r="88" spans="1:5" ht="12.75">
      <c r="A88" t="s">
        <v>59</v>
      </c>
      <c r="E88" s="39" t="s">
        <v>5</v>
      </c>
    </row>
    <row r="89" spans="1:16" ht="12.75">
      <c r="A89" t="s">
        <v>49</v>
      </c>
      <c s="34" t="s">
        <v>155</v>
      </c>
      <c s="34" t="s">
        <v>5740</v>
      </c>
      <c s="35" t="s">
        <v>5</v>
      </c>
      <c s="6" t="s">
        <v>5741</v>
      </c>
      <c s="36" t="s">
        <v>85</v>
      </c>
      <c s="37">
        <v>2.5</v>
      </c>
      <c s="36">
        <v>0</v>
      </c>
      <c s="36">
        <f>ROUND(G89*H89,6)</f>
      </c>
      <c r="L89" s="38">
        <v>0</v>
      </c>
      <c s="32">
        <f>ROUND(ROUND(L89,2)*ROUND(G89,3),2)</f>
      </c>
      <c s="36" t="s">
        <v>5709</v>
      </c>
      <c>
        <f>(M89*21)/100</f>
      </c>
      <c t="s">
        <v>27</v>
      </c>
    </row>
    <row r="90" spans="1:5" ht="12.75">
      <c r="A90" s="35" t="s">
        <v>56</v>
      </c>
      <c r="E90" s="39" t="s">
        <v>5</v>
      </c>
    </row>
    <row r="91" spans="1:5" ht="12.75">
      <c r="A91" s="35" t="s">
        <v>57</v>
      </c>
      <c r="E91" s="40" t="s">
        <v>5</v>
      </c>
    </row>
    <row r="92" spans="1:5" ht="12.75">
      <c r="A92" t="s">
        <v>59</v>
      </c>
      <c r="E92" s="39" t="s">
        <v>5</v>
      </c>
    </row>
    <row r="93" spans="1:16" ht="12.75">
      <c r="A93" t="s">
        <v>49</v>
      </c>
      <c s="34" t="s">
        <v>158</v>
      </c>
      <c s="34" t="s">
        <v>5742</v>
      </c>
      <c s="35" t="s">
        <v>5</v>
      </c>
      <c s="6" t="s">
        <v>5743</v>
      </c>
      <c s="36" t="s">
        <v>90</v>
      </c>
      <c s="37">
        <v>14</v>
      </c>
      <c s="36">
        <v>0</v>
      </c>
      <c s="36">
        <f>ROUND(G93*H93,6)</f>
      </c>
      <c r="L93" s="38">
        <v>0</v>
      </c>
      <c s="32">
        <f>ROUND(ROUND(L93,2)*ROUND(G93,3),2)</f>
      </c>
      <c s="36" t="s">
        <v>5709</v>
      </c>
      <c>
        <f>(M93*21)/100</f>
      </c>
      <c t="s">
        <v>27</v>
      </c>
    </row>
    <row r="94" spans="1:5" ht="12.75">
      <c r="A94" s="35" t="s">
        <v>56</v>
      </c>
      <c r="E94" s="39" t="s">
        <v>5</v>
      </c>
    </row>
    <row r="95" spans="1:5" ht="12.75">
      <c r="A95" s="35" t="s">
        <v>57</v>
      </c>
      <c r="E95" s="40" t="s">
        <v>5</v>
      </c>
    </row>
    <row r="96" spans="1:5" ht="12.75">
      <c r="A96" t="s">
        <v>59</v>
      </c>
      <c r="E96" s="39" t="s">
        <v>5</v>
      </c>
    </row>
    <row r="97" spans="1:16" ht="12.75">
      <c r="A97" t="s">
        <v>49</v>
      </c>
      <c s="34" t="s">
        <v>164</v>
      </c>
      <c s="34" t="s">
        <v>5744</v>
      </c>
      <c s="35" t="s">
        <v>5</v>
      </c>
      <c s="6" t="s">
        <v>5745</v>
      </c>
      <c s="36" t="s">
        <v>90</v>
      </c>
      <c s="37">
        <v>8</v>
      </c>
      <c s="36">
        <v>0</v>
      </c>
      <c s="36">
        <f>ROUND(G97*H97,6)</f>
      </c>
      <c r="L97" s="38">
        <v>0</v>
      </c>
      <c s="32">
        <f>ROUND(ROUND(L97,2)*ROUND(G97,3),2)</f>
      </c>
      <c s="36" t="s">
        <v>5709</v>
      </c>
      <c>
        <f>(M97*21)/100</f>
      </c>
      <c t="s">
        <v>27</v>
      </c>
    </row>
    <row r="98" spans="1:5" ht="12.75">
      <c r="A98" s="35" t="s">
        <v>56</v>
      </c>
      <c r="E98" s="39" t="s">
        <v>5</v>
      </c>
    </row>
    <row r="99" spans="1:5" ht="12.75">
      <c r="A99" s="35" t="s">
        <v>57</v>
      </c>
      <c r="E99" s="40" t="s">
        <v>5</v>
      </c>
    </row>
    <row r="100" spans="1:5" ht="12.75">
      <c r="A100" t="s">
        <v>59</v>
      </c>
      <c r="E100" s="39" t="s">
        <v>5</v>
      </c>
    </row>
    <row r="101" spans="1:16" ht="12.75">
      <c r="A101" t="s">
        <v>49</v>
      </c>
      <c s="34" t="s">
        <v>168</v>
      </c>
      <c s="34" t="s">
        <v>5746</v>
      </c>
      <c s="35" t="s">
        <v>5</v>
      </c>
      <c s="6" t="s">
        <v>5747</v>
      </c>
      <c s="36" t="s">
        <v>90</v>
      </c>
      <c s="37">
        <v>11</v>
      </c>
      <c s="36">
        <v>0</v>
      </c>
      <c s="36">
        <f>ROUND(G101*H101,6)</f>
      </c>
      <c r="L101" s="38">
        <v>0</v>
      </c>
      <c s="32">
        <f>ROUND(ROUND(L101,2)*ROUND(G101,3),2)</f>
      </c>
      <c s="36" t="s">
        <v>5709</v>
      </c>
      <c>
        <f>(M101*21)/100</f>
      </c>
      <c t="s">
        <v>27</v>
      </c>
    </row>
    <row r="102" spans="1:5" ht="12.75">
      <c r="A102" s="35" t="s">
        <v>56</v>
      </c>
      <c r="E102" s="39" t="s">
        <v>5</v>
      </c>
    </row>
    <row r="103" spans="1:5" ht="12.75">
      <c r="A103" s="35" t="s">
        <v>57</v>
      </c>
      <c r="E103" s="40" t="s">
        <v>5</v>
      </c>
    </row>
    <row r="104" spans="1:5" ht="12.75">
      <c r="A104" t="s">
        <v>59</v>
      </c>
      <c r="E104" s="39" t="s">
        <v>5</v>
      </c>
    </row>
    <row r="105" spans="1:16" ht="12.75">
      <c r="A105" t="s">
        <v>49</v>
      </c>
      <c s="34" t="s">
        <v>173</v>
      </c>
      <c s="34" t="s">
        <v>5748</v>
      </c>
      <c s="35" t="s">
        <v>5</v>
      </c>
      <c s="6" t="s">
        <v>5749</v>
      </c>
      <c s="36" t="s">
        <v>90</v>
      </c>
      <c s="37">
        <v>44</v>
      </c>
      <c s="36">
        <v>0</v>
      </c>
      <c s="36">
        <f>ROUND(G105*H105,6)</f>
      </c>
      <c r="L105" s="38">
        <v>0</v>
      </c>
      <c s="32">
        <f>ROUND(ROUND(L105,2)*ROUND(G105,3),2)</f>
      </c>
      <c s="36" t="s">
        <v>5709</v>
      </c>
      <c>
        <f>(M105*21)/100</f>
      </c>
      <c t="s">
        <v>27</v>
      </c>
    </row>
    <row r="106" spans="1:5" ht="12.75">
      <c r="A106" s="35" t="s">
        <v>56</v>
      </c>
      <c r="E106" s="39" t="s">
        <v>5</v>
      </c>
    </row>
    <row r="107" spans="1:5" ht="12.75">
      <c r="A107" s="35" t="s">
        <v>57</v>
      </c>
      <c r="E107" s="40" t="s">
        <v>5</v>
      </c>
    </row>
    <row r="108" spans="1:5" ht="12.75">
      <c r="A108" t="s">
        <v>59</v>
      </c>
      <c r="E108" s="39" t="s">
        <v>5</v>
      </c>
    </row>
    <row r="109" spans="1:16" ht="12.75">
      <c r="A109" t="s">
        <v>49</v>
      </c>
      <c s="34" t="s">
        <v>176</v>
      </c>
      <c s="34" t="s">
        <v>5750</v>
      </c>
      <c s="35" t="s">
        <v>5</v>
      </c>
      <c s="6" t="s">
        <v>5751</v>
      </c>
      <c s="36" t="s">
        <v>90</v>
      </c>
      <c s="37">
        <v>10</v>
      </c>
      <c s="36">
        <v>0</v>
      </c>
      <c s="36">
        <f>ROUND(G109*H109,6)</f>
      </c>
      <c r="L109" s="38">
        <v>0</v>
      </c>
      <c s="32">
        <f>ROUND(ROUND(L109,2)*ROUND(G109,3),2)</f>
      </c>
      <c s="36" t="s">
        <v>5709</v>
      </c>
      <c>
        <f>(M109*21)/100</f>
      </c>
      <c t="s">
        <v>27</v>
      </c>
    </row>
    <row r="110" spans="1:5" ht="12.75">
      <c r="A110" s="35" t="s">
        <v>56</v>
      </c>
      <c r="E110" s="39" t="s">
        <v>5</v>
      </c>
    </row>
    <row r="111" spans="1:5" ht="12.75">
      <c r="A111" s="35" t="s">
        <v>57</v>
      </c>
      <c r="E111" s="40" t="s">
        <v>5</v>
      </c>
    </row>
    <row r="112" spans="1:5" ht="12.75">
      <c r="A112" t="s">
        <v>59</v>
      </c>
      <c r="E112" s="39" t="s">
        <v>5</v>
      </c>
    </row>
    <row r="113" spans="1:16" ht="12.75">
      <c r="A113" t="s">
        <v>49</v>
      </c>
      <c s="34" t="s">
        <v>180</v>
      </c>
      <c s="34" t="s">
        <v>5752</v>
      </c>
      <c s="35" t="s">
        <v>5</v>
      </c>
      <c s="6" t="s">
        <v>5753</v>
      </c>
      <c s="36" t="s">
        <v>90</v>
      </c>
      <c s="37">
        <v>6</v>
      </c>
      <c s="36">
        <v>0</v>
      </c>
      <c s="36">
        <f>ROUND(G113*H113,6)</f>
      </c>
      <c r="L113" s="38">
        <v>0</v>
      </c>
      <c s="32">
        <f>ROUND(ROUND(L113,2)*ROUND(G113,3),2)</f>
      </c>
      <c s="36" t="s">
        <v>5709</v>
      </c>
      <c>
        <f>(M113*21)/100</f>
      </c>
      <c t="s">
        <v>27</v>
      </c>
    </row>
    <row r="114" spans="1:5" ht="12.75">
      <c r="A114" s="35" t="s">
        <v>56</v>
      </c>
      <c r="E114" s="39" t="s">
        <v>5</v>
      </c>
    </row>
    <row r="115" spans="1:5" ht="12.75">
      <c r="A115" s="35" t="s">
        <v>57</v>
      </c>
      <c r="E115" s="40" t="s">
        <v>5</v>
      </c>
    </row>
    <row r="116" spans="1:5" ht="12.75">
      <c r="A116" t="s">
        <v>59</v>
      </c>
      <c r="E116" s="39" t="s">
        <v>5</v>
      </c>
    </row>
    <row r="117" spans="1:16" ht="12.75">
      <c r="A117" t="s">
        <v>49</v>
      </c>
      <c s="34" t="s">
        <v>916</v>
      </c>
      <c s="34" t="s">
        <v>5754</v>
      </c>
      <c s="35" t="s">
        <v>5</v>
      </c>
      <c s="6" t="s">
        <v>5755</v>
      </c>
      <c s="36" t="s">
        <v>90</v>
      </c>
      <c s="37">
        <v>6</v>
      </c>
      <c s="36">
        <v>0</v>
      </c>
      <c s="36">
        <f>ROUND(G117*H117,6)</f>
      </c>
      <c r="L117" s="38">
        <v>0</v>
      </c>
      <c s="32">
        <f>ROUND(ROUND(L117,2)*ROUND(G117,3),2)</f>
      </c>
      <c s="36" t="s">
        <v>5709</v>
      </c>
      <c>
        <f>(M117*21)/100</f>
      </c>
      <c t="s">
        <v>27</v>
      </c>
    </row>
    <row r="118" spans="1:5" ht="12.75">
      <c r="A118" s="35" t="s">
        <v>56</v>
      </c>
      <c r="E118" s="39" t="s">
        <v>5</v>
      </c>
    </row>
    <row r="119" spans="1:5" ht="12.75">
      <c r="A119" s="35" t="s">
        <v>57</v>
      </c>
      <c r="E119" s="40" t="s">
        <v>5</v>
      </c>
    </row>
    <row r="120" spans="1:5" ht="12.75">
      <c r="A120" t="s">
        <v>59</v>
      </c>
      <c r="E120" s="39" t="s">
        <v>5</v>
      </c>
    </row>
    <row r="121" spans="1:13" ht="12.75">
      <c r="A121" t="s">
        <v>46</v>
      </c>
      <c r="C121" s="31" t="s">
        <v>5756</v>
      </c>
      <c r="E121" s="33" t="s">
        <v>5757</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49</v>
      </c>
      <c s="34" t="s">
        <v>919</v>
      </c>
      <c s="34" t="s">
        <v>5758</v>
      </c>
      <c s="35" t="s">
        <v>5</v>
      </c>
      <c s="6" t="s">
        <v>5759</v>
      </c>
      <c s="36" t="s">
        <v>90</v>
      </c>
      <c s="37">
        <v>2</v>
      </c>
      <c s="36">
        <v>0</v>
      </c>
      <c s="36">
        <f>ROUND(G122*H122,6)</f>
      </c>
      <c r="L122" s="38">
        <v>0</v>
      </c>
      <c s="32">
        <f>ROUND(ROUND(L122,2)*ROUND(G122,3),2)</f>
      </c>
      <c s="36" t="s">
        <v>5706</v>
      </c>
      <c>
        <f>(M122*21)/100</f>
      </c>
      <c t="s">
        <v>27</v>
      </c>
    </row>
    <row r="123" spans="1:5" ht="12.75">
      <c r="A123" s="35" t="s">
        <v>56</v>
      </c>
      <c r="E123" s="39" t="s">
        <v>5</v>
      </c>
    </row>
    <row r="124" spans="1:5" ht="12.75">
      <c r="A124" s="35" t="s">
        <v>57</v>
      </c>
      <c r="E124" s="40" t="s">
        <v>5</v>
      </c>
    </row>
    <row r="125" spans="1:5" ht="12.75">
      <c r="A125" t="s">
        <v>59</v>
      </c>
      <c r="E125" s="39" t="s">
        <v>5</v>
      </c>
    </row>
    <row r="126" spans="1:16" ht="12.75">
      <c r="A126" t="s">
        <v>49</v>
      </c>
      <c s="34" t="s">
        <v>183</v>
      </c>
      <c s="34" t="s">
        <v>5760</v>
      </c>
      <c s="35" t="s">
        <v>5</v>
      </c>
      <c s="6" t="s">
        <v>5761</v>
      </c>
      <c s="36" t="s">
        <v>90</v>
      </c>
      <c s="37">
        <v>6</v>
      </c>
      <c s="36">
        <v>0</v>
      </c>
      <c s="36">
        <f>ROUND(G126*H126,6)</f>
      </c>
      <c r="L126" s="38">
        <v>0</v>
      </c>
      <c s="32">
        <f>ROUND(ROUND(L126,2)*ROUND(G126,3),2)</f>
      </c>
      <c s="36" t="s">
        <v>5706</v>
      </c>
      <c>
        <f>(M126*21)/100</f>
      </c>
      <c t="s">
        <v>27</v>
      </c>
    </row>
    <row r="127" spans="1:5" ht="12.75">
      <c r="A127" s="35" t="s">
        <v>56</v>
      </c>
      <c r="E127" s="39" t="s">
        <v>5</v>
      </c>
    </row>
    <row r="128" spans="1:5" ht="12.75">
      <c r="A128" s="35" t="s">
        <v>57</v>
      </c>
      <c r="E128" s="40" t="s">
        <v>5</v>
      </c>
    </row>
    <row r="129" spans="1:5" ht="12.75">
      <c r="A129" t="s">
        <v>59</v>
      </c>
      <c r="E129" s="39" t="s">
        <v>5</v>
      </c>
    </row>
    <row r="130" spans="1:16" ht="12.75">
      <c r="A130" t="s">
        <v>49</v>
      </c>
      <c s="34" t="s">
        <v>187</v>
      </c>
      <c s="34" t="s">
        <v>5762</v>
      </c>
      <c s="35" t="s">
        <v>5</v>
      </c>
      <c s="6" t="s">
        <v>5763</v>
      </c>
      <c s="36" t="s">
        <v>5665</v>
      </c>
      <c s="37">
        <v>1</v>
      </c>
      <c s="36">
        <v>0</v>
      </c>
      <c s="36">
        <f>ROUND(G130*H130,6)</f>
      </c>
      <c r="L130" s="38">
        <v>0</v>
      </c>
      <c s="32">
        <f>ROUND(ROUND(L130,2)*ROUND(G130,3),2)</f>
      </c>
      <c s="36" t="s">
        <v>5706</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191</v>
      </c>
      <c s="34" t="s">
        <v>5764</v>
      </c>
      <c s="35" t="s">
        <v>5</v>
      </c>
      <c s="6" t="s">
        <v>5765</v>
      </c>
      <c s="36" t="s">
        <v>5665</v>
      </c>
      <c s="37">
        <v>2</v>
      </c>
      <c s="36">
        <v>0</v>
      </c>
      <c s="36">
        <f>ROUND(G134*H134,6)</f>
      </c>
      <c r="L134" s="38">
        <v>0</v>
      </c>
      <c s="32">
        <f>ROUND(ROUND(L134,2)*ROUND(G134,3),2)</f>
      </c>
      <c s="36" t="s">
        <v>5706</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196</v>
      </c>
      <c s="34" t="s">
        <v>5766</v>
      </c>
      <c s="35" t="s">
        <v>5</v>
      </c>
      <c s="6" t="s">
        <v>5767</v>
      </c>
      <c s="36" t="s">
        <v>5665</v>
      </c>
      <c s="37">
        <v>1</v>
      </c>
      <c s="36">
        <v>0</v>
      </c>
      <c s="36">
        <f>ROUND(G138*H138,6)</f>
      </c>
      <c r="L138" s="38">
        <v>0</v>
      </c>
      <c s="32">
        <f>ROUND(ROUND(L138,2)*ROUND(G138,3),2)</f>
      </c>
      <c s="36" t="s">
        <v>5706</v>
      </c>
      <c>
        <f>(M138*21)/100</f>
      </c>
      <c t="s">
        <v>27</v>
      </c>
    </row>
    <row r="139" spans="1:5" ht="12.75">
      <c r="A139" s="35" t="s">
        <v>56</v>
      </c>
      <c r="E139" s="39" t="s">
        <v>5</v>
      </c>
    </row>
    <row r="140" spans="1:5" ht="12.75">
      <c r="A140" s="35" t="s">
        <v>57</v>
      </c>
      <c r="E140" s="40" t="s">
        <v>5</v>
      </c>
    </row>
    <row r="141" spans="1:5" ht="12.75">
      <c r="A141" t="s">
        <v>59</v>
      </c>
      <c r="E141" s="39" t="s">
        <v>5</v>
      </c>
    </row>
    <row r="142" spans="1:16" ht="12.75">
      <c r="A142" t="s">
        <v>49</v>
      </c>
      <c s="34" t="s">
        <v>200</v>
      </c>
      <c s="34" t="s">
        <v>5768</v>
      </c>
      <c s="35" t="s">
        <v>5</v>
      </c>
      <c s="6" t="s">
        <v>5769</v>
      </c>
      <c s="36" t="s">
        <v>90</v>
      </c>
      <c s="37">
        <v>4</v>
      </c>
      <c s="36">
        <v>0</v>
      </c>
      <c s="36">
        <f>ROUND(G142*H142,6)</f>
      </c>
      <c r="L142" s="38">
        <v>0</v>
      </c>
      <c s="32">
        <f>ROUND(ROUND(L142,2)*ROUND(G142,3),2)</f>
      </c>
      <c s="36" t="s">
        <v>5706</v>
      </c>
      <c>
        <f>(M142*21)/100</f>
      </c>
      <c t="s">
        <v>27</v>
      </c>
    </row>
    <row r="143" spans="1:5" ht="12.75">
      <c r="A143" s="35" t="s">
        <v>56</v>
      </c>
      <c r="E143" s="39" t="s">
        <v>5</v>
      </c>
    </row>
    <row r="144" spans="1:5" ht="12.75">
      <c r="A144" s="35" t="s">
        <v>57</v>
      </c>
      <c r="E144" s="40" t="s">
        <v>5</v>
      </c>
    </row>
    <row r="145" spans="1:5" ht="12.75">
      <c r="A145" t="s">
        <v>59</v>
      </c>
      <c r="E145" s="39" t="s">
        <v>5770</v>
      </c>
    </row>
    <row r="146" spans="1:16" ht="12.75">
      <c r="A146" t="s">
        <v>49</v>
      </c>
      <c s="34" t="s">
        <v>204</v>
      </c>
      <c s="34" t="s">
        <v>5768</v>
      </c>
      <c s="35" t="s">
        <v>27</v>
      </c>
      <c s="6" t="s">
        <v>5769</v>
      </c>
      <c s="36" t="s">
        <v>90</v>
      </c>
      <c s="37">
        <v>1</v>
      </c>
      <c s="36">
        <v>0</v>
      </c>
      <c s="36">
        <f>ROUND(G146*H146,6)</f>
      </c>
      <c r="L146" s="38">
        <v>0</v>
      </c>
      <c s="32">
        <f>ROUND(ROUND(L146,2)*ROUND(G146,3),2)</f>
      </c>
      <c s="36" t="s">
        <v>5706</v>
      </c>
      <c>
        <f>(M146*21)/100</f>
      </c>
      <c t="s">
        <v>27</v>
      </c>
    </row>
    <row r="147" spans="1:5" ht="12.75">
      <c r="A147" s="35" t="s">
        <v>56</v>
      </c>
      <c r="E147" s="39" t="s">
        <v>5</v>
      </c>
    </row>
    <row r="148" spans="1:5" ht="12.75">
      <c r="A148" s="35" t="s">
        <v>57</v>
      </c>
      <c r="E148" s="40" t="s">
        <v>5</v>
      </c>
    </row>
    <row r="149" spans="1:5" ht="12.75">
      <c r="A149" t="s">
        <v>59</v>
      </c>
      <c r="E149" s="39" t="s">
        <v>5771</v>
      </c>
    </row>
    <row r="150" spans="1:16" ht="12.75">
      <c r="A150" t="s">
        <v>49</v>
      </c>
      <c s="34" t="s">
        <v>208</v>
      </c>
      <c s="34" t="s">
        <v>5772</v>
      </c>
      <c s="35" t="s">
        <v>5</v>
      </c>
      <c s="6" t="s">
        <v>5769</v>
      </c>
      <c s="36" t="s">
        <v>90</v>
      </c>
      <c s="37">
        <v>2</v>
      </c>
      <c s="36">
        <v>0</v>
      </c>
      <c s="36">
        <f>ROUND(G150*H150,6)</f>
      </c>
      <c r="L150" s="38">
        <v>0</v>
      </c>
      <c s="32">
        <f>ROUND(ROUND(L150,2)*ROUND(G150,3),2)</f>
      </c>
      <c s="36" t="s">
        <v>5706</v>
      </c>
      <c>
        <f>(M150*21)/100</f>
      </c>
      <c t="s">
        <v>27</v>
      </c>
    </row>
    <row r="151" spans="1:5" ht="12.75">
      <c r="A151" s="35" t="s">
        <v>56</v>
      </c>
      <c r="E151" s="39" t="s">
        <v>5</v>
      </c>
    </row>
    <row r="152" spans="1:5" ht="12.75">
      <c r="A152" s="35" t="s">
        <v>57</v>
      </c>
      <c r="E152" s="40" t="s">
        <v>5</v>
      </c>
    </row>
    <row r="153" spans="1:5" ht="12.75">
      <c r="A153" t="s">
        <v>59</v>
      </c>
      <c r="E153" s="39" t="s">
        <v>5773</v>
      </c>
    </row>
    <row r="154" spans="1:16" ht="12.75">
      <c r="A154" t="s">
        <v>49</v>
      </c>
      <c s="34" t="s">
        <v>212</v>
      </c>
      <c s="34" t="s">
        <v>5774</v>
      </c>
      <c s="35" t="s">
        <v>5</v>
      </c>
      <c s="6" t="s">
        <v>5775</v>
      </c>
      <c s="36" t="s">
        <v>826</v>
      </c>
      <c s="37">
        <v>7</v>
      </c>
      <c s="36">
        <v>0</v>
      </c>
      <c s="36">
        <f>ROUND(G154*H154,6)</f>
      </c>
      <c r="L154" s="38">
        <v>0</v>
      </c>
      <c s="32">
        <f>ROUND(ROUND(L154,2)*ROUND(G154,3),2)</f>
      </c>
      <c s="36" t="s">
        <v>5706</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217</v>
      </c>
      <c s="34" t="s">
        <v>5730</v>
      </c>
      <c s="35" t="s">
        <v>26</v>
      </c>
      <c s="6" t="s">
        <v>5731</v>
      </c>
      <c s="36" t="s">
        <v>793</v>
      </c>
      <c s="37">
        <v>0.9</v>
      </c>
      <c s="36">
        <v>0</v>
      </c>
      <c s="36">
        <f>ROUND(G158*H158,6)</f>
      </c>
      <c r="L158" s="38">
        <v>0</v>
      </c>
      <c s="32">
        <f>ROUND(ROUND(L158,2)*ROUND(G158,3),2)</f>
      </c>
      <c s="36" t="s">
        <v>5706</v>
      </c>
      <c>
        <f>(M158*21)/100</f>
      </c>
      <c t="s">
        <v>27</v>
      </c>
    </row>
    <row r="159" spans="1:5" ht="12.75">
      <c r="A159" s="35" t="s">
        <v>56</v>
      </c>
      <c r="E159" s="39" t="s">
        <v>5</v>
      </c>
    </row>
    <row r="160" spans="1:5" ht="12.75">
      <c r="A160" s="35" t="s">
        <v>57</v>
      </c>
      <c r="E160" s="40" t="s">
        <v>5</v>
      </c>
    </row>
    <row r="161" spans="1:5" ht="12.75">
      <c r="A161" t="s">
        <v>59</v>
      </c>
      <c r="E161" s="39" t="s">
        <v>5</v>
      </c>
    </row>
    <row r="162" spans="1:16" ht="25.5">
      <c r="A162" t="s">
        <v>49</v>
      </c>
      <c s="34" t="s">
        <v>221</v>
      </c>
      <c s="34" t="s">
        <v>5776</v>
      </c>
      <c s="35" t="s">
        <v>5</v>
      </c>
      <c s="6" t="s">
        <v>5777</v>
      </c>
      <c s="36" t="s">
        <v>90</v>
      </c>
      <c s="37">
        <v>2</v>
      </c>
      <c s="36">
        <v>0</v>
      </c>
      <c s="36">
        <f>ROUND(G162*H162,6)</f>
      </c>
      <c r="L162" s="38">
        <v>0</v>
      </c>
      <c s="32">
        <f>ROUND(ROUND(L162,2)*ROUND(G162,3),2)</f>
      </c>
      <c s="36" t="s">
        <v>5706</v>
      </c>
      <c>
        <f>(M162*21)/100</f>
      </c>
      <c t="s">
        <v>27</v>
      </c>
    </row>
    <row r="163" spans="1:5" ht="12.75">
      <c r="A163" s="35" t="s">
        <v>56</v>
      </c>
      <c r="E163" s="39" t="s">
        <v>5</v>
      </c>
    </row>
    <row r="164" spans="1:5" ht="12.75">
      <c r="A164" s="35" t="s">
        <v>57</v>
      </c>
      <c r="E164" s="40" t="s">
        <v>5</v>
      </c>
    </row>
    <row r="165" spans="1:5" ht="12.75">
      <c r="A165" t="s">
        <v>59</v>
      </c>
      <c r="E165" s="39" t="s">
        <v>5</v>
      </c>
    </row>
    <row r="166" spans="1:16" ht="25.5">
      <c r="A166" t="s">
        <v>49</v>
      </c>
      <c s="34" t="s">
        <v>226</v>
      </c>
      <c s="34" t="s">
        <v>5778</v>
      </c>
      <c s="35" t="s">
        <v>5</v>
      </c>
      <c s="6" t="s">
        <v>5779</v>
      </c>
      <c s="36" t="s">
        <v>90</v>
      </c>
      <c s="37">
        <v>2</v>
      </c>
      <c s="36">
        <v>0</v>
      </c>
      <c s="36">
        <f>ROUND(G166*H166,6)</f>
      </c>
      <c r="L166" s="38">
        <v>0</v>
      </c>
      <c s="32">
        <f>ROUND(ROUND(L166,2)*ROUND(G166,3),2)</f>
      </c>
      <c s="36" t="s">
        <v>5780</v>
      </c>
      <c>
        <f>(M166*21)/100</f>
      </c>
      <c t="s">
        <v>27</v>
      </c>
    </row>
    <row r="167" spans="1:5" ht="12.75">
      <c r="A167" s="35" t="s">
        <v>56</v>
      </c>
      <c r="E167" s="39" t="s">
        <v>5</v>
      </c>
    </row>
    <row r="168" spans="1:5" ht="12.75">
      <c r="A168" s="35" t="s">
        <v>57</v>
      </c>
      <c r="E168" s="40" t="s">
        <v>5</v>
      </c>
    </row>
    <row r="169" spans="1:5" ht="12.75">
      <c r="A169" t="s">
        <v>59</v>
      </c>
      <c r="E169" s="39" t="s">
        <v>5</v>
      </c>
    </row>
    <row r="170" spans="1:16" ht="38.25">
      <c r="A170" t="s">
        <v>49</v>
      </c>
      <c s="34" t="s">
        <v>231</v>
      </c>
      <c s="34" t="s">
        <v>5781</v>
      </c>
      <c s="35" t="s">
        <v>5</v>
      </c>
      <c s="6" t="s">
        <v>5782</v>
      </c>
      <c s="36" t="s">
        <v>90</v>
      </c>
      <c s="37">
        <v>2</v>
      </c>
      <c s="36">
        <v>0</v>
      </c>
      <c s="36">
        <f>ROUND(G170*H170,6)</f>
      </c>
      <c r="L170" s="38">
        <v>0</v>
      </c>
      <c s="32">
        <f>ROUND(ROUND(L170,2)*ROUND(G170,3),2)</f>
      </c>
      <c s="36" t="s">
        <v>5780</v>
      </c>
      <c>
        <f>(M170*21)/100</f>
      </c>
      <c t="s">
        <v>27</v>
      </c>
    </row>
    <row r="171" spans="1:5" ht="12.75">
      <c r="A171" s="35" t="s">
        <v>56</v>
      </c>
      <c r="E171" s="39" t="s">
        <v>5</v>
      </c>
    </row>
    <row r="172" spans="1:5" ht="12.75">
      <c r="A172" s="35" t="s">
        <v>57</v>
      </c>
      <c r="E172" s="40" t="s">
        <v>5</v>
      </c>
    </row>
    <row r="173" spans="1:5" ht="12.75">
      <c r="A173" t="s">
        <v>59</v>
      </c>
      <c r="E173" s="39" t="s">
        <v>5</v>
      </c>
    </row>
    <row r="174" spans="1:16" ht="12.75">
      <c r="A174" t="s">
        <v>49</v>
      </c>
      <c s="34" t="s">
        <v>235</v>
      </c>
      <c s="34" t="s">
        <v>5783</v>
      </c>
      <c s="35" t="s">
        <v>5</v>
      </c>
      <c s="6" t="s">
        <v>5784</v>
      </c>
      <c s="36" t="s">
        <v>90</v>
      </c>
      <c s="37">
        <v>2</v>
      </c>
      <c s="36">
        <v>0</v>
      </c>
      <c s="36">
        <f>ROUND(G174*H174,6)</f>
      </c>
      <c r="L174" s="38">
        <v>0</v>
      </c>
      <c s="32">
        <f>ROUND(ROUND(L174,2)*ROUND(G174,3),2)</f>
      </c>
      <c s="36" t="s">
        <v>5780</v>
      </c>
      <c>
        <f>(M174*21)/100</f>
      </c>
      <c t="s">
        <v>27</v>
      </c>
    </row>
    <row r="175" spans="1:5" ht="12.75">
      <c r="A175" s="35" t="s">
        <v>56</v>
      </c>
      <c r="E175" s="39" t="s">
        <v>5</v>
      </c>
    </row>
    <row r="176" spans="1:5" ht="12.75">
      <c r="A176" s="35" t="s">
        <v>57</v>
      </c>
      <c r="E176" s="40" t="s">
        <v>5</v>
      </c>
    </row>
    <row r="177" spans="1:5" ht="12.75">
      <c r="A177" t="s">
        <v>59</v>
      </c>
      <c r="E177" s="39" t="s">
        <v>5</v>
      </c>
    </row>
    <row r="178" spans="1:16" ht="25.5">
      <c r="A178" t="s">
        <v>49</v>
      </c>
      <c s="34" t="s">
        <v>239</v>
      </c>
      <c s="34" t="s">
        <v>5785</v>
      </c>
      <c s="35" t="s">
        <v>5</v>
      </c>
      <c s="6" t="s">
        <v>5786</v>
      </c>
      <c s="36" t="s">
        <v>90</v>
      </c>
      <c s="37">
        <v>1</v>
      </c>
      <c s="36">
        <v>0</v>
      </c>
      <c s="36">
        <f>ROUND(G178*H178,6)</f>
      </c>
      <c r="L178" s="38">
        <v>0</v>
      </c>
      <c s="32">
        <f>ROUND(ROUND(L178,2)*ROUND(G178,3),2)</f>
      </c>
      <c s="36" t="s">
        <v>5780</v>
      </c>
      <c>
        <f>(M178*21)/100</f>
      </c>
      <c t="s">
        <v>27</v>
      </c>
    </row>
    <row r="179" spans="1:5" ht="12.75">
      <c r="A179" s="35" t="s">
        <v>56</v>
      </c>
      <c r="E179" s="39" t="s">
        <v>5</v>
      </c>
    </row>
    <row r="180" spans="1:5" ht="12.75">
      <c r="A180" s="35" t="s">
        <v>57</v>
      </c>
      <c r="E180" s="40" t="s">
        <v>5</v>
      </c>
    </row>
    <row r="181" spans="1:5" ht="12.75">
      <c r="A181" t="s">
        <v>59</v>
      </c>
      <c r="E181" s="39" t="s">
        <v>5</v>
      </c>
    </row>
    <row r="182" spans="1:16" ht="12.75">
      <c r="A182" t="s">
        <v>49</v>
      </c>
      <c s="34" t="s">
        <v>243</v>
      </c>
      <c s="34" t="s">
        <v>5787</v>
      </c>
      <c s="35" t="s">
        <v>5</v>
      </c>
      <c s="6" t="s">
        <v>5788</v>
      </c>
      <c s="36" t="s">
        <v>90</v>
      </c>
      <c s="37">
        <v>1</v>
      </c>
      <c s="36">
        <v>0</v>
      </c>
      <c s="36">
        <f>ROUND(G182*H182,6)</f>
      </c>
      <c r="L182" s="38">
        <v>0</v>
      </c>
      <c s="32">
        <f>ROUND(ROUND(L182,2)*ROUND(G182,3),2)</f>
      </c>
      <c s="36" t="s">
        <v>5780</v>
      </c>
      <c>
        <f>(M182*21)/100</f>
      </c>
      <c t="s">
        <v>27</v>
      </c>
    </row>
    <row r="183" spans="1:5" ht="12.75">
      <c r="A183" s="35" t="s">
        <v>56</v>
      </c>
      <c r="E183" s="39" t="s">
        <v>5</v>
      </c>
    </row>
    <row r="184" spans="1:5" ht="12.75">
      <c r="A184" s="35" t="s">
        <v>57</v>
      </c>
      <c r="E184" s="40" t="s">
        <v>5</v>
      </c>
    </row>
    <row r="185" spans="1:5" ht="12.75">
      <c r="A185" t="s">
        <v>59</v>
      </c>
      <c r="E185" s="39" t="s">
        <v>5</v>
      </c>
    </row>
    <row r="186" spans="1:16" ht="12.75">
      <c r="A186" t="s">
        <v>49</v>
      </c>
      <c s="34" t="s">
        <v>247</v>
      </c>
      <c s="34" t="s">
        <v>5789</v>
      </c>
      <c s="35" t="s">
        <v>5</v>
      </c>
      <c s="6" t="s">
        <v>5790</v>
      </c>
      <c s="36" t="s">
        <v>90</v>
      </c>
      <c s="37">
        <v>1</v>
      </c>
      <c s="36">
        <v>0</v>
      </c>
      <c s="36">
        <f>ROUND(G186*H186,6)</f>
      </c>
      <c r="L186" s="38">
        <v>0</v>
      </c>
      <c s="32">
        <f>ROUND(ROUND(L186,2)*ROUND(G186,3),2)</f>
      </c>
      <c s="36" t="s">
        <v>5780</v>
      </c>
      <c>
        <f>(M186*21)/100</f>
      </c>
      <c t="s">
        <v>27</v>
      </c>
    </row>
    <row r="187" spans="1:5" ht="51">
      <c r="A187" s="35" t="s">
        <v>56</v>
      </c>
      <c r="E187" s="39" t="s">
        <v>5791</v>
      </c>
    </row>
    <row r="188" spans="1:5" ht="12.75">
      <c r="A188" s="35" t="s">
        <v>57</v>
      </c>
      <c r="E188" s="40" t="s">
        <v>5</v>
      </c>
    </row>
    <row r="189" spans="1:5" ht="12.75">
      <c r="A189" t="s">
        <v>59</v>
      </c>
      <c r="E189" s="39" t="s">
        <v>5</v>
      </c>
    </row>
    <row r="190" spans="1:16" ht="12.75">
      <c r="A190" t="s">
        <v>49</v>
      </c>
      <c s="34" t="s">
        <v>251</v>
      </c>
      <c s="34" t="s">
        <v>5792</v>
      </c>
      <c s="35" t="s">
        <v>5</v>
      </c>
      <c s="6" t="s">
        <v>5793</v>
      </c>
      <c s="36" t="s">
        <v>90</v>
      </c>
      <c s="37">
        <v>1</v>
      </c>
      <c s="36">
        <v>0</v>
      </c>
      <c s="36">
        <f>ROUND(G190*H190,6)</f>
      </c>
      <c r="L190" s="38">
        <v>0</v>
      </c>
      <c s="32">
        <f>ROUND(ROUND(L190,2)*ROUND(G190,3),2)</f>
      </c>
      <c s="36" t="s">
        <v>5780</v>
      </c>
      <c>
        <f>(M190*21)/100</f>
      </c>
      <c t="s">
        <v>27</v>
      </c>
    </row>
    <row r="191" spans="1:5" ht="38.25">
      <c r="A191" s="35" t="s">
        <v>56</v>
      </c>
      <c r="E191" s="39" t="s">
        <v>5794</v>
      </c>
    </row>
    <row r="192" spans="1:5" ht="12.75">
      <c r="A192" s="35" t="s">
        <v>57</v>
      </c>
      <c r="E192" s="40" t="s">
        <v>5</v>
      </c>
    </row>
    <row r="193" spans="1:5" ht="12.75">
      <c r="A193" t="s">
        <v>59</v>
      </c>
      <c r="E193" s="39" t="s">
        <v>5</v>
      </c>
    </row>
    <row r="194" spans="1:16" ht="25.5">
      <c r="A194" t="s">
        <v>49</v>
      </c>
      <c s="34" t="s">
        <v>255</v>
      </c>
      <c s="34" t="s">
        <v>5795</v>
      </c>
      <c s="35" t="s">
        <v>5</v>
      </c>
      <c s="6" t="s">
        <v>5796</v>
      </c>
      <c s="36" t="s">
        <v>5665</v>
      </c>
      <c s="37">
        <v>1</v>
      </c>
      <c s="36">
        <v>0</v>
      </c>
      <c s="36">
        <f>ROUND(G194*H194,6)</f>
      </c>
      <c r="L194" s="38">
        <v>0</v>
      </c>
      <c s="32">
        <f>ROUND(ROUND(L194,2)*ROUND(G194,3),2)</f>
      </c>
      <c s="36" t="s">
        <v>5780</v>
      </c>
      <c>
        <f>(M194*21)/100</f>
      </c>
      <c t="s">
        <v>27</v>
      </c>
    </row>
    <row r="195" spans="1:5" ht="38.25">
      <c r="A195" s="35" t="s">
        <v>56</v>
      </c>
      <c r="E195" s="39" t="s">
        <v>5797</v>
      </c>
    </row>
    <row r="196" spans="1:5" ht="12.75">
      <c r="A196" s="35" t="s">
        <v>57</v>
      </c>
      <c r="E196" s="40" t="s">
        <v>5</v>
      </c>
    </row>
    <row r="197" spans="1:5" ht="12.75">
      <c r="A197" t="s">
        <v>59</v>
      </c>
      <c r="E197" s="39" t="s">
        <v>5</v>
      </c>
    </row>
    <row r="198" spans="1:16" ht="12.75">
      <c r="A198" t="s">
        <v>49</v>
      </c>
      <c s="34" t="s">
        <v>259</v>
      </c>
      <c s="34" t="s">
        <v>5798</v>
      </c>
      <c s="35" t="s">
        <v>5</v>
      </c>
      <c s="6" t="s">
        <v>5799</v>
      </c>
      <c s="36" t="s">
        <v>5665</v>
      </c>
      <c s="37">
        <v>2</v>
      </c>
      <c s="36">
        <v>0</v>
      </c>
      <c s="36">
        <f>ROUND(G198*H198,6)</f>
      </c>
      <c r="L198" s="38">
        <v>0</v>
      </c>
      <c s="32">
        <f>ROUND(ROUND(L198,2)*ROUND(G198,3),2)</f>
      </c>
      <c s="36" t="s">
        <v>5780</v>
      </c>
      <c>
        <f>(M198*21)/100</f>
      </c>
      <c t="s">
        <v>27</v>
      </c>
    </row>
    <row r="199" spans="1:5" ht="12.75">
      <c r="A199" s="35" t="s">
        <v>56</v>
      </c>
      <c r="E199" s="39" t="s">
        <v>5</v>
      </c>
    </row>
    <row r="200" spans="1:5" ht="12.75">
      <c r="A200" s="35" t="s">
        <v>57</v>
      </c>
      <c r="E200" s="40" t="s">
        <v>5</v>
      </c>
    </row>
    <row r="201" spans="1:5" ht="12.75">
      <c r="A201" t="s">
        <v>59</v>
      </c>
      <c r="E201" s="39" t="s">
        <v>5</v>
      </c>
    </row>
    <row r="202" spans="1:16" ht="38.25">
      <c r="A202" t="s">
        <v>49</v>
      </c>
      <c s="34" t="s">
        <v>263</v>
      </c>
      <c s="34" t="s">
        <v>5800</v>
      </c>
      <c s="35" t="s">
        <v>5</v>
      </c>
      <c s="6" t="s">
        <v>5801</v>
      </c>
      <c s="36" t="s">
        <v>5665</v>
      </c>
      <c s="37">
        <v>1</v>
      </c>
      <c s="36">
        <v>0</v>
      </c>
      <c s="36">
        <f>ROUND(G202*H202,6)</f>
      </c>
      <c r="L202" s="38">
        <v>0</v>
      </c>
      <c s="32">
        <f>ROUND(ROUND(L202,2)*ROUND(G202,3),2)</f>
      </c>
      <c s="36" t="s">
        <v>5780</v>
      </c>
      <c>
        <f>(M202*21)/100</f>
      </c>
      <c t="s">
        <v>27</v>
      </c>
    </row>
    <row r="203" spans="1:5" ht="12.75">
      <c r="A203" s="35" t="s">
        <v>56</v>
      </c>
      <c r="E203" s="39" t="s">
        <v>5</v>
      </c>
    </row>
    <row r="204" spans="1:5" ht="12.75">
      <c r="A204" s="35" t="s">
        <v>57</v>
      </c>
      <c r="E204" s="40" t="s">
        <v>5</v>
      </c>
    </row>
    <row r="205" spans="1:5" ht="12.75">
      <c r="A205" t="s">
        <v>59</v>
      </c>
      <c r="E205" s="39" t="s">
        <v>5</v>
      </c>
    </row>
    <row r="206" spans="1:16" ht="12.75">
      <c r="A206" t="s">
        <v>49</v>
      </c>
      <c s="34" t="s">
        <v>267</v>
      </c>
      <c s="34" t="s">
        <v>5802</v>
      </c>
      <c s="35" t="s">
        <v>5</v>
      </c>
      <c s="6" t="s">
        <v>5803</v>
      </c>
      <c s="36" t="s">
        <v>90</v>
      </c>
      <c s="37">
        <v>4</v>
      </c>
      <c s="36">
        <v>0</v>
      </c>
      <c s="36">
        <f>ROUND(G206*H206,6)</f>
      </c>
      <c r="L206" s="38">
        <v>0</v>
      </c>
      <c s="32">
        <f>ROUND(ROUND(L206,2)*ROUND(G206,3),2)</f>
      </c>
      <c s="36" t="s">
        <v>5780</v>
      </c>
      <c>
        <f>(M206*21)/100</f>
      </c>
      <c t="s">
        <v>27</v>
      </c>
    </row>
    <row r="207" spans="1:5" ht="12.75">
      <c r="A207" s="35" t="s">
        <v>56</v>
      </c>
      <c r="E207" s="39" t="s">
        <v>5</v>
      </c>
    </row>
    <row r="208" spans="1:5" ht="12.75">
      <c r="A208" s="35" t="s">
        <v>57</v>
      </c>
      <c r="E208" s="40" t="s">
        <v>5</v>
      </c>
    </row>
    <row r="209" spans="1:5" ht="12.75">
      <c r="A209" t="s">
        <v>59</v>
      </c>
      <c r="E209" s="39" t="s">
        <v>5</v>
      </c>
    </row>
    <row r="210" spans="1:16" ht="12.75">
      <c r="A210" t="s">
        <v>49</v>
      </c>
      <c s="34" t="s">
        <v>271</v>
      </c>
      <c s="34" t="s">
        <v>5804</v>
      </c>
      <c s="35" t="s">
        <v>5</v>
      </c>
      <c s="6" t="s">
        <v>5805</v>
      </c>
      <c s="36" t="s">
        <v>90</v>
      </c>
      <c s="37">
        <v>2</v>
      </c>
      <c s="36">
        <v>0</v>
      </c>
      <c s="36">
        <f>ROUND(G210*H210,6)</f>
      </c>
      <c r="L210" s="38">
        <v>0</v>
      </c>
      <c s="32">
        <f>ROUND(ROUND(L210,2)*ROUND(G210,3),2)</f>
      </c>
      <c s="36" t="s">
        <v>5780</v>
      </c>
      <c>
        <f>(M210*21)/100</f>
      </c>
      <c t="s">
        <v>27</v>
      </c>
    </row>
    <row r="211" spans="1:5" ht="12.75">
      <c r="A211" s="35" t="s">
        <v>56</v>
      </c>
      <c r="E211" s="39" t="s">
        <v>5</v>
      </c>
    </row>
    <row r="212" spans="1:5" ht="12.75">
      <c r="A212" s="35" t="s">
        <v>57</v>
      </c>
      <c r="E212" s="40" t="s">
        <v>5</v>
      </c>
    </row>
    <row r="213" spans="1:5" ht="12.75">
      <c r="A213" t="s">
        <v>59</v>
      </c>
      <c r="E213" s="39" t="s">
        <v>5</v>
      </c>
    </row>
    <row r="214" spans="1:16" ht="12.75">
      <c r="A214" t="s">
        <v>49</v>
      </c>
      <c s="34" t="s">
        <v>276</v>
      </c>
      <c s="34" t="s">
        <v>5806</v>
      </c>
      <c s="35" t="s">
        <v>5</v>
      </c>
      <c s="6" t="s">
        <v>5807</v>
      </c>
      <c s="36" t="s">
        <v>90</v>
      </c>
      <c s="37">
        <v>1</v>
      </c>
      <c s="36">
        <v>0</v>
      </c>
      <c s="36">
        <f>ROUND(G214*H214,6)</f>
      </c>
      <c r="L214" s="38">
        <v>0</v>
      </c>
      <c s="32">
        <f>ROUND(ROUND(L214,2)*ROUND(G214,3),2)</f>
      </c>
      <c s="36" t="s">
        <v>5780</v>
      </c>
      <c>
        <f>(M214*21)/100</f>
      </c>
      <c t="s">
        <v>27</v>
      </c>
    </row>
    <row r="215" spans="1:5" ht="12.75">
      <c r="A215" s="35" t="s">
        <v>56</v>
      </c>
      <c r="E215" s="39" t="s">
        <v>5</v>
      </c>
    </row>
    <row r="216" spans="1:5" ht="12.75">
      <c r="A216" s="35" t="s">
        <v>57</v>
      </c>
      <c r="E216" s="40" t="s">
        <v>5</v>
      </c>
    </row>
    <row r="217" spans="1:5" ht="12.75">
      <c r="A217" t="s">
        <v>59</v>
      </c>
      <c r="E217" s="39" t="s">
        <v>5</v>
      </c>
    </row>
    <row r="218" spans="1:16" ht="12.75">
      <c r="A218" t="s">
        <v>49</v>
      </c>
      <c s="34" t="s">
        <v>280</v>
      </c>
      <c s="34" t="s">
        <v>5808</v>
      </c>
      <c s="35" t="s">
        <v>5</v>
      </c>
      <c s="6" t="s">
        <v>5809</v>
      </c>
      <c s="36" t="s">
        <v>90</v>
      </c>
      <c s="37">
        <v>1</v>
      </c>
      <c s="36">
        <v>0</v>
      </c>
      <c s="36">
        <f>ROUND(G218*H218,6)</f>
      </c>
      <c r="L218" s="38">
        <v>0</v>
      </c>
      <c s="32">
        <f>ROUND(ROUND(L218,2)*ROUND(G218,3),2)</f>
      </c>
      <c s="36" t="s">
        <v>5780</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284</v>
      </c>
      <c s="34" t="s">
        <v>5810</v>
      </c>
      <c s="35" t="s">
        <v>5</v>
      </c>
      <c s="6" t="s">
        <v>5811</v>
      </c>
      <c s="36" t="s">
        <v>90</v>
      </c>
      <c s="37">
        <v>1</v>
      </c>
      <c s="36">
        <v>0</v>
      </c>
      <c s="36">
        <f>ROUND(G222*H222,6)</f>
      </c>
      <c r="L222" s="38">
        <v>0</v>
      </c>
      <c s="32">
        <f>ROUND(ROUND(L222,2)*ROUND(G222,3),2)</f>
      </c>
      <c s="36" t="s">
        <v>5780</v>
      </c>
      <c>
        <f>(M222*21)/100</f>
      </c>
      <c t="s">
        <v>27</v>
      </c>
    </row>
    <row r="223" spans="1:5" ht="12.75">
      <c r="A223" s="35" t="s">
        <v>56</v>
      </c>
      <c r="E223" s="39" t="s">
        <v>5</v>
      </c>
    </row>
    <row r="224" spans="1:5" ht="12.75">
      <c r="A224" s="35" t="s">
        <v>57</v>
      </c>
      <c r="E224" s="40" t="s">
        <v>5</v>
      </c>
    </row>
    <row r="225" spans="1:5" ht="12.75">
      <c r="A225" t="s">
        <v>59</v>
      </c>
      <c r="E225" s="39" t="s">
        <v>5</v>
      </c>
    </row>
    <row r="226" spans="1:16" ht="12.75">
      <c r="A226" t="s">
        <v>49</v>
      </c>
      <c s="34" t="s">
        <v>288</v>
      </c>
      <c s="34" t="s">
        <v>5812</v>
      </c>
      <c s="35" t="s">
        <v>5</v>
      </c>
      <c s="6" t="s">
        <v>5813</v>
      </c>
      <c s="36" t="s">
        <v>5665</v>
      </c>
      <c s="37">
        <v>1</v>
      </c>
      <c s="36">
        <v>0</v>
      </c>
      <c s="36">
        <f>ROUND(G226*H226,6)</f>
      </c>
      <c r="L226" s="38">
        <v>0</v>
      </c>
      <c s="32">
        <f>ROUND(ROUND(L226,2)*ROUND(G226,3),2)</f>
      </c>
      <c s="36" t="s">
        <v>5780</v>
      </c>
      <c>
        <f>(M226*21)/100</f>
      </c>
      <c t="s">
        <v>27</v>
      </c>
    </row>
    <row r="227" spans="1:5" ht="12.75">
      <c r="A227" s="35" t="s">
        <v>56</v>
      </c>
      <c r="E227" s="39" t="s">
        <v>5</v>
      </c>
    </row>
    <row r="228" spans="1:5" ht="12.75">
      <c r="A228" s="35" t="s">
        <v>57</v>
      </c>
      <c r="E228" s="40" t="s">
        <v>5</v>
      </c>
    </row>
    <row r="229" spans="1:5" ht="12.75">
      <c r="A229" t="s">
        <v>59</v>
      </c>
      <c r="E229" s="39" t="s">
        <v>5</v>
      </c>
    </row>
    <row r="230" spans="1:16" ht="12.75">
      <c r="A230" t="s">
        <v>49</v>
      </c>
      <c s="34" t="s">
        <v>292</v>
      </c>
      <c s="34" t="s">
        <v>5814</v>
      </c>
      <c s="35" t="s">
        <v>5</v>
      </c>
      <c s="6" t="s">
        <v>5815</v>
      </c>
      <c s="36" t="s">
        <v>90</v>
      </c>
      <c s="37">
        <v>1</v>
      </c>
      <c s="36">
        <v>0</v>
      </c>
      <c s="36">
        <f>ROUND(G230*H230,6)</f>
      </c>
      <c r="L230" s="38">
        <v>0</v>
      </c>
      <c s="32">
        <f>ROUND(ROUND(L230,2)*ROUND(G230,3),2)</f>
      </c>
      <c s="36" t="s">
        <v>5780</v>
      </c>
      <c>
        <f>(M230*21)/100</f>
      </c>
      <c t="s">
        <v>27</v>
      </c>
    </row>
    <row r="231" spans="1:5" ht="12.75">
      <c r="A231" s="35" t="s">
        <v>56</v>
      </c>
      <c r="E231" s="39" t="s">
        <v>5</v>
      </c>
    </row>
    <row r="232" spans="1:5" ht="12.75">
      <c r="A232" s="35" t="s">
        <v>57</v>
      </c>
      <c r="E232" s="40" t="s">
        <v>5</v>
      </c>
    </row>
    <row r="233" spans="1:5" ht="12.75">
      <c r="A233" t="s">
        <v>59</v>
      </c>
      <c r="E233" s="39" t="s">
        <v>5</v>
      </c>
    </row>
    <row r="234" spans="1:13" ht="12.75">
      <c r="A234" t="s">
        <v>46</v>
      </c>
      <c r="C234" s="31" t="s">
        <v>369</v>
      </c>
      <c r="E234" s="33" t="s">
        <v>5816</v>
      </c>
      <c r="J234" s="32">
        <f>0</f>
      </c>
      <c s="32">
        <f>0</f>
      </c>
      <c s="32">
        <f>0+L235+L239</f>
      </c>
      <c s="32">
        <f>0+M235+M239</f>
      </c>
    </row>
    <row r="235" spans="1:16" ht="12.75">
      <c r="A235" t="s">
        <v>49</v>
      </c>
      <c s="34" t="s">
        <v>296</v>
      </c>
      <c s="34" t="s">
        <v>5817</v>
      </c>
      <c s="35" t="s">
        <v>5</v>
      </c>
      <c s="6" t="s">
        <v>5818</v>
      </c>
      <c s="36" t="s">
        <v>75</v>
      </c>
      <c s="37">
        <v>720</v>
      </c>
      <c s="36">
        <v>0</v>
      </c>
      <c s="36">
        <f>ROUND(G235*H235,6)</f>
      </c>
      <c r="L235" s="38">
        <v>0</v>
      </c>
      <c s="32">
        <f>ROUND(ROUND(L235,2)*ROUND(G235,3),2)</f>
      </c>
      <c s="36" t="s">
        <v>5706</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300</v>
      </c>
      <c s="34" t="s">
        <v>5819</v>
      </c>
      <c s="35" t="s">
        <v>5</v>
      </c>
      <c s="6" t="s">
        <v>5820</v>
      </c>
      <c s="36" t="s">
        <v>793</v>
      </c>
      <c s="37">
        <v>4</v>
      </c>
      <c s="36">
        <v>0</v>
      </c>
      <c s="36">
        <f>ROUND(G239*H239,6)</f>
      </c>
      <c r="L239" s="38">
        <v>0</v>
      </c>
      <c s="32">
        <f>ROUND(ROUND(L239,2)*ROUND(G239,3),2)</f>
      </c>
      <c s="36" t="s">
        <v>5706</v>
      </c>
      <c>
        <f>(M239*21)/100</f>
      </c>
      <c t="s">
        <v>27</v>
      </c>
    </row>
    <row r="240" spans="1:5" ht="12.75">
      <c r="A240" s="35" t="s">
        <v>56</v>
      </c>
      <c r="E240" s="39" t="s">
        <v>5</v>
      </c>
    </row>
    <row r="241" spans="1:5" ht="12.75">
      <c r="A241" s="35" t="s">
        <v>57</v>
      </c>
      <c r="E241" s="40" t="s">
        <v>5</v>
      </c>
    </row>
    <row r="242" spans="1:5" ht="12.75">
      <c r="A242" t="s">
        <v>59</v>
      </c>
      <c r="E242" s="39" t="s">
        <v>5</v>
      </c>
    </row>
    <row r="243" spans="1:13" ht="12.75">
      <c r="A243" t="s">
        <v>46</v>
      </c>
      <c r="C243" s="31" t="s">
        <v>373</v>
      </c>
      <c r="E243" s="33" t="s">
        <v>5821</v>
      </c>
      <c r="J243" s="32">
        <f>0</f>
      </c>
      <c s="32">
        <f>0</f>
      </c>
      <c s="32">
        <f>0+L244+L248+L252+L256</f>
      </c>
      <c s="32">
        <f>0+M244+M248+M252+M256</f>
      </c>
    </row>
    <row r="244" spans="1:16" ht="12.75">
      <c r="A244" t="s">
        <v>49</v>
      </c>
      <c s="34" t="s">
        <v>304</v>
      </c>
      <c s="34" t="s">
        <v>5822</v>
      </c>
      <c s="35" t="s">
        <v>5</v>
      </c>
      <c s="6" t="s">
        <v>5823</v>
      </c>
      <c s="36" t="s">
        <v>75</v>
      </c>
      <c s="37">
        <v>77</v>
      </c>
      <c s="36">
        <v>0</v>
      </c>
      <c s="36">
        <f>ROUND(G244*H244,6)</f>
      </c>
      <c r="L244" s="38">
        <v>0</v>
      </c>
      <c s="32">
        <f>ROUND(ROUND(L244,2)*ROUND(G244,3),2)</f>
      </c>
      <c s="36" t="s">
        <v>5706</v>
      </c>
      <c>
        <f>(M244*21)/100</f>
      </c>
      <c t="s">
        <v>27</v>
      </c>
    </row>
    <row r="245" spans="1:5" ht="12.75">
      <c r="A245" s="35" t="s">
        <v>56</v>
      </c>
      <c r="E245" s="39" t="s">
        <v>5</v>
      </c>
    </row>
    <row r="246" spans="1:5" ht="12.75">
      <c r="A246" s="35" t="s">
        <v>57</v>
      </c>
      <c r="E246" s="40" t="s">
        <v>5</v>
      </c>
    </row>
    <row r="247" spans="1:5" ht="12.75">
      <c r="A247" t="s">
        <v>59</v>
      </c>
      <c r="E247" s="39" t="s">
        <v>5</v>
      </c>
    </row>
    <row r="248" spans="1:16" ht="12.75">
      <c r="A248" t="s">
        <v>49</v>
      </c>
      <c s="34" t="s">
        <v>308</v>
      </c>
      <c s="34" t="s">
        <v>5824</v>
      </c>
      <c s="35" t="s">
        <v>5</v>
      </c>
      <c s="6" t="s">
        <v>5825</v>
      </c>
      <c s="36" t="s">
        <v>75</v>
      </c>
      <c s="37">
        <v>5</v>
      </c>
      <c s="36">
        <v>0</v>
      </c>
      <c s="36">
        <f>ROUND(G248*H248,6)</f>
      </c>
      <c r="L248" s="38">
        <v>0</v>
      </c>
      <c s="32">
        <f>ROUND(ROUND(L248,2)*ROUND(G248,3),2)</f>
      </c>
      <c s="36" t="s">
        <v>5706</v>
      </c>
      <c>
        <f>(M248*21)/100</f>
      </c>
      <c t="s">
        <v>27</v>
      </c>
    </row>
    <row r="249" spans="1:5" ht="12.75">
      <c r="A249" s="35" t="s">
        <v>56</v>
      </c>
      <c r="E249" s="39" t="s">
        <v>5</v>
      </c>
    </row>
    <row r="250" spans="1:5" ht="12.75">
      <c r="A250" s="35" t="s">
        <v>57</v>
      </c>
      <c r="E250" s="40" t="s">
        <v>5</v>
      </c>
    </row>
    <row r="251" spans="1:5" ht="12.75">
      <c r="A251" t="s">
        <v>59</v>
      </c>
      <c r="E251" s="39" t="s">
        <v>5</v>
      </c>
    </row>
    <row r="252" spans="1:16" ht="12.75">
      <c r="A252" t="s">
        <v>49</v>
      </c>
      <c s="34" t="s">
        <v>312</v>
      </c>
      <c s="34" t="s">
        <v>5826</v>
      </c>
      <c s="35" t="s">
        <v>5</v>
      </c>
      <c s="6" t="s">
        <v>5827</v>
      </c>
      <c s="36" t="s">
        <v>75</v>
      </c>
      <c s="37">
        <v>1019</v>
      </c>
      <c s="36">
        <v>0</v>
      </c>
      <c s="36">
        <f>ROUND(G252*H252,6)</f>
      </c>
      <c r="L252" s="38">
        <v>0</v>
      </c>
      <c s="32">
        <f>ROUND(ROUND(L252,2)*ROUND(G252,3),2)</f>
      </c>
      <c s="36" t="s">
        <v>5706</v>
      </c>
      <c>
        <f>(M252*21)/100</f>
      </c>
      <c t="s">
        <v>27</v>
      </c>
    </row>
    <row r="253" spans="1:5" ht="12.75">
      <c r="A253" s="35" t="s">
        <v>56</v>
      </c>
      <c r="E253" s="39" t="s">
        <v>5</v>
      </c>
    </row>
    <row r="254" spans="1:5" ht="12.75">
      <c r="A254" s="35" t="s">
        <v>57</v>
      </c>
      <c r="E254" s="40" t="s">
        <v>5</v>
      </c>
    </row>
    <row r="255" spans="1:5" ht="12.75">
      <c r="A255" t="s">
        <v>59</v>
      </c>
      <c r="E255" s="39" t="s">
        <v>5</v>
      </c>
    </row>
    <row r="256" spans="1:16" ht="12.75">
      <c r="A256" t="s">
        <v>49</v>
      </c>
      <c s="34" t="s">
        <v>316</v>
      </c>
      <c s="34" t="s">
        <v>5828</v>
      </c>
      <c s="35" t="s">
        <v>5</v>
      </c>
      <c s="6" t="s">
        <v>5829</v>
      </c>
      <c s="36" t="s">
        <v>75</v>
      </c>
      <c s="37">
        <v>10</v>
      </c>
      <c s="36">
        <v>0</v>
      </c>
      <c s="36">
        <f>ROUND(G256*H256,6)</f>
      </c>
      <c r="L256" s="38">
        <v>0</v>
      </c>
      <c s="32">
        <f>ROUND(ROUND(L256,2)*ROUND(G256,3),2)</f>
      </c>
      <c s="36" t="s">
        <v>5706</v>
      </c>
      <c>
        <f>(M256*21)/100</f>
      </c>
      <c t="s">
        <v>27</v>
      </c>
    </row>
    <row r="257" spans="1:5" ht="12.75">
      <c r="A257" s="35" t="s">
        <v>56</v>
      </c>
      <c r="E257" s="39" t="s">
        <v>5</v>
      </c>
    </row>
    <row r="258" spans="1:5" ht="12.75">
      <c r="A258" s="35" t="s">
        <v>57</v>
      </c>
      <c r="E258" s="40" t="s">
        <v>5</v>
      </c>
    </row>
    <row r="259" spans="1:5" ht="12.75">
      <c r="A259" t="s">
        <v>59</v>
      </c>
      <c r="E259" s="39" t="s">
        <v>5</v>
      </c>
    </row>
    <row r="260" spans="1:13" ht="12.75">
      <c r="A260" t="s">
        <v>46</v>
      </c>
      <c r="C260" s="31" t="s">
        <v>377</v>
      </c>
      <c r="E260" s="33" t="s">
        <v>5830</v>
      </c>
      <c r="J260" s="32">
        <f>0</f>
      </c>
      <c s="32">
        <f>0</f>
      </c>
      <c s="32">
        <f>0+L261+L265+L269+L273+L277+L281+L285+L289</f>
      </c>
      <c s="32">
        <f>0+M261+M265+M269+M273+M277+M281+M285+M289</f>
      </c>
    </row>
    <row r="261" spans="1:16" ht="12.75">
      <c r="A261" t="s">
        <v>49</v>
      </c>
      <c s="34" t="s">
        <v>320</v>
      </c>
      <c s="34" t="s">
        <v>5831</v>
      </c>
      <c s="35" t="s">
        <v>5</v>
      </c>
      <c s="6" t="s">
        <v>5832</v>
      </c>
      <c s="36" t="s">
        <v>75</v>
      </c>
      <c s="37">
        <v>10</v>
      </c>
      <c s="36">
        <v>0</v>
      </c>
      <c s="36">
        <f>ROUND(G261*H261,6)</f>
      </c>
      <c r="L261" s="38">
        <v>0</v>
      </c>
      <c s="32">
        <f>ROUND(ROUND(L261,2)*ROUND(G261,3),2)</f>
      </c>
      <c s="36" t="s">
        <v>5706</v>
      </c>
      <c>
        <f>(M261*21)/100</f>
      </c>
      <c t="s">
        <v>27</v>
      </c>
    </row>
    <row r="262" spans="1:5" ht="12.75">
      <c r="A262" s="35" t="s">
        <v>56</v>
      </c>
      <c r="E262" s="39" t="s">
        <v>5</v>
      </c>
    </row>
    <row r="263" spans="1:5" ht="12.75">
      <c r="A263" s="35" t="s">
        <v>57</v>
      </c>
      <c r="E263" s="40" t="s">
        <v>5</v>
      </c>
    </row>
    <row r="264" spans="1:5" ht="12.75">
      <c r="A264" t="s">
        <v>59</v>
      </c>
      <c r="E264" s="39" t="s">
        <v>5</v>
      </c>
    </row>
    <row r="265" spans="1:16" ht="12.75">
      <c r="A265" t="s">
        <v>49</v>
      </c>
      <c s="34" t="s">
        <v>325</v>
      </c>
      <c s="34" t="s">
        <v>5833</v>
      </c>
      <c s="35" t="s">
        <v>5</v>
      </c>
      <c s="6" t="s">
        <v>5834</v>
      </c>
      <c s="36" t="s">
        <v>75</v>
      </c>
      <c s="37">
        <v>3</v>
      </c>
      <c s="36">
        <v>0</v>
      </c>
      <c s="36">
        <f>ROUND(G265*H265,6)</f>
      </c>
      <c r="L265" s="38">
        <v>0</v>
      </c>
      <c s="32">
        <f>ROUND(ROUND(L265,2)*ROUND(G265,3),2)</f>
      </c>
      <c s="36" t="s">
        <v>5706</v>
      </c>
      <c>
        <f>(M265*21)/100</f>
      </c>
      <c t="s">
        <v>27</v>
      </c>
    </row>
    <row r="266" spans="1:5" ht="12.75">
      <c r="A266" s="35" t="s">
        <v>56</v>
      </c>
      <c r="E266" s="39" t="s">
        <v>5</v>
      </c>
    </row>
    <row r="267" spans="1:5" ht="12.75">
      <c r="A267" s="35" t="s">
        <v>57</v>
      </c>
      <c r="E267" s="40" t="s">
        <v>5</v>
      </c>
    </row>
    <row r="268" spans="1:5" ht="12.75">
      <c r="A268" t="s">
        <v>59</v>
      </c>
      <c r="E268" s="39" t="s">
        <v>5</v>
      </c>
    </row>
    <row r="269" spans="1:16" ht="12.75">
      <c r="A269" t="s">
        <v>49</v>
      </c>
      <c s="34" t="s">
        <v>329</v>
      </c>
      <c s="34" t="s">
        <v>5835</v>
      </c>
      <c s="35" t="s">
        <v>5</v>
      </c>
      <c s="6" t="s">
        <v>5836</v>
      </c>
      <c s="36" t="s">
        <v>75</v>
      </c>
      <c s="37">
        <v>9</v>
      </c>
      <c s="36">
        <v>0</v>
      </c>
      <c s="36">
        <f>ROUND(G269*H269,6)</f>
      </c>
      <c r="L269" s="38">
        <v>0</v>
      </c>
      <c s="32">
        <f>ROUND(ROUND(L269,2)*ROUND(G269,3),2)</f>
      </c>
      <c s="36" t="s">
        <v>5706</v>
      </c>
      <c>
        <f>(M269*21)/100</f>
      </c>
      <c t="s">
        <v>27</v>
      </c>
    </row>
    <row r="270" spans="1:5" ht="12.75">
      <c r="A270" s="35" t="s">
        <v>56</v>
      </c>
      <c r="E270" s="39" t="s">
        <v>5</v>
      </c>
    </row>
    <row r="271" spans="1:5" ht="12.75">
      <c r="A271" s="35" t="s">
        <v>57</v>
      </c>
      <c r="E271" s="40" t="s">
        <v>5</v>
      </c>
    </row>
    <row r="272" spans="1:5" ht="12.75">
      <c r="A272" t="s">
        <v>59</v>
      </c>
      <c r="E272" s="39" t="s">
        <v>5</v>
      </c>
    </row>
    <row r="273" spans="1:16" ht="12.75">
      <c r="A273" t="s">
        <v>49</v>
      </c>
      <c s="34" t="s">
        <v>333</v>
      </c>
      <c s="34" t="s">
        <v>5837</v>
      </c>
      <c s="35" t="s">
        <v>5</v>
      </c>
      <c s="6" t="s">
        <v>5838</v>
      </c>
      <c s="36" t="s">
        <v>75</v>
      </c>
      <c s="37">
        <v>49</v>
      </c>
      <c s="36">
        <v>0</v>
      </c>
      <c s="36">
        <f>ROUND(G273*H273,6)</f>
      </c>
      <c r="L273" s="38">
        <v>0</v>
      </c>
      <c s="32">
        <f>ROUND(ROUND(L273,2)*ROUND(G273,3),2)</f>
      </c>
      <c s="36" t="s">
        <v>5706</v>
      </c>
      <c>
        <f>(M273*21)/100</f>
      </c>
      <c t="s">
        <v>27</v>
      </c>
    </row>
    <row r="274" spans="1:5" ht="12.75">
      <c r="A274" s="35" t="s">
        <v>56</v>
      </c>
      <c r="E274" s="39" t="s">
        <v>5</v>
      </c>
    </row>
    <row r="275" spans="1:5" ht="12.75">
      <c r="A275" s="35" t="s">
        <v>57</v>
      </c>
      <c r="E275" s="40" t="s">
        <v>5</v>
      </c>
    </row>
    <row r="276" spans="1:5" ht="12.75">
      <c r="A276" t="s">
        <v>59</v>
      </c>
      <c r="E276" s="39" t="s">
        <v>5</v>
      </c>
    </row>
    <row r="277" spans="1:16" ht="12.75">
      <c r="A277" t="s">
        <v>49</v>
      </c>
      <c s="34" t="s">
        <v>337</v>
      </c>
      <c s="34" t="s">
        <v>5839</v>
      </c>
      <c s="35" t="s">
        <v>5</v>
      </c>
      <c s="6" t="s">
        <v>5840</v>
      </c>
      <c s="36" t="s">
        <v>75</v>
      </c>
      <c s="37">
        <v>8</v>
      </c>
      <c s="36">
        <v>0</v>
      </c>
      <c s="36">
        <f>ROUND(G277*H277,6)</f>
      </c>
      <c r="L277" s="38">
        <v>0</v>
      </c>
      <c s="32">
        <f>ROUND(ROUND(L277,2)*ROUND(G277,3),2)</f>
      </c>
      <c s="36" t="s">
        <v>5706</v>
      </c>
      <c>
        <f>(M277*21)/100</f>
      </c>
      <c t="s">
        <v>27</v>
      </c>
    </row>
    <row r="278" spans="1:5" ht="12.75">
      <c r="A278" s="35" t="s">
        <v>56</v>
      </c>
      <c r="E278" s="39" t="s">
        <v>5</v>
      </c>
    </row>
    <row r="279" spans="1:5" ht="12.75">
      <c r="A279" s="35" t="s">
        <v>57</v>
      </c>
      <c r="E279" s="40" t="s">
        <v>5</v>
      </c>
    </row>
    <row r="280" spans="1:5" ht="12.75">
      <c r="A280" t="s">
        <v>59</v>
      </c>
      <c r="E280" s="39" t="s">
        <v>5</v>
      </c>
    </row>
    <row r="281" spans="1:16" ht="12.75">
      <c r="A281" t="s">
        <v>49</v>
      </c>
      <c s="34" t="s">
        <v>341</v>
      </c>
      <c s="34" t="s">
        <v>5841</v>
      </c>
      <c s="35" t="s">
        <v>5</v>
      </c>
      <c s="6" t="s">
        <v>5842</v>
      </c>
      <c s="36" t="s">
        <v>75</v>
      </c>
      <c s="37">
        <v>8</v>
      </c>
      <c s="36">
        <v>0</v>
      </c>
      <c s="36">
        <f>ROUND(G281*H281,6)</f>
      </c>
      <c r="L281" s="38">
        <v>0</v>
      </c>
      <c s="32">
        <f>ROUND(ROUND(L281,2)*ROUND(G281,3),2)</f>
      </c>
      <c s="36" t="s">
        <v>5706</v>
      </c>
      <c>
        <f>(M281*21)/100</f>
      </c>
      <c t="s">
        <v>27</v>
      </c>
    </row>
    <row r="282" spans="1:5" ht="12.75">
      <c r="A282" s="35" t="s">
        <v>56</v>
      </c>
      <c r="E282" s="39" t="s">
        <v>5</v>
      </c>
    </row>
    <row r="283" spans="1:5" ht="12.75">
      <c r="A283" s="35" t="s">
        <v>57</v>
      </c>
      <c r="E283" s="40" t="s">
        <v>5</v>
      </c>
    </row>
    <row r="284" spans="1:5" ht="12.75">
      <c r="A284" t="s">
        <v>59</v>
      </c>
      <c r="E284" s="39" t="s">
        <v>5</v>
      </c>
    </row>
    <row r="285" spans="1:16" ht="25.5">
      <c r="A285" t="s">
        <v>49</v>
      </c>
      <c s="34" t="s">
        <v>345</v>
      </c>
      <c s="34" t="s">
        <v>5843</v>
      </c>
      <c s="35" t="s">
        <v>5</v>
      </c>
      <c s="6" t="s">
        <v>5844</v>
      </c>
      <c s="36" t="s">
        <v>75</v>
      </c>
      <c s="37">
        <v>5</v>
      </c>
      <c s="36">
        <v>0</v>
      </c>
      <c s="36">
        <f>ROUND(G285*H285,6)</f>
      </c>
      <c r="L285" s="38">
        <v>0</v>
      </c>
      <c s="32">
        <f>ROUND(ROUND(L285,2)*ROUND(G285,3),2)</f>
      </c>
      <c s="36" t="s">
        <v>5706</v>
      </c>
      <c>
        <f>(M285*21)/100</f>
      </c>
      <c t="s">
        <v>27</v>
      </c>
    </row>
    <row r="286" spans="1:5" ht="12.75">
      <c r="A286" s="35" t="s">
        <v>56</v>
      </c>
      <c r="E286" s="39" t="s">
        <v>5</v>
      </c>
    </row>
    <row r="287" spans="1:5" ht="12.75">
      <c r="A287" s="35" t="s">
        <v>57</v>
      </c>
      <c r="E287" s="40" t="s">
        <v>5</v>
      </c>
    </row>
    <row r="288" spans="1:5" ht="12.75">
      <c r="A288" t="s">
        <v>59</v>
      </c>
      <c r="E288" s="39" t="s">
        <v>5</v>
      </c>
    </row>
    <row r="289" spans="1:16" ht="12.75">
      <c r="A289" t="s">
        <v>49</v>
      </c>
      <c s="34" t="s">
        <v>349</v>
      </c>
      <c s="34" t="s">
        <v>5730</v>
      </c>
      <c s="35" t="s">
        <v>72</v>
      </c>
      <c s="6" t="s">
        <v>5731</v>
      </c>
      <c s="36" t="s">
        <v>793</v>
      </c>
      <c s="37">
        <v>0.35</v>
      </c>
      <c s="36">
        <v>0</v>
      </c>
      <c s="36">
        <f>ROUND(G289*H289,6)</f>
      </c>
      <c r="L289" s="38">
        <v>0</v>
      </c>
      <c s="32">
        <f>ROUND(ROUND(L289,2)*ROUND(G289,3),2)</f>
      </c>
      <c s="36" t="s">
        <v>5706</v>
      </c>
      <c>
        <f>(M289*21)/100</f>
      </c>
      <c t="s">
        <v>27</v>
      </c>
    </row>
    <row r="290" spans="1:5" ht="12.75">
      <c r="A290" s="35" t="s">
        <v>56</v>
      </c>
      <c r="E290" s="39" t="s">
        <v>5</v>
      </c>
    </row>
    <row r="291" spans="1:5" ht="12.75">
      <c r="A291" s="35" t="s">
        <v>57</v>
      </c>
      <c r="E291" s="40" t="s">
        <v>5</v>
      </c>
    </row>
    <row r="292" spans="1:5" ht="12.75">
      <c r="A292" t="s">
        <v>59</v>
      </c>
      <c r="E292" s="39" t="s">
        <v>5</v>
      </c>
    </row>
    <row r="293" spans="1:13" ht="12.75">
      <c r="A293" t="s">
        <v>46</v>
      </c>
      <c r="C293" s="31" t="s">
        <v>381</v>
      </c>
      <c r="E293" s="33" t="s">
        <v>5845</v>
      </c>
      <c r="J293" s="32">
        <f>0</f>
      </c>
      <c s="32">
        <f>0</f>
      </c>
      <c s="32">
        <f>0+L294+L298+L302+L306+L310+L314+L318</f>
      </c>
      <c s="32">
        <f>0+M294+M298+M302+M306+M310+M314+M318</f>
      </c>
    </row>
    <row r="294" spans="1:16" ht="12.75">
      <c r="A294" t="s">
        <v>49</v>
      </c>
      <c s="34" t="s">
        <v>353</v>
      </c>
      <c s="34" t="s">
        <v>5846</v>
      </c>
      <c s="35" t="s">
        <v>5</v>
      </c>
      <c s="6" t="s">
        <v>5847</v>
      </c>
      <c s="36" t="s">
        <v>90</v>
      </c>
      <c s="37">
        <v>2</v>
      </c>
      <c s="36">
        <v>0</v>
      </c>
      <c s="36">
        <f>ROUND(G294*H294,6)</f>
      </c>
      <c r="L294" s="38">
        <v>0</v>
      </c>
      <c s="32">
        <f>ROUND(ROUND(L294,2)*ROUND(G294,3),2)</f>
      </c>
      <c s="36" t="s">
        <v>5706</v>
      </c>
      <c>
        <f>(M294*21)/100</f>
      </c>
      <c t="s">
        <v>27</v>
      </c>
    </row>
    <row r="295" spans="1:5" ht="12.75">
      <c r="A295" s="35" t="s">
        <v>56</v>
      </c>
      <c r="E295" s="39" t="s">
        <v>5</v>
      </c>
    </row>
    <row r="296" spans="1:5" ht="12.75">
      <c r="A296" s="35" t="s">
        <v>57</v>
      </c>
      <c r="E296" s="40" t="s">
        <v>5</v>
      </c>
    </row>
    <row r="297" spans="1:5" ht="12.75">
      <c r="A297" t="s">
        <v>59</v>
      </c>
      <c r="E297" s="39" t="s">
        <v>5</v>
      </c>
    </row>
    <row r="298" spans="1:16" ht="12.75">
      <c r="A298" t="s">
        <v>49</v>
      </c>
      <c s="34" t="s">
        <v>357</v>
      </c>
      <c s="34" t="s">
        <v>5848</v>
      </c>
      <c s="35" t="s">
        <v>5</v>
      </c>
      <c s="6" t="s">
        <v>5849</v>
      </c>
      <c s="36" t="s">
        <v>90</v>
      </c>
      <c s="37">
        <v>10</v>
      </c>
      <c s="36">
        <v>0</v>
      </c>
      <c s="36">
        <f>ROUND(G298*H298,6)</f>
      </c>
      <c r="L298" s="38">
        <v>0</v>
      </c>
      <c s="32">
        <f>ROUND(ROUND(L298,2)*ROUND(G298,3),2)</f>
      </c>
      <c s="36" t="s">
        <v>5706</v>
      </c>
      <c>
        <f>(M298*21)/100</f>
      </c>
      <c t="s">
        <v>27</v>
      </c>
    </row>
    <row r="299" spans="1:5" ht="12.75">
      <c r="A299" s="35" t="s">
        <v>56</v>
      </c>
      <c r="E299" s="39" t="s">
        <v>5</v>
      </c>
    </row>
    <row r="300" spans="1:5" ht="12.75">
      <c r="A300" s="35" t="s">
        <v>57</v>
      </c>
      <c r="E300" s="40" t="s">
        <v>5</v>
      </c>
    </row>
    <row r="301" spans="1:5" ht="12.75">
      <c r="A301" t="s">
        <v>59</v>
      </c>
      <c r="E301" s="39" t="s">
        <v>5</v>
      </c>
    </row>
    <row r="302" spans="1:16" ht="12.75">
      <c r="A302" t="s">
        <v>49</v>
      </c>
      <c s="34" t="s">
        <v>361</v>
      </c>
      <c s="34" t="s">
        <v>5850</v>
      </c>
      <c s="35" t="s">
        <v>5</v>
      </c>
      <c s="6" t="s">
        <v>5851</v>
      </c>
      <c s="36" t="s">
        <v>90</v>
      </c>
      <c s="37">
        <v>2</v>
      </c>
      <c s="36">
        <v>0</v>
      </c>
      <c s="36">
        <f>ROUND(G302*H302,6)</f>
      </c>
      <c r="L302" s="38">
        <v>0</v>
      </c>
      <c s="32">
        <f>ROUND(ROUND(L302,2)*ROUND(G302,3),2)</f>
      </c>
      <c s="36" t="s">
        <v>5706</v>
      </c>
      <c>
        <f>(M302*21)/100</f>
      </c>
      <c t="s">
        <v>27</v>
      </c>
    </row>
    <row r="303" spans="1:5" ht="12.75">
      <c r="A303" s="35" t="s">
        <v>56</v>
      </c>
      <c r="E303" s="39" t="s">
        <v>5</v>
      </c>
    </row>
    <row r="304" spans="1:5" ht="12.75">
      <c r="A304" s="35" t="s">
        <v>57</v>
      </c>
      <c r="E304" s="40" t="s">
        <v>5</v>
      </c>
    </row>
    <row r="305" spans="1:5" ht="12.75">
      <c r="A305" t="s">
        <v>59</v>
      </c>
      <c r="E305" s="39" t="s">
        <v>5</v>
      </c>
    </row>
    <row r="306" spans="1:16" ht="12.75">
      <c r="A306" t="s">
        <v>49</v>
      </c>
      <c s="34" t="s">
        <v>365</v>
      </c>
      <c s="34" t="s">
        <v>5852</v>
      </c>
      <c s="35" t="s">
        <v>4</v>
      </c>
      <c s="6" t="s">
        <v>5853</v>
      </c>
      <c s="36" t="s">
        <v>90</v>
      </c>
      <c s="37">
        <v>2</v>
      </c>
      <c s="36">
        <v>0</v>
      </c>
      <c s="36">
        <f>ROUND(G306*H306,6)</f>
      </c>
      <c r="L306" s="38">
        <v>0</v>
      </c>
      <c s="32">
        <f>ROUND(ROUND(L306,2)*ROUND(G306,3),2)</f>
      </c>
      <c s="36" t="s">
        <v>5706</v>
      </c>
      <c>
        <f>(M306*21)/100</f>
      </c>
      <c t="s">
        <v>27</v>
      </c>
    </row>
    <row r="307" spans="1:5" ht="12.75">
      <c r="A307" s="35" t="s">
        <v>56</v>
      </c>
      <c r="E307" s="39" t="s">
        <v>5</v>
      </c>
    </row>
    <row r="308" spans="1:5" ht="12.75">
      <c r="A308" s="35" t="s">
        <v>57</v>
      </c>
      <c r="E308" s="40" t="s">
        <v>5</v>
      </c>
    </row>
    <row r="309" spans="1:5" ht="12.75">
      <c r="A309" t="s">
        <v>59</v>
      </c>
      <c r="E309" s="39" t="s">
        <v>5</v>
      </c>
    </row>
    <row r="310" spans="1:16" ht="12.75">
      <c r="A310" t="s">
        <v>49</v>
      </c>
      <c s="34" t="s">
        <v>369</v>
      </c>
      <c s="34" t="s">
        <v>5854</v>
      </c>
      <c s="35" t="s">
        <v>4</v>
      </c>
      <c s="6" t="s">
        <v>5855</v>
      </c>
      <c s="36" t="s">
        <v>90</v>
      </c>
      <c s="37">
        <v>10</v>
      </c>
      <c s="36">
        <v>0</v>
      </c>
      <c s="36">
        <f>ROUND(G310*H310,6)</f>
      </c>
      <c r="L310" s="38">
        <v>0</v>
      </c>
      <c s="32">
        <f>ROUND(ROUND(L310,2)*ROUND(G310,3),2)</f>
      </c>
      <c s="36" t="s">
        <v>5706</v>
      </c>
      <c>
        <f>(M310*21)/100</f>
      </c>
      <c t="s">
        <v>27</v>
      </c>
    </row>
    <row r="311" spans="1:5" ht="12.75">
      <c r="A311" s="35" t="s">
        <v>56</v>
      </c>
      <c r="E311" s="39" t="s">
        <v>5</v>
      </c>
    </row>
    <row r="312" spans="1:5" ht="12.75">
      <c r="A312" s="35" t="s">
        <v>57</v>
      </c>
      <c r="E312" s="40" t="s">
        <v>5</v>
      </c>
    </row>
    <row r="313" spans="1:5" ht="12.75">
      <c r="A313" t="s">
        <v>59</v>
      </c>
      <c r="E313" s="39" t="s">
        <v>5</v>
      </c>
    </row>
    <row r="314" spans="1:16" ht="12.75">
      <c r="A314" t="s">
        <v>49</v>
      </c>
      <c s="34" t="s">
        <v>373</v>
      </c>
      <c s="34" t="s">
        <v>5856</v>
      </c>
      <c s="35" t="s">
        <v>4</v>
      </c>
      <c s="6" t="s">
        <v>5857</v>
      </c>
      <c s="36" t="s">
        <v>90</v>
      </c>
      <c s="37">
        <v>2</v>
      </c>
      <c s="36">
        <v>0</v>
      </c>
      <c s="36">
        <f>ROUND(G314*H314,6)</f>
      </c>
      <c r="L314" s="38">
        <v>0</v>
      </c>
      <c s="32">
        <f>ROUND(ROUND(L314,2)*ROUND(G314,3),2)</f>
      </c>
      <c s="36" t="s">
        <v>5706</v>
      </c>
      <c>
        <f>(M314*21)/100</f>
      </c>
      <c t="s">
        <v>27</v>
      </c>
    </row>
    <row r="315" spans="1:5" ht="12.75">
      <c r="A315" s="35" t="s">
        <v>56</v>
      </c>
      <c r="E315" s="39" t="s">
        <v>5</v>
      </c>
    </row>
    <row r="316" spans="1:5" ht="12.75">
      <c r="A316" s="35" t="s">
        <v>57</v>
      </c>
      <c r="E316" s="40" t="s">
        <v>5</v>
      </c>
    </row>
    <row r="317" spans="1:5" ht="12.75">
      <c r="A317" t="s">
        <v>59</v>
      </c>
      <c r="E317" s="39" t="s">
        <v>5</v>
      </c>
    </row>
    <row r="318" spans="1:16" ht="12.75">
      <c r="A318" t="s">
        <v>49</v>
      </c>
      <c s="34" t="s">
        <v>377</v>
      </c>
      <c s="34" t="s">
        <v>5730</v>
      </c>
      <c s="35" t="s">
        <v>77</v>
      </c>
      <c s="6" t="s">
        <v>5731</v>
      </c>
      <c s="36" t="s">
        <v>793</v>
      </c>
      <c s="37">
        <v>0.1</v>
      </c>
      <c s="36">
        <v>0</v>
      </c>
      <c s="36">
        <f>ROUND(G318*H318,6)</f>
      </c>
      <c r="L318" s="38">
        <v>0</v>
      </c>
      <c s="32">
        <f>ROUND(ROUND(L318,2)*ROUND(G318,3),2)</f>
      </c>
      <c s="36" t="s">
        <v>5706</v>
      </c>
      <c>
        <f>(M318*21)/100</f>
      </c>
      <c t="s">
        <v>27</v>
      </c>
    </row>
    <row r="319" spans="1:5" ht="12.75">
      <c r="A319" s="35" t="s">
        <v>56</v>
      </c>
      <c r="E319" s="39" t="s">
        <v>5</v>
      </c>
    </row>
    <row r="320" spans="1:5" ht="12.75">
      <c r="A320" s="35" t="s">
        <v>57</v>
      </c>
      <c r="E320" s="40" t="s">
        <v>5</v>
      </c>
    </row>
    <row r="321" spans="1:5" ht="12.75">
      <c r="A321" t="s">
        <v>59</v>
      </c>
      <c r="E321" s="39" t="s">
        <v>5</v>
      </c>
    </row>
    <row r="322" spans="1:13" ht="12.75">
      <c r="A322" t="s">
        <v>46</v>
      </c>
      <c r="C322" s="31" t="s">
        <v>385</v>
      </c>
      <c r="E322" s="33" t="s">
        <v>5858</v>
      </c>
      <c r="J322" s="32">
        <f>0</f>
      </c>
      <c s="32">
        <f>0</f>
      </c>
      <c s="32">
        <f>0+L323+L327+L331+L335+L339+L343</f>
      </c>
      <c s="32">
        <f>0+M323+M327+M331+M335+M339+M343</f>
      </c>
    </row>
    <row r="323" spans="1:16" ht="12.75">
      <c r="A323" t="s">
        <v>49</v>
      </c>
      <c s="34" t="s">
        <v>381</v>
      </c>
      <c s="34" t="s">
        <v>5859</v>
      </c>
      <c s="35" t="s">
        <v>5</v>
      </c>
      <c s="6" t="s">
        <v>5860</v>
      </c>
      <c s="36" t="s">
        <v>75</v>
      </c>
      <c s="37">
        <v>364</v>
      </c>
      <c s="36">
        <v>0</v>
      </c>
      <c s="36">
        <f>ROUND(G323*H323,6)</f>
      </c>
      <c r="L323" s="38">
        <v>0</v>
      </c>
      <c s="32">
        <f>ROUND(ROUND(L323,2)*ROUND(G323,3),2)</f>
      </c>
      <c s="36" t="s">
        <v>5706</v>
      </c>
      <c>
        <f>(M323*21)/100</f>
      </c>
      <c t="s">
        <v>27</v>
      </c>
    </row>
    <row r="324" spans="1:5" ht="12.75">
      <c r="A324" s="35" t="s">
        <v>56</v>
      </c>
      <c r="E324" s="39" t="s">
        <v>5</v>
      </c>
    </row>
    <row r="325" spans="1:5" ht="12.75">
      <c r="A325" s="35" t="s">
        <v>57</v>
      </c>
      <c r="E325" s="40" t="s">
        <v>5</v>
      </c>
    </row>
    <row r="326" spans="1:5" ht="12.75">
      <c r="A326" t="s">
        <v>59</v>
      </c>
      <c r="E326" s="39" t="s">
        <v>5</v>
      </c>
    </row>
    <row r="327" spans="1:16" ht="12.75">
      <c r="A327" t="s">
        <v>49</v>
      </c>
      <c s="34" t="s">
        <v>385</v>
      </c>
      <c s="34" t="s">
        <v>5861</v>
      </c>
      <c s="35" t="s">
        <v>5</v>
      </c>
      <c s="6" t="s">
        <v>5862</v>
      </c>
      <c s="36" t="s">
        <v>75</v>
      </c>
      <c s="37">
        <v>226</v>
      </c>
      <c s="36">
        <v>0</v>
      </c>
      <c s="36">
        <f>ROUND(G327*H327,6)</f>
      </c>
      <c r="L327" s="38">
        <v>0</v>
      </c>
      <c s="32">
        <f>ROUND(ROUND(L327,2)*ROUND(G327,3),2)</f>
      </c>
      <c s="36" t="s">
        <v>5706</v>
      </c>
      <c>
        <f>(M327*21)/100</f>
      </c>
      <c t="s">
        <v>27</v>
      </c>
    </row>
    <row r="328" spans="1:5" ht="12.75">
      <c r="A328" s="35" t="s">
        <v>56</v>
      </c>
      <c r="E328" s="39" t="s">
        <v>5</v>
      </c>
    </row>
    <row r="329" spans="1:5" ht="12.75">
      <c r="A329" s="35" t="s">
        <v>57</v>
      </c>
      <c r="E329" s="40" t="s">
        <v>5</v>
      </c>
    </row>
    <row r="330" spans="1:5" ht="12.75">
      <c r="A330" t="s">
        <v>59</v>
      </c>
      <c r="E330" s="39" t="s">
        <v>5</v>
      </c>
    </row>
    <row r="331" spans="1:16" ht="12.75">
      <c r="A331" t="s">
        <v>49</v>
      </c>
      <c s="34" t="s">
        <v>389</v>
      </c>
      <c s="34" t="s">
        <v>5863</v>
      </c>
      <c s="35" t="s">
        <v>5</v>
      </c>
      <c s="6" t="s">
        <v>5864</v>
      </c>
      <c s="36" t="s">
        <v>75</v>
      </c>
      <c s="37">
        <v>252</v>
      </c>
      <c s="36">
        <v>0</v>
      </c>
      <c s="36">
        <f>ROUND(G331*H331,6)</f>
      </c>
      <c r="L331" s="38">
        <v>0</v>
      </c>
      <c s="32">
        <f>ROUND(ROUND(L331,2)*ROUND(G331,3),2)</f>
      </c>
      <c s="36" t="s">
        <v>5706</v>
      </c>
      <c>
        <f>(M331*21)/100</f>
      </c>
      <c t="s">
        <v>27</v>
      </c>
    </row>
    <row r="332" spans="1:5" ht="12.75">
      <c r="A332" s="35" t="s">
        <v>56</v>
      </c>
      <c r="E332" s="39" t="s">
        <v>5</v>
      </c>
    </row>
    <row r="333" spans="1:5" ht="12.75">
      <c r="A333" s="35" t="s">
        <v>57</v>
      </c>
      <c r="E333" s="40" t="s">
        <v>5</v>
      </c>
    </row>
    <row r="334" spans="1:5" ht="12.75">
      <c r="A334" t="s">
        <v>59</v>
      </c>
      <c r="E334" s="39" t="s">
        <v>5</v>
      </c>
    </row>
    <row r="335" spans="1:16" ht="12.75">
      <c r="A335" t="s">
        <v>49</v>
      </c>
      <c s="34" t="s">
        <v>394</v>
      </c>
      <c s="34" t="s">
        <v>5865</v>
      </c>
      <c s="35" t="s">
        <v>5</v>
      </c>
      <c s="6" t="s">
        <v>5866</v>
      </c>
      <c s="36" t="s">
        <v>75</v>
      </c>
      <c s="37">
        <v>177</v>
      </c>
      <c s="36">
        <v>0</v>
      </c>
      <c s="36">
        <f>ROUND(G335*H335,6)</f>
      </c>
      <c r="L335" s="38">
        <v>0</v>
      </c>
      <c s="32">
        <f>ROUND(ROUND(L335,2)*ROUND(G335,3),2)</f>
      </c>
      <c s="36" t="s">
        <v>5706</v>
      </c>
      <c>
        <f>(M335*21)/100</f>
      </c>
      <c t="s">
        <v>27</v>
      </c>
    </row>
    <row r="336" spans="1:5" ht="12.75">
      <c r="A336" s="35" t="s">
        <v>56</v>
      </c>
      <c r="E336" s="39" t="s">
        <v>5</v>
      </c>
    </row>
    <row r="337" spans="1:5" ht="12.75">
      <c r="A337" s="35" t="s">
        <v>57</v>
      </c>
      <c r="E337" s="40" t="s">
        <v>5</v>
      </c>
    </row>
    <row r="338" spans="1:5" ht="12.75">
      <c r="A338" t="s">
        <v>59</v>
      </c>
      <c r="E338" s="39" t="s">
        <v>5</v>
      </c>
    </row>
    <row r="339" spans="1:16" ht="12.75">
      <c r="A339" t="s">
        <v>49</v>
      </c>
      <c s="34" t="s">
        <v>398</v>
      </c>
      <c s="34" t="s">
        <v>5867</v>
      </c>
      <c s="35" t="s">
        <v>5</v>
      </c>
      <c s="6" t="s">
        <v>5868</v>
      </c>
      <c s="36" t="s">
        <v>75</v>
      </c>
      <c s="37">
        <v>10</v>
      </c>
      <c s="36">
        <v>0</v>
      </c>
      <c s="36">
        <f>ROUND(G339*H339,6)</f>
      </c>
      <c r="L339" s="38">
        <v>0</v>
      </c>
      <c s="32">
        <f>ROUND(ROUND(L339,2)*ROUND(G339,3),2)</f>
      </c>
      <c s="36" t="s">
        <v>5706</v>
      </c>
      <c>
        <f>(M339*21)/100</f>
      </c>
      <c t="s">
        <v>27</v>
      </c>
    </row>
    <row r="340" spans="1:5" ht="12.75">
      <c r="A340" s="35" t="s">
        <v>56</v>
      </c>
      <c r="E340" s="39" t="s">
        <v>5</v>
      </c>
    </row>
    <row r="341" spans="1:5" ht="12.75">
      <c r="A341" s="35" t="s">
        <v>57</v>
      </c>
      <c r="E341" s="40" t="s">
        <v>5</v>
      </c>
    </row>
    <row r="342" spans="1:5" ht="12.75">
      <c r="A342" t="s">
        <v>59</v>
      </c>
      <c r="E342" s="39" t="s">
        <v>5</v>
      </c>
    </row>
    <row r="343" spans="1:16" ht="12.75">
      <c r="A343" t="s">
        <v>49</v>
      </c>
      <c s="34" t="s">
        <v>402</v>
      </c>
      <c s="34" t="s">
        <v>5730</v>
      </c>
      <c s="35" t="s">
        <v>82</v>
      </c>
      <c s="6" t="s">
        <v>5869</v>
      </c>
      <c s="36" t="s">
        <v>793</v>
      </c>
      <c s="37">
        <v>1.1</v>
      </c>
      <c s="36">
        <v>0</v>
      </c>
      <c s="36">
        <f>ROUND(G343*H343,6)</f>
      </c>
      <c r="L343" s="38">
        <v>0</v>
      </c>
      <c s="32">
        <f>ROUND(ROUND(L343,2)*ROUND(G343,3),2)</f>
      </c>
      <c s="36" t="s">
        <v>5706</v>
      </c>
      <c>
        <f>(M343*21)/100</f>
      </c>
      <c t="s">
        <v>27</v>
      </c>
    </row>
    <row r="344" spans="1:5" ht="12.75">
      <c r="A344" s="35" t="s">
        <v>56</v>
      </c>
      <c r="E344" s="39" t="s">
        <v>5</v>
      </c>
    </row>
    <row r="345" spans="1:5" ht="12.75">
      <c r="A345" s="35" t="s">
        <v>57</v>
      </c>
      <c r="E345" s="40" t="s">
        <v>5</v>
      </c>
    </row>
    <row r="346" spans="1:5" ht="12.75">
      <c r="A346" t="s">
        <v>59</v>
      </c>
      <c r="E346" s="39" t="s">
        <v>5</v>
      </c>
    </row>
    <row r="347" spans="1:13" ht="12.75">
      <c r="A347" t="s">
        <v>46</v>
      </c>
      <c r="C347" s="31" t="s">
        <v>4664</v>
      </c>
      <c r="E347" s="33" t="s">
        <v>5870</v>
      </c>
      <c r="J347" s="32">
        <f>0</f>
      </c>
      <c s="32">
        <f>0</f>
      </c>
      <c s="32">
        <f>0+L348+L352+L356+L360+L364+L368+L372+L376+L380+L384+L388</f>
      </c>
      <c s="32">
        <f>0+M348+M352+M356+M360+M364+M368+M372+M376+M380+M384+M388</f>
      </c>
    </row>
    <row r="348" spans="1:16" ht="25.5">
      <c r="A348" t="s">
        <v>49</v>
      </c>
      <c s="34" t="s">
        <v>406</v>
      </c>
      <c s="34" t="s">
        <v>5871</v>
      </c>
      <c s="35" t="s">
        <v>5</v>
      </c>
      <c s="6" t="s">
        <v>5872</v>
      </c>
      <c s="36" t="s">
        <v>85</v>
      </c>
      <c s="37">
        <v>4</v>
      </c>
      <c s="36">
        <v>0</v>
      </c>
      <c s="36">
        <f>ROUND(G348*H348,6)</f>
      </c>
      <c r="L348" s="38">
        <v>0</v>
      </c>
      <c s="32">
        <f>ROUND(ROUND(L348,2)*ROUND(G348,3),2)</f>
      </c>
      <c s="36" t="s">
        <v>5706</v>
      </c>
      <c>
        <f>(M348*21)/100</f>
      </c>
      <c t="s">
        <v>27</v>
      </c>
    </row>
    <row r="349" spans="1:5" ht="12.75">
      <c r="A349" s="35" t="s">
        <v>56</v>
      </c>
      <c r="E349" s="39" t="s">
        <v>5</v>
      </c>
    </row>
    <row r="350" spans="1:5" ht="12.75">
      <c r="A350" s="35" t="s">
        <v>57</v>
      </c>
      <c r="E350" s="40" t="s">
        <v>5</v>
      </c>
    </row>
    <row r="351" spans="1:5" ht="12.75">
      <c r="A351" t="s">
        <v>59</v>
      </c>
      <c r="E351" s="39" t="s">
        <v>5</v>
      </c>
    </row>
    <row r="352" spans="1:16" ht="12.75">
      <c r="A352" t="s">
        <v>49</v>
      </c>
      <c s="34" t="s">
        <v>410</v>
      </c>
      <c s="34" t="s">
        <v>5873</v>
      </c>
      <c s="35" t="s">
        <v>5</v>
      </c>
      <c s="6" t="s">
        <v>5874</v>
      </c>
      <c s="36" t="s">
        <v>75</v>
      </c>
      <c s="37">
        <v>77</v>
      </c>
      <c s="36">
        <v>0</v>
      </c>
      <c s="36">
        <f>ROUND(G352*H352,6)</f>
      </c>
      <c r="L352" s="38">
        <v>0</v>
      </c>
      <c s="32">
        <f>ROUND(ROUND(L352,2)*ROUND(G352,3),2)</f>
      </c>
      <c s="36" t="s">
        <v>5706</v>
      </c>
      <c>
        <f>(M352*21)/100</f>
      </c>
      <c t="s">
        <v>27</v>
      </c>
    </row>
    <row r="353" spans="1:5" ht="12.75">
      <c r="A353" s="35" t="s">
        <v>56</v>
      </c>
      <c r="E353" s="39" t="s">
        <v>5</v>
      </c>
    </row>
    <row r="354" spans="1:5" ht="12.75">
      <c r="A354" s="35" t="s">
        <v>57</v>
      </c>
      <c r="E354" s="40" t="s">
        <v>5</v>
      </c>
    </row>
    <row r="355" spans="1:5" ht="12.75">
      <c r="A355" t="s">
        <v>59</v>
      </c>
      <c r="E355" s="39" t="s">
        <v>5</v>
      </c>
    </row>
    <row r="356" spans="1:16" ht="12.75">
      <c r="A356" t="s">
        <v>49</v>
      </c>
      <c s="34" t="s">
        <v>414</v>
      </c>
      <c s="34" t="s">
        <v>5875</v>
      </c>
      <c s="35" t="s">
        <v>5</v>
      </c>
      <c s="6" t="s">
        <v>5876</v>
      </c>
      <c s="36" t="s">
        <v>75</v>
      </c>
      <c s="37">
        <v>5</v>
      </c>
      <c s="36">
        <v>0</v>
      </c>
      <c s="36">
        <f>ROUND(G356*H356,6)</f>
      </c>
      <c r="L356" s="38">
        <v>0</v>
      </c>
      <c s="32">
        <f>ROUND(ROUND(L356,2)*ROUND(G356,3),2)</f>
      </c>
      <c s="36" t="s">
        <v>5706</v>
      </c>
      <c>
        <f>(M356*21)/100</f>
      </c>
      <c t="s">
        <v>27</v>
      </c>
    </row>
    <row r="357" spans="1:5" ht="12.75">
      <c r="A357" s="35" t="s">
        <v>56</v>
      </c>
      <c r="E357" s="39" t="s">
        <v>5</v>
      </c>
    </row>
    <row r="358" spans="1:5" ht="12.75">
      <c r="A358" s="35" t="s">
        <v>57</v>
      </c>
      <c r="E358" s="40" t="s">
        <v>5</v>
      </c>
    </row>
    <row r="359" spans="1:5" ht="12.75">
      <c r="A359" t="s">
        <v>59</v>
      </c>
      <c r="E359" s="39" t="s">
        <v>5</v>
      </c>
    </row>
    <row r="360" spans="1:16" ht="12.75">
      <c r="A360" t="s">
        <v>49</v>
      </c>
      <c s="34" t="s">
        <v>418</v>
      </c>
      <c s="34" t="s">
        <v>5877</v>
      </c>
      <c s="35" t="s">
        <v>5</v>
      </c>
      <c s="6" t="s">
        <v>5878</v>
      </c>
      <c s="36" t="s">
        <v>75</v>
      </c>
      <c s="37">
        <v>5</v>
      </c>
      <c s="36">
        <v>0</v>
      </c>
      <c s="36">
        <f>ROUND(G360*H360,6)</f>
      </c>
      <c r="L360" s="38">
        <v>0</v>
      </c>
      <c s="32">
        <f>ROUND(ROUND(L360,2)*ROUND(G360,3),2)</f>
      </c>
      <c s="36" t="s">
        <v>5706</v>
      </c>
      <c>
        <f>(M360*21)/100</f>
      </c>
      <c t="s">
        <v>27</v>
      </c>
    </row>
    <row r="361" spans="1:5" ht="12.75">
      <c r="A361" s="35" t="s">
        <v>56</v>
      </c>
      <c r="E361" s="39" t="s">
        <v>5</v>
      </c>
    </row>
    <row r="362" spans="1:5" ht="12.75">
      <c r="A362" s="35" t="s">
        <v>57</v>
      </c>
      <c r="E362" s="40" t="s">
        <v>5</v>
      </c>
    </row>
    <row r="363" spans="1:5" ht="12.75">
      <c r="A363" t="s">
        <v>59</v>
      </c>
      <c r="E363" s="39" t="s">
        <v>5</v>
      </c>
    </row>
    <row r="364" spans="1:16" ht="12.75">
      <c r="A364" t="s">
        <v>49</v>
      </c>
      <c s="34" t="s">
        <v>422</v>
      </c>
      <c s="34" t="s">
        <v>5879</v>
      </c>
      <c s="35" t="s">
        <v>5</v>
      </c>
      <c s="6" t="s">
        <v>5880</v>
      </c>
      <c s="36" t="s">
        <v>75</v>
      </c>
      <c s="37">
        <v>154</v>
      </c>
      <c s="36">
        <v>0</v>
      </c>
      <c s="36">
        <f>ROUND(G364*H364,6)</f>
      </c>
      <c r="L364" s="38">
        <v>0</v>
      </c>
      <c s="32">
        <f>ROUND(ROUND(L364,2)*ROUND(G364,3),2)</f>
      </c>
      <c s="36" t="s">
        <v>5706</v>
      </c>
      <c>
        <f>(M364*21)/100</f>
      </c>
      <c t="s">
        <v>27</v>
      </c>
    </row>
    <row r="365" spans="1:5" ht="12.75">
      <c r="A365" s="35" t="s">
        <v>56</v>
      </c>
      <c r="E365" s="39" t="s">
        <v>5</v>
      </c>
    </row>
    <row r="366" spans="1:5" ht="12.75">
      <c r="A366" s="35" t="s">
        <v>57</v>
      </c>
      <c r="E366" s="40" t="s">
        <v>5</v>
      </c>
    </row>
    <row r="367" spans="1:5" ht="12.75">
      <c r="A367" t="s">
        <v>59</v>
      </c>
      <c r="E367" s="39" t="s">
        <v>5</v>
      </c>
    </row>
    <row r="368" spans="1:16" ht="12.75">
      <c r="A368" t="s">
        <v>49</v>
      </c>
      <c s="34" t="s">
        <v>426</v>
      </c>
      <c s="34" t="s">
        <v>5881</v>
      </c>
      <c s="35" t="s">
        <v>5</v>
      </c>
      <c s="6" t="s">
        <v>5882</v>
      </c>
      <c s="36" t="s">
        <v>75</v>
      </c>
      <c s="37">
        <v>10</v>
      </c>
      <c s="36">
        <v>0</v>
      </c>
      <c s="36">
        <f>ROUND(G368*H368,6)</f>
      </c>
      <c r="L368" s="38">
        <v>0</v>
      </c>
      <c s="32">
        <f>ROUND(ROUND(L368,2)*ROUND(G368,3),2)</f>
      </c>
      <c s="36" t="s">
        <v>5706</v>
      </c>
      <c>
        <f>(M368*21)/100</f>
      </c>
      <c t="s">
        <v>27</v>
      </c>
    </row>
    <row r="369" spans="1:5" ht="12.75">
      <c r="A369" s="35" t="s">
        <v>56</v>
      </c>
      <c r="E369" s="39" t="s">
        <v>5</v>
      </c>
    </row>
    <row r="370" spans="1:5" ht="12.75">
      <c r="A370" s="35" t="s">
        <v>57</v>
      </c>
      <c r="E370" s="40" t="s">
        <v>5</v>
      </c>
    </row>
    <row r="371" spans="1:5" ht="12.75">
      <c r="A371" t="s">
        <v>59</v>
      </c>
      <c r="E371" s="39" t="s">
        <v>5</v>
      </c>
    </row>
    <row r="372" spans="1:16" ht="12.75">
      <c r="A372" t="s">
        <v>49</v>
      </c>
      <c s="34" t="s">
        <v>430</v>
      </c>
      <c s="34" t="s">
        <v>5883</v>
      </c>
      <c s="35" t="s">
        <v>5</v>
      </c>
      <c s="6" t="s">
        <v>5884</v>
      </c>
      <c s="36" t="s">
        <v>75</v>
      </c>
      <c s="37">
        <v>10</v>
      </c>
      <c s="36">
        <v>0</v>
      </c>
      <c s="36">
        <f>ROUND(G372*H372,6)</f>
      </c>
      <c r="L372" s="38">
        <v>0</v>
      </c>
      <c s="32">
        <f>ROUND(ROUND(L372,2)*ROUND(G372,3),2)</f>
      </c>
      <c s="36" t="s">
        <v>5706</v>
      </c>
      <c>
        <f>(M372*21)/100</f>
      </c>
      <c t="s">
        <v>27</v>
      </c>
    </row>
    <row r="373" spans="1:5" ht="12.75">
      <c r="A373" s="35" t="s">
        <v>56</v>
      </c>
      <c r="E373" s="39" t="s">
        <v>5</v>
      </c>
    </row>
    <row r="374" spans="1:5" ht="12.75">
      <c r="A374" s="35" t="s">
        <v>57</v>
      </c>
      <c r="E374" s="40" t="s">
        <v>5</v>
      </c>
    </row>
    <row r="375" spans="1:5" ht="12.75">
      <c r="A375" t="s">
        <v>59</v>
      </c>
      <c r="E375" s="39" t="s">
        <v>5</v>
      </c>
    </row>
    <row r="376" spans="1:16" ht="25.5">
      <c r="A376" t="s">
        <v>49</v>
      </c>
      <c s="34" t="s">
        <v>434</v>
      </c>
      <c s="34" t="s">
        <v>5885</v>
      </c>
      <c s="35" t="s">
        <v>5</v>
      </c>
      <c s="6" t="s">
        <v>5886</v>
      </c>
      <c s="36" t="s">
        <v>75</v>
      </c>
      <c s="37">
        <v>154</v>
      </c>
      <c s="36">
        <v>0</v>
      </c>
      <c s="36">
        <f>ROUND(G376*H376,6)</f>
      </c>
      <c r="L376" s="38">
        <v>0</v>
      </c>
      <c s="32">
        <f>ROUND(ROUND(L376,2)*ROUND(G376,3),2)</f>
      </c>
      <c s="36" t="s">
        <v>5706</v>
      </c>
      <c>
        <f>(M376*21)/100</f>
      </c>
      <c t="s">
        <v>27</v>
      </c>
    </row>
    <row r="377" spans="1:5" ht="12.75">
      <c r="A377" s="35" t="s">
        <v>56</v>
      </c>
      <c r="E377" s="39" t="s">
        <v>5</v>
      </c>
    </row>
    <row r="378" spans="1:5" ht="12.75">
      <c r="A378" s="35" t="s">
        <v>57</v>
      </c>
      <c r="E378" s="40" t="s">
        <v>5</v>
      </c>
    </row>
    <row r="379" spans="1:5" ht="12.75">
      <c r="A379" t="s">
        <v>59</v>
      </c>
      <c r="E379" s="39" t="s">
        <v>5</v>
      </c>
    </row>
    <row r="380" spans="1:16" ht="25.5">
      <c r="A380" t="s">
        <v>49</v>
      </c>
      <c s="34" t="s">
        <v>439</v>
      </c>
      <c s="34" t="s">
        <v>5887</v>
      </c>
      <c s="35" t="s">
        <v>5</v>
      </c>
      <c s="6" t="s">
        <v>5888</v>
      </c>
      <c s="36" t="s">
        <v>75</v>
      </c>
      <c s="37">
        <v>10</v>
      </c>
      <c s="36">
        <v>0</v>
      </c>
      <c s="36">
        <f>ROUND(G380*H380,6)</f>
      </c>
      <c r="L380" s="38">
        <v>0</v>
      </c>
      <c s="32">
        <f>ROUND(ROUND(L380,2)*ROUND(G380,3),2)</f>
      </c>
      <c s="36" t="s">
        <v>5706</v>
      </c>
      <c>
        <f>(M380*21)/100</f>
      </c>
      <c t="s">
        <v>27</v>
      </c>
    </row>
    <row r="381" spans="1:5" ht="12.75">
      <c r="A381" s="35" t="s">
        <v>56</v>
      </c>
      <c r="E381" s="39" t="s">
        <v>5</v>
      </c>
    </row>
    <row r="382" spans="1:5" ht="12.75">
      <c r="A382" s="35" t="s">
        <v>57</v>
      </c>
      <c r="E382" s="40" t="s">
        <v>5</v>
      </c>
    </row>
    <row r="383" spans="1:5" ht="12.75">
      <c r="A383" t="s">
        <v>59</v>
      </c>
      <c r="E383" s="39" t="s">
        <v>5</v>
      </c>
    </row>
    <row r="384" spans="1:16" ht="25.5">
      <c r="A384" t="s">
        <v>49</v>
      </c>
      <c s="34" t="s">
        <v>443</v>
      </c>
      <c s="34" t="s">
        <v>5889</v>
      </c>
      <c s="35" t="s">
        <v>5</v>
      </c>
      <c s="6" t="s">
        <v>5890</v>
      </c>
      <c s="36" t="s">
        <v>75</v>
      </c>
      <c s="37">
        <v>10</v>
      </c>
      <c s="36">
        <v>0</v>
      </c>
      <c s="36">
        <f>ROUND(G384*H384,6)</f>
      </c>
      <c r="L384" s="38">
        <v>0</v>
      </c>
      <c s="32">
        <f>ROUND(ROUND(L384,2)*ROUND(G384,3),2)</f>
      </c>
      <c s="36" t="s">
        <v>5706</v>
      </c>
      <c>
        <f>(M384*21)/100</f>
      </c>
      <c t="s">
        <v>27</v>
      </c>
    </row>
    <row r="385" spans="1:5" ht="12.75">
      <c r="A385" s="35" t="s">
        <v>56</v>
      </c>
      <c r="E385" s="39" t="s">
        <v>5</v>
      </c>
    </row>
    <row r="386" spans="1:5" ht="12.75">
      <c r="A386" s="35" t="s">
        <v>57</v>
      </c>
      <c r="E386" s="40" t="s">
        <v>5</v>
      </c>
    </row>
    <row r="387" spans="1:5" ht="12.75">
      <c r="A387" t="s">
        <v>59</v>
      </c>
      <c r="E387" s="39" t="s">
        <v>5</v>
      </c>
    </row>
    <row r="388" spans="1:16" ht="12.75">
      <c r="A388" t="s">
        <v>49</v>
      </c>
      <c s="34" t="s">
        <v>447</v>
      </c>
      <c s="34" t="s">
        <v>5730</v>
      </c>
      <c s="35" t="s">
        <v>87</v>
      </c>
      <c s="6" t="s">
        <v>5869</v>
      </c>
      <c s="36" t="s">
        <v>793</v>
      </c>
      <c s="37">
        <v>0.01</v>
      </c>
      <c s="36">
        <v>0</v>
      </c>
      <c s="36">
        <f>ROUND(G388*H388,6)</f>
      </c>
      <c r="L388" s="38">
        <v>0</v>
      </c>
      <c s="32">
        <f>ROUND(ROUND(L388,2)*ROUND(G388,3),2)</f>
      </c>
      <c s="36" t="s">
        <v>5706</v>
      </c>
      <c>
        <f>(M388*21)/100</f>
      </c>
      <c t="s">
        <v>27</v>
      </c>
    </row>
    <row r="389" spans="1:5" ht="12.75">
      <c r="A389" s="35" t="s">
        <v>56</v>
      </c>
      <c r="E389" s="39" t="s">
        <v>5</v>
      </c>
    </row>
    <row r="390" spans="1:5" ht="12.75">
      <c r="A390" s="35" t="s">
        <v>57</v>
      </c>
      <c r="E390" s="40" t="s">
        <v>5</v>
      </c>
    </row>
    <row r="391" spans="1:5" ht="12.75">
      <c r="A391" t="s">
        <v>59</v>
      </c>
      <c r="E391" s="39" t="s">
        <v>5</v>
      </c>
    </row>
    <row r="392" spans="1:13" ht="12.75">
      <c r="A392" t="s">
        <v>46</v>
      </c>
      <c r="C392" s="31" t="s">
        <v>389</v>
      </c>
      <c r="E392" s="33" t="s">
        <v>5891</v>
      </c>
      <c r="J392" s="32">
        <f>0</f>
      </c>
      <c s="32">
        <f>0</f>
      </c>
      <c s="32">
        <f>0+L393+L397+L401+L405+L409+L413+L417+L421</f>
      </c>
      <c s="32">
        <f>0+M393+M397+M401+M405+M409+M413+M417+M421</f>
      </c>
    </row>
    <row r="393" spans="1:16" ht="25.5">
      <c r="A393" t="s">
        <v>49</v>
      </c>
      <c s="34" t="s">
        <v>450</v>
      </c>
      <c s="34" t="s">
        <v>5892</v>
      </c>
      <c s="35" t="s">
        <v>5</v>
      </c>
      <c s="6" t="s">
        <v>5893</v>
      </c>
      <c s="36" t="s">
        <v>90</v>
      </c>
      <c s="37">
        <v>9</v>
      </c>
      <c s="36">
        <v>0</v>
      </c>
      <c s="36">
        <f>ROUND(G393*H393,6)</f>
      </c>
      <c r="L393" s="38">
        <v>0</v>
      </c>
      <c s="32">
        <f>ROUND(ROUND(L393,2)*ROUND(G393,3),2)</f>
      </c>
      <c s="36" t="s">
        <v>5706</v>
      </c>
      <c>
        <f>(M393*21)/100</f>
      </c>
      <c t="s">
        <v>27</v>
      </c>
    </row>
    <row r="394" spans="1:5" ht="12.75">
      <c r="A394" s="35" t="s">
        <v>56</v>
      </c>
      <c r="E394" s="39" t="s">
        <v>5</v>
      </c>
    </row>
    <row r="395" spans="1:5" ht="12.75">
      <c r="A395" s="35" t="s">
        <v>57</v>
      </c>
      <c r="E395" s="40" t="s">
        <v>5</v>
      </c>
    </row>
    <row r="396" spans="1:5" ht="12.75">
      <c r="A396" t="s">
        <v>59</v>
      </c>
      <c r="E396" s="39" t="s">
        <v>5</v>
      </c>
    </row>
    <row r="397" spans="1:16" ht="12.75">
      <c r="A397" t="s">
        <v>49</v>
      </c>
      <c s="34" t="s">
        <v>1083</v>
      </c>
      <c s="34" t="s">
        <v>5894</v>
      </c>
      <c s="35" t="s">
        <v>5</v>
      </c>
      <c s="6" t="s">
        <v>5895</v>
      </c>
      <c s="36" t="s">
        <v>90</v>
      </c>
      <c s="37">
        <v>9</v>
      </c>
      <c s="36">
        <v>0</v>
      </c>
      <c s="36">
        <f>ROUND(G397*H397,6)</f>
      </c>
      <c r="L397" s="38">
        <v>0</v>
      </c>
      <c s="32">
        <f>ROUND(ROUND(L397,2)*ROUND(G397,3),2)</f>
      </c>
      <c s="36" t="s">
        <v>5706</v>
      </c>
      <c>
        <f>(M397*21)/100</f>
      </c>
      <c t="s">
        <v>27</v>
      </c>
    </row>
    <row r="398" spans="1:5" ht="12.75">
      <c r="A398" s="35" t="s">
        <v>56</v>
      </c>
      <c r="E398" s="39" t="s">
        <v>5</v>
      </c>
    </row>
    <row r="399" spans="1:5" ht="12.75">
      <c r="A399" s="35" t="s">
        <v>57</v>
      </c>
      <c r="E399" s="40" t="s">
        <v>5</v>
      </c>
    </row>
    <row r="400" spans="1:5" ht="12.75">
      <c r="A400" t="s">
        <v>59</v>
      </c>
      <c r="E400" s="39" t="s">
        <v>5</v>
      </c>
    </row>
    <row r="401" spans="1:16" ht="12.75">
      <c r="A401" t="s">
        <v>49</v>
      </c>
      <c s="34" t="s">
        <v>1086</v>
      </c>
      <c s="34" t="s">
        <v>5896</v>
      </c>
      <c s="35" t="s">
        <v>5</v>
      </c>
      <c s="6" t="s">
        <v>5897</v>
      </c>
      <c s="36" t="s">
        <v>90</v>
      </c>
      <c s="37">
        <v>66</v>
      </c>
      <c s="36">
        <v>0</v>
      </c>
      <c s="36">
        <f>ROUND(G401*H401,6)</f>
      </c>
      <c r="L401" s="38">
        <v>0</v>
      </c>
      <c s="32">
        <f>ROUND(ROUND(L401,2)*ROUND(G401,3),2)</f>
      </c>
      <c s="36" t="s">
        <v>5706</v>
      </c>
      <c>
        <f>(M401*21)/100</f>
      </c>
      <c t="s">
        <v>27</v>
      </c>
    </row>
    <row r="402" spans="1:5" ht="12.75">
      <c r="A402" s="35" t="s">
        <v>56</v>
      </c>
      <c r="E402" s="39" t="s">
        <v>5</v>
      </c>
    </row>
    <row r="403" spans="1:5" ht="12.75">
      <c r="A403" s="35" t="s">
        <v>57</v>
      </c>
      <c r="E403" s="40" t="s">
        <v>5</v>
      </c>
    </row>
    <row r="404" spans="1:5" ht="12.75">
      <c r="A404" t="s">
        <v>59</v>
      </c>
      <c r="E404" s="39" t="s">
        <v>5</v>
      </c>
    </row>
    <row r="405" spans="1:16" ht="12.75">
      <c r="A405" t="s">
        <v>49</v>
      </c>
      <c s="34" t="s">
        <v>451</v>
      </c>
      <c s="34" t="s">
        <v>5898</v>
      </c>
      <c s="35" t="s">
        <v>5</v>
      </c>
      <c s="6" t="s">
        <v>5899</v>
      </c>
      <c s="36" t="s">
        <v>90</v>
      </c>
      <c s="37">
        <v>6</v>
      </c>
      <c s="36">
        <v>0</v>
      </c>
      <c s="36">
        <f>ROUND(G405*H405,6)</f>
      </c>
      <c r="L405" s="38">
        <v>0</v>
      </c>
      <c s="32">
        <f>ROUND(ROUND(L405,2)*ROUND(G405,3),2)</f>
      </c>
      <c s="36" t="s">
        <v>5706</v>
      </c>
      <c>
        <f>(M405*21)/100</f>
      </c>
      <c t="s">
        <v>27</v>
      </c>
    </row>
    <row r="406" spans="1:5" ht="12.75">
      <c r="A406" s="35" t="s">
        <v>56</v>
      </c>
      <c r="E406" s="39" t="s">
        <v>5</v>
      </c>
    </row>
    <row r="407" spans="1:5" ht="12.75">
      <c r="A407" s="35" t="s">
        <v>57</v>
      </c>
      <c r="E407" s="40" t="s">
        <v>5</v>
      </c>
    </row>
    <row r="408" spans="1:5" ht="12.75">
      <c r="A408" t="s">
        <v>59</v>
      </c>
      <c r="E408" s="39" t="s">
        <v>5</v>
      </c>
    </row>
    <row r="409" spans="1:16" ht="12.75">
      <c r="A409" t="s">
        <v>49</v>
      </c>
      <c s="34" t="s">
        <v>455</v>
      </c>
      <c s="34" t="s">
        <v>5900</v>
      </c>
      <c s="35" t="s">
        <v>5</v>
      </c>
      <c s="6" t="s">
        <v>5901</v>
      </c>
      <c s="36" t="s">
        <v>90</v>
      </c>
      <c s="37">
        <v>72</v>
      </c>
      <c s="36">
        <v>0</v>
      </c>
      <c s="36">
        <f>ROUND(G409*H409,6)</f>
      </c>
      <c r="L409" s="38">
        <v>0</v>
      </c>
      <c s="32">
        <f>ROUND(ROUND(L409,2)*ROUND(G409,3),2)</f>
      </c>
      <c s="36" t="s">
        <v>5706</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1094</v>
      </c>
      <c s="34" t="s">
        <v>5902</v>
      </c>
      <c s="35" t="s">
        <v>5</v>
      </c>
      <c s="6" t="s">
        <v>5903</v>
      </c>
      <c s="36" t="s">
        <v>90</v>
      </c>
      <c s="37">
        <v>9</v>
      </c>
      <c s="36">
        <v>0</v>
      </c>
      <c s="36">
        <f>ROUND(G413*H413,6)</f>
      </c>
      <c r="L413" s="38">
        <v>0</v>
      </c>
      <c s="32">
        <f>ROUND(ROUND(L413,2)*ROUND(G413,3),2)</f>
      </c>
      <c s="36" t="s">
        <v>5706</v>
      </c>
      <c>
        <f>(M413*21)/100</f>
      </c>
      <c t="s">
        <v>27</v>
      </c>
    </row>
    <row r="414" spans="1:5" ht="12.75">
      <c r="A414" s="35" t="s">
        <v>56</v>
      </c>
      <c r="E414" s="39" t="s">
        <v>5</v>
      </c>
    </row>
    <row r="415" spans="1:5" ht="12.75">
      <c r="A415" s="35" t="s">
        <v>57</v>
      </c>
      <c r="E415" s="40" t="s">
        <v>5</v>
      </c>
    </row>
    <row r="416" spans="1:5" ht="12.75">
      <c r="A416" t="s">
        <v>59</v>
      </c>
      <c r="E416" s="39" t="s">
        <v>5</v>
      </c>
    </row>
    <row r="417" spans="1:16" ht="12.75">
      <c r="A417" t="s">
        <v>49</v>
      </c>
      <c s="34" t="s">
        <v>1097</v>
      </c>
      <c s="34" t="s">
        <v>5904</v>
      </c>
      <c s="35" t="s">
        <v>5</v>
      </c>
      <c s="6" t="s">
        <v>5905</v>
      </c>
      <c s="36" t="s">
        <v>90</v>
      </c>
      <c s="37">
        <v>162</v>
      </c>
      <c s="36">
        <v>0</v>
      </c>
      <c s="36">
        <f>ROUND(G417*H417,6)</f>
      </c>
      <c r="L417" s="38">
        <v>0</v>
      </c>
      <c s="32">
        <f>ROUND(ROUND(L417,2)*ROUND(G417,3),2)</f>
      </c>
      <c s="36" t="s">
        <v>5706</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500</v>
      </c>
      <c s="34" t="s">
        <v>5906</v>
      </c>
      <c s="35" t="s">
        <v>5</v>
      </c>
      <c s="6" t="s">
        <v>5907</v>
      </c>
      <c s="36" t="s">
        <v>793</v>
      </c>
      <c s="37">
        <v>0.04</v>
      </c>
      <c s="36">
        <v>0</v>
      </c>
      <c s="36">
        <f>ROUND(G421*H421,6)</f>
      </c>
      <c r="L421" s="38">
        <v>0</v>
      </c>
      <c s="32">
        <f>ROUND(ROUND(L421,2)*ROUND(G421,3),2)</f>
      </c>
      <c s="36" t="s">
        <v>5706</v>
      </c>
      <c>
        <f>(M421*21)/100</f>
      </c>
      <c t="s">
        <v>27</v>
      </c>
    </row>
    <row r="422" spans="1:5" ht="12.75">
      <c r="A422" s="35" t="s">
        <v>56</v>
      </c>
      <c r="E422" s="39" t="s">
        <v>5</v>
      </c>
    </row>
    <row r="423" spans="1:5" ht="12.75">
      <c r="A423" s="35" t="s">
        <v>57</v>
      </c>
      <c r="E423" s="40" t="s">
        <v>5</v>
      </c>
    </row>
    <row r="424" spans="1:5" ht="12.75">
      <c r="A424" t="s">
        <v>59</v>
      </c>
      <c r="E424" s="39" t="s">
        <v>5</v>
      </c>
    </row>
    <row r="425" spans="1:13" ht="12.75">
      <c r="A425" t="s">
        <v>46</v>
      </c>
      <c r="C425" s="31" t="s">
        <v>394</v>
      </c>
      <c r="E425" s="33" t="s">
        <v>5908</v>
      </c>
      <c r="J425" s="32">
        <f>0</f>
      </c>
      <c s="32">
        <f>0</f>
      </c>
      <c s="32">
        <f>0+L426+L430+L434</f>
      </c>
      <c s="32">
        <f>0+M426+M430+M434</f>
      </c>
    </row>
    <row r="426" spans="1:16" ht="12.75">
      <c r="A426" t="s">
        <v>49</v>
      </c>
      <c s="34" t="s">
        <v>504</v>
      </c>
      <c s="34" t="s">
        <v>5909</v>
      </c>
      <c s="35" t="s">
        <v>5</v>
      </c>
      <c s="6" t="s">
        <v>5910</v>
      </c>
      <c s="36" t="s">
        <v>90</v>
      </c>
      <c s="37">
        <v>2</v>
      </c>
      <c s="36">
        <v>0</v>
      </c>
      <c s="36">
        <f>ROUND(G426*H426,6)</f>
      </c>
      <c r="L426" s="38">
        <v>0</v>
      </c>
      <c s="32">
        <f>ROUND(ROUND(L426,2)*ROUND(G426,3),2)</f>
      </c>
      <c s="36" t="s">
        <v>5706</v>
      </c>
      <c>
        <f>(M426*21)/100</f>
      </c>
      <c t="s">
        <v>27</v>
      </c>
    </row>
    <row r="427" spans="1:5" ht="12.75">
      <c r="A427" s="35" t="s">
        <v>56</v>
      </c>
      <c r="E427" s="39" t="s">
        <v>5</v>
      </c>
    </row>
    <row r="428" spans="1:5" ht="12.75">
      <c r="A428" s="35" t="s">
        <v>57</v>
      </c>
      <c r="E428" s="40" t="s">
        <v>5</v>
      </c>
    </row>
    <row r="429" spans="1:5" ht="12.75">
      <c r="A429" t="s">
        <v>59</v>
      </c>
      <c r="E429" s="39" t="s">
        <v>5</v>
      </c>
    </row>
    <row r="430" spans="1:16" ht="12.75">
      <c r="A430" t="s">
        <v>49</v>
      </c>
      <c s="34" t="s">
        <v>508</v>
      </c>
      <c s="34" t="s">
        <v>5911</v>
      </c>
      <c s="35" t="s">
        <v>5</v>
      </c>
      <c s="6" t="s">
        <v>5912</v>
      </c>
      <c s="36" t="s">
        <v>90</v>
      </c>
      <c s="37">
        <v>2</v>
      </c>
      <c s="36">
        <v>0</v>
      </c>
      <c s="36">
        <f>ROUND(G430*H430,6)</f>
      </c>
      <c r="L430" s="38">
        <v>0</v>
      </c>
      <c s="32">
        <f>ROUND(ROUND(L430,2)*ROUND(G430,3),2)</f>
      </c>
      <c s="36" t="s">
        <v>5706</v>
      </c>
      <c>
        <f>(M430*21)/100</f>
      </c>
      <c t="s">
        <v>27</v>
      </c>
    </row>
    <row r="431" spans="1:5" ht="12.75">
      <c r="A431" s="35" t="s">
        <v>56</v>
      </c>
      <c r="E431" s="39" t="s">
        <v>5</v>
      </c>
    </row>
    <row r="432" spans="1:5" ht="12.75">
      <c r="A432" s="35" t="s">
        <v>57</v>
      </c>
      <c r="E432" s="40" t="s">
        <v>5</v>
      </c>
    </row>
    <row r="433" spans="1:5" ht="12.75">
      <c r="A433" t="s">
        <v>59</v>
      </c>
      <c r="E433" s="39" t="s">
        <v>5</v>
      </c>
    </row>
    <row r="434" spans="1:16" ht="12.75">
      <c r="A434" t="s">
        <v>49</v>
      </c>
      <c s="34" t="s">
        <v>513</v>
      </c>
      <c s="34" t="s">
        <v>5730</v>
      </c>
      <c s="35" t="s">
        <v>108</v>
      </c>
      <c s="6" t="s">
        <v>5869</v>
      </c>
      <c s="36" t="s">
        <v>793</v>
      </c>
      <c s="37">
        <v>0.03</v>
      </c>
      <c s="36">
        <v>0</v>
      </c>
      <c s="36">
        <f>ROUND(G434*H434,6)</f>
      </c>
      <c r="L434" s="38">
        <v>0</v>
      </c>
      <c s="32">
        <f>ROUND(ROUND(L434,2)*ROUND(G434,3),2)</f>
      </c>
      <c s="36" t="s">
        <v>5706</v>
      </c>
      <c>
        <f>(M434*21)/100</f>
      </c>
      <c t="s">
        <v>27</v>
      </c>
    </row>
    <row r="435" spans="1:5" ht="12.75">
      <c r="A435" s="35" t="s">
        <v>56</v>
      </c>
      <c r="E435" s="39" t="s">
        <v>5</v>
      </c>
    </row>
    <row r="436" spans="1:5" ht="12.75">
      <c r="A436" s="35" t="s">
        <v>57</v>
      </c>
      <c r="E436" s="40" t="s">
        <v>5</v>
      </c>
    </row>
    <row r="437" spans="1:5" ht="12.75">
      <c r="A437" t="s">
        <v>59</v>
      </c>
      <c r="E437" s="39" t="s">
        <v>5</v>
      </c>
    </row>
    <row r="438" spans="1:13" ht="12.75">
      <c r="A438" t="s">
        <v>46</v>
      </c>
      <c r="C438" s="31" t="s">
        <v>398</v>
      </c>
      <c r="E438" s="33" t="s">
        <v>5913</v>
      </c>
      <c r="J438" s="32">
        <f>0</f>
      </c>
      <c s="32">
        <f>0</f>
      </c>
      <c s="32">
        <f>0+L439+L443+L447+L451+L455</f>
      </c>
      <c s="32">
        <f>0+M439+M443+M447+M451+M455</f>
      </c>
    </row>
    <row r="439" spans="1:16" ht="12.75">
      <c r="A439" t="s">
        <v>49</v>
      </c>
      <c s="34" t="s">
        <v>517</v>
      </c>
      <c s="34" t="s">
        <v>5914</v>
      </c>
      <c s="35" t="s">
        <v>5</v>
      </c>
      <c s="6" t="s">
        <v>5915</v>
      </c>
      <c s="36" t="s">
        <v>90</v>
      </c>
      <c s="37">
        <v>6</v>
      </c>
      <c s="36">
        <v>0</v>
      </c>
      <c s="36">
        <f>ROUND(G439*H439,6)</f>
      </c>
      <c r="L439" s="38">
        <v>0</v>
      </c>
      <c s="32">
        <f>ROUND(ROUND(L439,2)*ROUND(G439,3),2)</f>
      </c>
      <c s="36" t="s">
        <v>5706</v>
      </c>
      <c>
        <f>(M439*21)/100</f>
      </c>
      <c t="s">
        <v>27</v>
      </c>
    </row>
    <row r="440" spans="1:5" ht="12.75">
      <c r="A440" s="35" t="s">
        <v>56</v>
      </c>
      <c r="E440" s="39" t="s">
        <v>5</v>
      </c>
    </row>
    <row r="441" spans="1:5" ht="12.75">
      <c r="A441" s="35" t="s">
        <v>57</v>
      </c>
      <c r="E441" s="40" t="s">
        <v>5</v>
      </c>
    </row>
    <row r="442" spans="1:5" ht="12.75">
      <c r="A442" t="s">
        <v>59</v>
      </c>
      <c r="E442" s="39" t="s">
        <v>5</v>
      </c>
    </row>
    <row r="443" spans="1:16" ht="12.75">
      <c r="A443" t="s">
        <v>49</v>
      </c>
      <c s="34" t="s">
        <v>521</v>
      </c>
      <c s="34" t="s">
        <v>5916</v>
      </c>
      <c s="35" t="s">
        <v>5</v>
      </c>
      <c s="6" t="s">
        <v>5917</v>
      </c>
      <c s="36" t="s">
        <v>90</v>
      </c>
      <c s="37">
        <v>1</v>
      </c>
      <c s="36">
        <v>0</v>
      </c>
      <c s="36">
        <f>ROUND(G443*H443,6)</f>
      </c>
      <c r="L443" s="38">
        <v>0</v>
      </c>
      <c s="32">
        <f>ROUND(ROUND(L443,2)*ROUND(G443,3),2)</f>
      </c>
      <c s="36" t="s">
        <v>5706</v>
      </c>
      <c>
        <f>(M443*21)/100</f>
      </c>
      <c t="s">
        <v>27</v>
      </c>
    </row>
    <row r="444" spans="1:5" ht="12.75">
      <c r="A444" s="35" t="s">
        <v>56</v>
      </c>
      <c r="E444" s="39" t="s">
        <v>5</v>
      </c>
    </row>
    <row r="445" spans="1:5" ht="12.75">
      <c r="A445" s="35" t="s">
        <v>57</v>
      </c>
      <c r="E445" s="40" t="s">
        <v>5</v>
      </c>
    </row>
    <row r="446" spans="1:5" ht="12.75">
      <c r="A446" t="s">
        <v>59</v>
      </c>
      <c r="E446" s="39" t="s">
        <v>5</v>
      </c>
    </row>
    <row r="447" spans="1:16" ht="12.75">
      <c r="A447" t="s">
        <v>49</v>
      </c>
      <c s="34" t="s">
        <v>525</v>
      </c>
      <c s="34" t="s">
        <v>5918</v>
      </c>
      <c s="35" t="s">
        <v>5</v>
      </c>
      <c s="6" t="s">
        <v>5919</v>
      </c>
      <c s="36" t="s">
        <v>90</v>
      </c>
      <c s="37">
        <v>1</v>
      </c>
      <c s="36">
        <v>0</v>
      </c>
      <c s="36">
        <f>ROUND(G447*H447,6)</f>
      </c>
      <c r="L447" s="38">
        <v>0</v>
      </c>
      <c s="32">
        <f>ROUND(ROUND(L447,2)*ROUND(G447,3),2)</f>
      </c>
      <c s="36" t="s">
        <v>5706</v>
      </c>
      <c>
        <f>(M447*21)/100</f>
      </c>
      <c t="s">
        <v>27</v>
      </c>
    </row>
    <row r="448" spans="1:5" ht="12.75">
      <c r="A448" s="35" t="s">
        <v>56</v>
      </c>
      <c r="E448" s="39" t="s">
        <v>5</v>
      </c>
    </row>
    <row r="449" spans="1:5" ht="12.75">
      <c r="A449" s="35" t="s">
        <v>57</v>
      </c>
      <c r="E449" s="40" t="s">
        <v>5</v>
      </c>
    </row>
    <row r="450" spans="1:5" ht="12.75">
      <c r="A450" t="s">
        <v>59</v>
      </c>
      <c r="E450" s="39" t="s">
        <v>5</v>
      </c>
    </row>
    <row r="451" spans="1:16" ht="12.75">
      <c r="A451" t="s">
        <v>49</v>
      </c>
      <c s="34" t="s">
        <v>529</v>
      </c>
      <c s="34" t="s">
        <v>5920</v>
      </c>
      <c s="35" t="s">
        <v>5</v>
      </c>
      <c s="6" t="s">
        <v>5921</v>
      </c>
      <c s="36" t="s">
        <v>90</v>
      </c>
      <c s="37">
        <v>4</v>
      </c>
      <c s="36">
        <v>0</v>
      </c>
      <c s="36">
        <f>ROUND(G451*H451,6)</f>
      </c>
      <c r="L451" s="38">
        <v>0</v>
      </c>
      <c s="32">
        <f>ROUND(ROUND(L451,2)*ROUND(G451,3),2)</f>
      </c>
      <c s="36" t="s">
        <v>5706</v>
      </c>
      <c>
        <f>(M451*21)/100</f>
      </c>
      <c t="s">
        <v>27</v>
      </c>
    </row>
    <row r="452" spans="1:5" ht="12.75">
      <c r="A452" s="35" t="s">
        <v>56</v>
      </c>
      <c r="E452" s="39" t="s">
        <v>5</v>
      </c>
    </row>
    <row r="453" spans="1:5" ht="12.75">
      <c r="A453" s="35" t="s">
        <v>57</v>
      </c>
      <c r="E453" s="40" t="s">
        <v>5</v>
      </c>
    </row>
    <row r="454" spans="1:5" ht="12.75">
      <c r="A454" t="s">
        <v>59</v>
      </c>
      <c r="E454" s="39" t="s">
        <v>5</v>
      </c>
    </row>
    <row r="455" spans="1:16" ht="12.75">
      <c r="A455" t="s">
        <v>49</v>
      </c>
      <c s="34" t="s">
        <v>533</v>
      </c>
      <c s="34" t="s">
        <v>5922</v>
      </c>
      <c s="35" t="s">
        <v>5</v>
      </c>
      <c s="6" t="s">
        <v>5923</v>
      </c>
      <c s="36" t="s">
        <v>90</v>
      </c>
      <c s="37">
        <v>1</v>
      </c>
      <c s="36">
        <v>0</v>
      </c>
      <c s="36">
        <f>ROUND(G455*H455,6)</f>
      </c>
      <c r="L455" s="38">
        <v>0</v>
      </c>
      <c s="32">
        <f>ROUND(ROUND(L455,2)*ROUND(G455,3),2)</f>
      </c>
      <c s="36" t="s">
        <v>5706</v>
      </c>
      <c>
        <f>(M455*21)/100</f>
      </c>
      <c t="s">
        <v>27</v>
      </c>
    </row>
    <row r="456" spans="1:5" ht="12.75">
      <c r="A456" s="35" t="s">
        <v>56</v>
      </c>
      <c r="E456" s="39" t="s">
        <v>5</v>
      </c>
    </row>
    <row r="457" spans="1:5" ht="12.75">
      <c r="A457" s="35" t="s">
        <v>57</v>
      </c>
      <c r="E457" s="40" t="s">
        <v>5</v>
      </c>
    </row>
    <row r="458" spans="1:5" ht="12.75">
      <c r="A458" t="s">
        <v>59</v>
      </c>
      <c r="E458" s="39" t="s">
        <v>5</v>
      </c>
    </row>
    <row r="459" spans="1:13" ht="12.75">
      <c r="A459" t="s">
        <v>46</v>
      </c>
      <c r="C459" s="31" t="s">
        <v>402</v>
      </c>
      <c r="E459" s="33" t="s">
        <v>5924</v>
      </c>
      <c r="J459" s="32">
        <f>0</f>
      </c>
      <c s="32">
        <f>0</f>
      </c>
      <c s="32">
        <f>0+L460+L464+L468+L472</f>
      </c>
      <c s="32">
        <f>0+M460+M464+M468+M472</f>
      </c>
    </row>
    <row r="460" spans="1:16" ht="12.75">
      <c r="A460" t="s">
        <v>49</v>
      </c>
      <c s="34" t="s">
        <v>537</v>
      </c>
      <c s="34" t="s">
        <v>5925</v>
      </c>
      <c s="35" t="s">
        <v>5</v>
      </c>
      <c s="6" t="s">
        <v>5926</v>
      </c>
      <c s="36" t="s">
        <v>90</v>
      </c>
      <c s="37">
        <v>48</v>
      </c>
      <c s="36">
        <v>0</v>
      </c>
      <c s="36">
        <f>ROUND(G460*H460,6)</f>
      </c>
      <c r="L460" s="38">
        <v>0</v>
      </c>
      <c s="32">
        <f>ROUND(ROUND(L460,2)*ROUND(G460,3),2)</f>
      </c>
      <c s="36" t="s">
        <v>5706</v>
      </c>
      <c>
        <f>(M460*21)/100</f>
      </c>
      <c t="s">
        <v>27</v>
      </c>
    </row>
    <row r="461" spans="1:5" ht="12.75">
      <c r="A461" s="35" t="s">
        <v>56</v>
      </c>
      <c r="E461" s="39" t="s">
        <v>5</v>
      </c>
    </row>
    <row r="462" spans="1:5" ht="12.75">
      <c r="A462" s="35" t="s">
        <v>57</v>
      </c>
      <c r="E462" s="40" t="s">
        <v>5</v>
      </c>
    </row>
    <row r="463" spans="1:5" ht="12.75">
      <c r="A463" t="s">
        <v>59</v>
      </c>
      <c r="E463" s="39" t="s">
        <v>5</v>
      </c>
    </row>
    <row r="464" spans="1:16" ht="12.75">
      <c r="A464" t="s">
        <v>49</v>
      </c>
      <c s="34" t="s">
        <v>52</v>
      </c>
      <c s="34" t="s">
        <v>5927</v>
      </c>
      <c s="35" t="s">
        <v>5</v>
      </c>
      <c s="6" t="s">
        <v>5928</v>
      </c>
      <c s="36" t="s">
        <v>90</v>
      </c>
      <c s="37">
        <v>23</v>
      </c>
      <c s="36">
        <v>0</v>
      </c>
      <c s="36">
        <f>ROUND(G464*H464,6)</f>
      </c>
      <c r="L464" s="38">
        <v>0</v>
      </c>
      <c s="32">
        <f>ROUND(ROUND(L464,2)*ROUND(G464,3),2)</f>
      </c>
      <c s="36" t="s">
        <v>5706</v>
      </c>
      <c>
        <f>(M464*21)/100</f>
      </c>
      <c t="s">
        <v>27</v>
      </c>
    </row>
    <row r="465" spans="1:5" ht="12.75">
      <c r="A465" s="35" t="s">
        <v>56</v>
      </c>
      <c r="E465" s="39" t="s">
        <v>5</v>
      </c>
    </row>
    <row r="466" spans="1:5" ht="12.75">
      <c r="A466" s="35" t="s">
        <v>57</v>
      </c>
      <c r="E466" s="40" t="s">
        <v>5</v>
      </c>
    </row>
    <row r="467" spans="1:5" ht="12.75">
      <c r="A467" t="s">
        <v>59</v>
      </c>
      <c r="E467" s="39" t="s">
        <v>5</v>
      </c>
    </row>
    <row r="468" spans="1:16" ht="12.75">
      <c r="A468" t="s">
        <v>49</v>
      </c>
      <c s="34" t="s">
        <v>544</v>
      </c>
      <c s="34" t="s">
        <v>5929</v>
      </c>
      <c s="35" t="s">
        <v>5</v>
      </c>
      <c s="6" t="s">
        <v>5930</v>
      </c>
      <c s="36" t="s">
        <v>90</v>
      </c>
      <c s="37">
        <v>25</v>
      </c>
      <c s="36">
        <v>0</v>
      </c>
      <c s="36">
        <f>ROUND(G468*H468,6)</f>
      </c>
      <c r="L468" s="38">
        <v>0</v>
      </c>
      <c s="32">
        <f>ROUND(ROUND(L468,2)*ROUND(G468,3),2)</f>
      </c>
      <c s="36" t="s">
        <v>5706</v>
      </c>
      <c>
        <f>(M468*21)/100</f>
      </c>
      <c t="s">
        <v>27</v>
      </c>
    </row>
    <row r="469" spans="1:5" ht="12.75">
      <c r="A469" s="35" t="s">
        <v>56</v>
      </c>
      <c r="E469" s="39" t="s">
        <v>5</v>
      </c>
    </row>
    <row r="470" spans="1:5" ht="12.75">
      <c r="A470" s="35" t="s">
        <v>57</v>
      </c>
      <c r="E470" s="40" t="s">
        <v>5</v>
      </c>
    </row>
    <row r="471" spans="1:5" ht="12.75">
      <c r="A471" t="s">
        <v>59</v>
      </c>
      <c r="E471" s="39" t="s">
        <v>5</v>
      </c>
    </row>
    <row r="472" spans="1:16" ht="12.75">
      <c r="A472" t="s">
        <v>49</v>
      </c>
      <c s="34" t="s">
        <v>548</v>
      </c>
      <c s="34" t="s">
        <v>5730</v>
      </c>
      <c s="35" t="s">
        <v>112</v>
      </c>
      <c s="6" t="s">
        <v>5731</v>
      </c>
      <c s="36" t="s">
        <v>793</v>
      </c>
      <c s="37">
        <v>0.05</v>
      </c>
      <c s="36">
        <v>0</v>
      </c>
      <c s="36">
        <f>ROUND(G472*H472,6)</f>
      </c>
      <c r="L472" s="38">
        <v>0</v>
      </c>
      <c s="32">
        <f>ROUND(ROUND(L472,2)*ROUND(G472,3),2)</f>
      </c>
      <c s="36" t="s">
        <v>5706</v>
      </c>
      <c>
        <f>(M472*21)/100</f>
      </c>
      <c t="s">
        <v>27</v>
      </c>
    </row>
    <row r="473" spans="1:5" ht="12.75">
      <c r="A473" s="35" t="s">
        <v>56</v>
      </c>
      <c r="E473" s="39" t="s">
        <v>5</v>
      </c>
    </row>
    <row r="474" spans="1:5" ht="12.75">
      <c r="A474" s="35" t="s">
        <v>57</v>
      </c>
      <c r="E474" s="40" t="s">
        <v>5</v>
      </c>
    </row>
    <row r="475" spans="1:5" ht="12.75">
      <c r="A475" t="s">
        <v>59</v>
      </c>
      <c r="E475" s="39" t="s">
        <v>5</v>
      </c>
    </row>
    <row r="476" spans="1:13" ht="12.75">
      <c r="A476" t="s">
        <v>46</v>
      </c>
      <c r="C476" s="31" t="s">
        <v>406</v>
      </c>
      <c r="E476" s="33" t="s">
        <v>5931</v>
      </c>
      <c r="J476" s="32">
        <f>0</f>
      </c>
      <c s="32">
        <f>0</f>
      </c>
      <c s="32">
        <f>0+L477+L481+L485+L489+L493+L497+L501+L505+L509</f>
      </c>
      <c s="32">
        <f>0+M477+M481+M485+M489+M493+M497+M501+M505+M509</f>
      </c>
    </row>
    <row r="477" spans="1:16" ht="12.75">
      <c r="A477" t="s">
        <v>49</v>
      </c>
      <c s="34" t="s">
        <v>552</v>
      </c>
      <c s="34" t="s">
        <v>5852</v>
      </c>
      <c s="35" t="s">
        <v>27</v>
      </c>
      <c s="6" t="s">
        <v>5853</v>
      </c>
      <c s="36" t="s">
        <v>90</v>
      </c>
      <c s="37">
        <v>1</v>
      </c>
      <c s="36">
        <v>0</v>
      </c>
      <c s="36">
        <f>ROUND(G477*H477,6)</f>
      </c>
      <c r="L477" s="38">
        <v>0</v>
      </c>
      <c s="32">
        <f>ROUND(ROUND(L477,2)*ROUND(G477,3),2)</f>
      </c>
      <c s="36" t="s">
        <v>5706</v>
      </c>
      <c>
        <f>(M477*21)/100</f>
      </c>
      <c t="s">
        <v>27</v>
      </c>
    </row>
    <row r="478" spans="1:5" ht="12.75">
      <c r="A478" s="35" t="s">
        <v>56</v>
      </c>
      <c r="E478" s="39" t="s">
        <v>5</v>
      </c>
    </row>
    <row r="479" spans="1:5" ht="12.75">
      <c r="A479" s="35" t="s">
        <v>57</v>
      </c>
      <c r="E479" s="40" t="s">
        <v>5</v>
      </c>
    </row>
    <row r="480" spans="1:5" ht="12.75">
      <c r="A480" t="s">
        <v>59</v>
      </c>
      <c r="E480" s="39" t="s">
        <v>5</v>
      </c>
    </row>
    <row r="481" spans="1:16" ht="12.75">
      <c r="A481" t="s">
        <v>49</v>
      </c>
      <c s="34" t="s">
        <v>556</v>
      </c>
      <c s="34" t="s">
        <v>5854</v>
      </c>
      <c s="35" t="s">
        <v>26</v>
      </c>
      <c s="6" t="s">
        <v>5855</v>
      </c>
      <c s="36" t="s">
        <v>90</v>
      </c>
      <c s="37">
        <v>6</v>
      </c>
      <c s="36">
        <v>0</v>
      </c>
      <c s="36">
        <f>ROUND(G481*H481,6)</f>
      </c>
      <c r="L481" s="38">
        <v>0</v>
      </c>
      <c s="32">
        <f>ROUND(ROUND(L481,2)*ROUND(G481,3),2)</f>
      </c>
      <c s="36" t="s">
        <v>5706</v>
      </c>
      <c>
        <f>(M481*21)/100</f>
      </c>
      <c t="s">
        <v>27</v>
      </c>
    </row>
    <row r="482" spans="1:5" ht="12.75">
      <c r="A482" s="35" t="s">
        <v>56</v>
      </c>
      <c r="E482" s="39" t="s">
        <v>5</v>
      </c>
    </row>
    <row r="483" spans="1:5" ht="12.75">
      <c r="A483" s="35" t="s">
        <v>57</v>
      </c>
      <c r="E483" s="40" t="s">
        <v>5</v>
      </c>
    </row>
    <row r="484" spans="1:5" ht="12.75">
      <c r="A484" t="s">
        <v>59</v>
      </c>
      <c r="E484" s="39" t="s">
        <v>5</v>
      </c>
    </row>
    <row r="485" spans="1:16" ht="12.75">
      <c r="A485" t="s">
        <v>49</v>
      </c>
      <c s="34" t="s">
        <v>560</v>
      </c>
      <c s="34" t="s">
        <v>5856</v>
      </c>
      <c s="35" t="s">
        <v>72</v>
      </c>
      <c s="6" t="s">
        <v>5857</v>
      </c>
      <c s="36" t="s">
        <v>90</v>
      </c>
      <c s="37">
        <v>2</v>
      </c>
      <c s="36">
        <v>0</v>
      </c>
      <c s="36">
        <f>ROUND(G485*H485,6)</f>
      </c>
      <c r="L485" s="38">
        <v>0</v>
      </c>
      <c s="32">
        <f>ROUND(ROUND(L485,2)*ROUND(G485,3),2)</f>
      </c>
      <c s="36" t="s">
        <v>5706</v>
      </c>
      <c>
        <f>(M485*21)/100</f>
      </c>
      <c t="s">
        <v>27</v>
      </c>
    </row>
    <row r="486" spans="1:5" ht="12.75">
      <c r="A486" s="35" t="s">
        <v>56</v>
      </c>
      <c r="E486" s="39" t="s">
        <v>5</v>
      </c>
    </row>
    <row r="487" spans="1:5" ht="12.75">
      <c r="A487" s="35" t="s">
        <v>57</v>
      </c>
      <c r="E487" s="40" t="s">
        <v>5</v>
      </c>
    </row>
    <row r="488" spans="1:5" ht="12.75">
      <c r="A488" t="s">
        <v>59</v>
      </c>
      <c r="E488" s="39" t="s">
        <v>5</v>
      </c>
    </row>
    <row r="489" spans="1:16" ht="12.75">
      <c r="A489" t="s">
        <v>49</v>
      </c>
      <c s="34" t="s">
        <v>565</v>
      </c>
      <c s="34" t="s">
        <v>5932</v>
      </c>
      <c s="35" t="s">
        <v>77</v>
      </c>
      <c s="6" t="s">
        <v>5933</v>
      </c>
      <c s="36" t="s">
        <v>90</v>
      </c>
      <c s="37">
        <v>2</v>
      </c>
      <c s="36">
        <v>0</v>
      </c>
      <c s="36">
        <f>ROUND(G489*H489,6)</f>
      </c>
      <c r="L489" s="38">
        <v>0</v>
      </c>
      <c s="32">
        <f>ROUND(ROUND(L489,2)*ROUND(G489,3),2)</f>
      </c>
      <c s="36" t="s">
        <v>5706</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569</v>
      </c>
      <c s="34" t="s">
        <v>5934</v>
      </c>
      <c s="35" t="s">
        <v>5</v>
      </c>
      <c s="6" t="s">
        <v>5935</v>
      </c>
      <c s="36" t="s">
        <v>90</v>
      </c>
      <c s="37">
        <v>1</v>
      </c>
      <c s="36">
        <v>0</v>
      </c>
      <c s="36">
        <f>ROUND(G493*H493,6)</f>
      </c>
      <c r="L493" s="38">
        <v>0</v>
      </c>
      <c s="32">
        <f>ROUND(ROUND(L493,2)*ROUND(G493,3),2)</f>
      </c>
      <c s="36" t="s">
        <v>5706</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572</v>
      </c>
      <c s="34" t="s">
        <v>5936</v>
      </c>
      <c s="35" t="s">
        <v>5</v>
      </c>
      <c s="6" t="s">
        <v>5937</v>
      </c>
      <c s="36" t="s">
        <v>90</v>
      </c>
      <c s="37">
        <v>6</v>
      </c>
      <c s="36">
        <v>0</v>
      </c>
      <c s="36">
        <f>ROUND(G497*H497,6)</f>
      </c>
      <c r="L497" s="38">
        <v>0</v>
      </c>
      <c s="32">
        <f>ROUND(ROUND(L497,2)*ROUND(G497,3),2)</f>
      </c>
      <c s="36" t="s">
        <v>5706</v>
      </c>
      <c>
        <f>(M497*21)/100</f>
      </c>
      <c t="s">
        <v>27</v>
      </c>
    </row>
    <row r="498" spans="1:5" ht="12.75">
      <c r="A498" s="35" t="s">
        <v>56</v>
      </c>
      <c r="E498" s="39" t="s">
        <v>5</v>
      </c>
    </row>
    <row r="499" spans="1:5" ht="12.75">
      <c r="A499" s="35" t="s">
        <v>57</v>
      </c>
      <c r="E499" s="40" t="s">
        <v>5</v>
      </c>
    </row>
    <row r="500" spans="1:5" ht="12.75">
      <c r="A500" t="s">
        <v>59</v>
      </c>
      <c r="E500" s="39" t="s">
        <v>5</v>
      </c>
    </row>
    <row r="501" spans="1:16" ht="12.75">
      <c r="A501" t="s">
        <v>49</v>
      </c>
      <c s="34" t="s">
        <v>576</v>
      </c>
      <c s="34" t="s">
        <v>5938</v>
      </c>
      <c s="35" t="s">
        <v>5</v>
      </c>
      <c s="6" t="s">
        <v>5939</v>
      </c>
      <c s="36" t="s">
        <v>90</v>
      </c>
      <c s="37">
        <v>2</v>
      </c>
      <c s="36">
        <v>0</v>
      </c>
      <c s="36">
        <f>ROUND(G501*H501,6)</f>
      </c>
      <c r="L501" s="38">
        <v>0</v>
      </c>
      <c s="32">
        <f>ROUND(ROUND(L501,2)*ROUND(G501,3),2)</f>
      </c>
      <c s="36" t="s">
        <v>5706</v>
      </c>
      <c>
        <f>(M501*21)/100</f>
      </c>
      <c t="s">
        <v>27</v>
      </c>
    </row>
    <row r="502" spans="1:5" ht="12.75">
      <c r="A502" s="35" t="s">
        <v>56</v>
      </c>
      <c r="E502" s="39" t="s">
        <v>5</v>
      </c>
    </row>
    <row r="503" spans="1:5" ht="12.75">
      <c r="A503" s="35" t="s">
        <v>57</v>
      </c>
      <c r="E503" s="40" t="s">
        <v>5</v>
      </c>
    </row>
    <row r="504" spans="1:5" ht="12.75">
      <c r="A504" t="s">
        <v>59</v>
      </c>
      <c r="E504" s="39" t="s">
        <v>5</v>
      </c>
    </row>
    <row r="505" spans="1:16" ht="12.75">
      <c r="A505" t="s">
        <v>49</v>
      </c>
      <c s="34" t="s">
        <v>580</v>
      </c>
      <c s="34" t="s">
        <v>5940</v>
      </c>
      <c s="35" t="s">
        <v>5</v>
      </c>
      <c s="6" t="s">
        <v>5941</v>
      </c>
      <c s="36" t="s">
        <v>90</v>
      </c>
      <c s="37">
        <v>2</v>
      </c>
      <c s="36">
        <v>0</v>
      </c>
      <c s="36">
        <f>ROUND(G505*H505,6)</f>
      </c>
      <c r="L505" s="38">
        <v>0</v>
      </c>
      <c s="32">
        <f>ROUND(ROUND(L505,2)*ROUND(G505,3),2)</f>
      </c>
      <c s="36" t="s">
        <v>5706</v>
      </c>
      <c>
        <f>(M505*21)/100</f>
      </c>
      <c t="s">
        <v>27</v>
      </c>
    </row>
    <row r="506" spans="1:5" ht="12.75">
      <c r="A506" s="35" t="s">
        <v>56</v>
      </c>
      <c r="E506" s="39" t="s">
        <v>5</v>
      </c>
    </row>
    <row r="507" spans="1:5" ht="12.75">
      <c r="A507" s="35" t="s">
        <v>57</v>
      </c>
      <c r="E507" s="40" t="s">
        <v>5</v>
      </c>
    </row>
    <row r="508" spans="1:5" ht="12.75">
      <c r="A508" t="s">
        <v>59</v>
      </c>
      <c r="E508" s="39" t="s">
        <v>5</v>
      </c>
    </row>
    <row r="509" spans="1:16" ht="12.75">
      <c r="A509" t="s">
        <v>49</v>
      </c>
      <c s="34" t="s">
        <v>584</v>
      </c>
      <c s="34" t="s">
        <v>5730</v>
      </c>
      <c s="35" t="s">
        <v>116</v>
      </c>
      <c s="6" t="s">
        <v>5731</v>
      </c>
      <c s="36" t="s">
        <v>793</v>
      </c>
      <c s="37">
        <v>0.1</v>
      </c>
      <c s="36">
        <v>0</v>
      </c>
      <c s="36">
        <f>ROUND(G509*H509,6)</f>
      </c>
      <c r="L509" s="38">
        <v>0</v>
      </c>
      <c s="32">
        <f>ROUND(ROUND(L509,2)*ROUND(G509,3),2)</f>
      </c>
      <c s="36" t="s">
        <v>5706</v>
      </c>
      <c>
        <f>(M509*21)/100</f>
      </c>
      <c t="s">
        <v>27</v>
      </c>
    </row>
    <row r="510" spans="1:5" ht="12.75">
      <c r="A510" s="35" t="s">
        <v>56</v>
      </c>
      <c r="E510" s="39" t="s">
        <v>5</v>
      </c>
    </row>
    <row r="511" spans="1:5" ht="12.75">
      <c r="A511" s="35" t="s">
        <v>57</v>
      </c>
      <c r="E511" s="40" t="s">
        <v>5</v>
      </c>
    </row>
    <row r="512" spans="1:5" ht="12.75">
      <c r="A512" t="s">
        <v>59</v>
      </c>
      <c r="E512" s="39" t="s">
        <v>5</v>
      </c>
    </row>
    <row r="513" spans="1:13" ht="12.75">
      <c r="A513" t="s">
        <v>46</v>
      </c>
      <c r="C513" s="31" t="s">
        <v>410</v>
      </c>
      <c r="E513" s="33" t="s">
        <v>5942</v>
      </c>
      <c r="J513" s="32">
        <f>0</f>
      </c>
      <c s="32">
        <f>0</f>
      </c>
      <c s="32">
        <f>0+L514+L518+L522+L526+L530+L534+L538+L542+L546+L550+L554</f>
      </c>
      <c s="32">
        <f>0+M514+M518+M522+M526+M530+M534+M538+M542+M546+M550+M554</f>
      </c>
    </row>
    <row r="514" spans="1:16" ht="12.75">
      <c r="A514" t="s">
        <v>49</v>
      </c>
      <c s="34" t="s">
        <v>588</v>
      </c>
      <c s="34" t="s">
        <v>5943</v>
      </c>
      <c s="35" t="s">
        <v>5</v>
      </c>
      <c s="6" t="s">
        <v>5944</v>
      </c>
      <c s="36" t="s">
        <v>90</v>
      </c>
      <c s="37">
        <v>1</v>
      </c>
      <c s="36">
        <v>0</v>
      </c>
      <c s="36">
        <f>ROUND(G514*H514,6)</f>
      </c>
      <c r="L514" s="38">
        <v>0</v>
      </c>
      <c s="32">
        <f>ROUND(ROUND(L514,2)*ROUND(G514,3),2)</f>
      </c>
      <c s="36" t="s">
        <v>5706</v>
      </c>
      <c>
        <f>(M514*21)/100</f>
      </c>
      <c t="s">
        <v>27</v>
      </c>
    </row>
    <row r="515" spans="1:5" ht="12.75">
      <c r="A515" s="35" t="s">
        <v>56</v>
      </c>
      <c r="E515" s="39" t="s">
        <v>5</v>
      </c>
    </row>
    <row r="516" spans="1:5" ht="12.75">
      <c r="A516" s="35" t="s">
        <v>57</v>
      </c>
      <c r="E516" s="40" t="s">
        <v>5</v>
      </c>
    </row>
    <row r="517" spans="1:5" ht="12.75">
      <c r="A517" t="s">
        <v>59</v>
      </c>
      <c r="E517" s="39" t="s">
        <v>5</v>
      </c>
    </row>
    <row r="518" spans="1:16" ht="12.75">
      <c r="A518" t="s">
        <v>49</v>
      </c>
      <c s="34" t="s">
        <v>592</v>
      </c>
      <c s="34" t="s">
        <v>5945</v>
      </c>
      <c s="35" t="s">
        <v>5</v>
      </c>
      <c s="6" t="s">
        <v>5946</v>
      </c>
      <c s="36" t="s">
        <v>90</v>
      </c>
      <c s="37">
        <v>1</v>
      </c>
      <c s="36">
        <v>0</v>
      </c>
      <c s="36">
        <f>ROUND(G518*H518,6)</f>
      </c>
      <c r="L518" s="38">
        <v>0</v>
      </c>
      <c s="32">
        <f>ROUND(ROUND(L518,2)*ROUND(G518,3),2)</f>
      </c>
      <c s="36" t="s">
        <v>5706</v>
      </c>
      <c>
        <f>(M518*21)/100</f>
      </c>
      <c t="s">
        <v>27</v>
      </c>
    </row>
    <row r="519" spans="1:5" ht="12.75">
      <c r="A519" s="35" t="s">
        <v>56</v>
      </c>
      <c r="E519" s="39" t="s">
        <v>5</v>
      </c>
    </row>
    <row r="520" spans="1:5" ht="12.75">
      <c r="A520" s="35" t="s">
        <v>57</v>
      </c>
      <c r="E520" s="40" t="s">
        <v>5</v>
      </c>
    </row>
    <row r="521" spans="1:5" ht="12.75">
      <c r="A521" t="s">
        <v>59</v>
      </c>
      <c r="E521" s="39" t="s">
        <v>5</v>
      </c>
    </row>
    <row r="522" spans="1:16" ht="12.75">
      <c r="A522" t="s">
        <v>49</v>
      </c>
      <c s="34" t="s">
        <v>596</v>
      </c>
      <c s="34" t="s">
        <v>5947</v>
      </c>
      <c s="35" t="s">
        <v>5</v>
      </c>
      <c s="6" t="s">
        <v>5948</v>
      </c>
      <c s="36" t="s">
        <v>90</v>
      </c>
      <c s="37">
        <v>1</v>
      </c>
      <c s="36">
        <v>0</v>
      </c>
      <c s="36">
        <f>ROUND(G522*H522,6)</f>
      </c>
      <c r="L522" s="38">
        <v>0</v>
      </c>
      <c s="32">
        <f>ROUND(ROUND(L522,2)*ROUND(G522,3),2)</f>
      </c>
      <c s="36" t="s">
        <v>5706</v>
      </c>
      <c>
        <f>(M522*21)/100</f>
      </c>
      <c t="s">
        <v>27</v>
      </c>
    </row>
    <row r="523" spans="1:5" ht="12.75">
      <c r="A523" s="35" t="s">
        <v>56</v>
      </c>
      <c r="E523" s="39" t="s">
        <v>5</v>
      </c>
    </row>
    <row r="524" spans="1:5" ht="12.75">
      <c r="A524" s="35" t="s">
        <v>57</v>
      </c>
      <c r="E524" s="40" t="s">
        <v>5</v>
      </c>
    </row>
    <row r="525" spans="1:5" ht="12.75">
      <c r="A525" t="s">
        <v>59</v>
      </c>
      <c r="E525" s="39" t="s">
        <v>5</v>
      </c>
    </row>
    <row r="526" spans="1:16" ht="12.75">
      <c r="A526" t="s">
        <v>49</v>
      </c>
      <c s="34" t="s">
        <v>600</v>
      </c>
      <c s="34" t="s">
        <v>5949</v>
      </c>
      <c s="35" t="s">
        <v>5</v>
      </c>
      <c s="6" t="s">
        <v>5950</v>
      </c>
      <c s="36" t="s">
        <v>90</v>
      </c>
      <c s="37">
        <v>1</v>
      </c>
      <c s="36">
        <v>0</v>
      </c>
      <c s="36">
        <f>ROUND(G526*H526,6)</f>
      </c>
      <c r="L526" s="38">
        <v>0</v>
      </c>
      <c s="32">
        <f>ROUND(ROUND(L526,2)*ROUND(G526,3),2)</f>
      </c>
      <c s="36" t="s">
        <v>5706</v>
      </c>
      <c>
        <f>(M526*21)/100</f>
      </c>
      <c t="s">
        <v>27</v>
      </c>
    </row>
    <row r="527" spans="1:5" ht="12.75">
      <c r="A527" s="35" t="s">
        <v>56</v>
      </c>
      <c r="E527" s="39" t="s">
        <v>5</v>
      </c>
    </row>
    <row r="528" spans="1:5" ht="12.75">
      <c r="A528" s="35" t="s">
        <v>57</v>
      </c>
      <c r="E528" s="40" t="s">
        <v>5</v>
      </c>
    </row>
    <row r="529" spans="1:5" ht="12.75">
      <c r="A529" t="s">
        <v>59</v>
      </c>
      <c r="E529" s="39" t="s">
        <v>5</v>
      </c>
    </row>
    <row r="530" spans="1:16" ht="12.75">
      <c r="A530" t="s">
        <v>49</v>
      </c>
      <c s="34" t="s">
        <v>604</v>
      </c>
      <c s="34" t="s">
        <v>5951</v>
      </c>
      <c s="35" t="s">
        <v>5</v>
      </c>
      <c s="6" t="s">
        <v>5952</v>
      </c>
      <c s="36" t="s">
        <v>90</v>
      </c>
      <c s="37">
        <v>5</v>
      </c>
      <c s="36">
        <v>0</v>
      </c>
      <c s="36">
        <f>ROUND(G530*H530,6)</f>
      </c>
      <c r="L530" s="38">
        <v>0</v>
      </c>
      <c s="32">
        <f>ROUND(ROUND(L530,2)*ROUND(G530,3),2)</f>
      </c>
      <c s="36" t="s">
        <v>5706</v>
      </c>
      <c>
        <f>(M530*21)/100</f>
      </c>
      <c t="s">
        <v>27</v>
      </c>
    </row>
    <row r="531" spans="1:5" ht="12.75">
      <c r="A531" s="35" t="s">
        <v>56</v>
      </c>
      <c r="E531" s="39" t="s">
        <v>5</v>
      </c>
    </row>
    <row r="532" spans="1:5" ht="12.75">
      <c r="A532" s="35" t="s">
        <v>57</v>
      </c>
      <c r="E532" s="40" t="s">
        <v>5</v>
      </c>
    </row>
    <row r="533" spans="1:5" ht="12.75">
      <c r="A533" t="s">
        <v>59</v>
      </c>
      <c r="E533" s="39" t="s">
        <v>5</v>
      </c>
    </row>
    <row r="534" spans="1:16" ht="12.75">
      <c r="A534" t="s">
        <v>49</v>
      </c>
      <c s="34" t="s">
        <v>608</v>
      </c>
      <c s="34" t="s">
        <v>5953</v>
      </c>
      <c s="35" t="s">
        <v>5</v>
      </c>
      <c s="6" t="s">
        <v>5954</v>
      </c>
      <c s="36" t="s">
        <v>90</v>
      </c>
      <c s="37">
        <v>1</v>
      </c>
      <c s="36">
        <v>0</v>
      </c>
      <c s="36">
        <f>ROUND(G534*H534,6)</f>
      </c>
      <c r="L534" s="38">
        <v>0</v>
      </c>
      <c s="32">
        <f>ROUND(ROUND(L534,2)*ROUND(G534,3),2)</f>
      </c>
      <c s="36" t="s">
        <v>5706</v>
      </c>
      <c>
        <f>(M534*21)/100</f>
      </c>
      <c t="s">
        <v>27</v>
      </c>
    </row>
    <row r="535" spans="1:5" ht="12.75">
      <c r="A535" s="35" t="s">
        <v>56</v>
      </c>
      <c r="E535" s="39" t="s">
        <v>5</v>
      </c>
    </row>
    <row r="536" spans="1:5" ht="12.75">
      <c r="A536" s="35" t="s">
        <v>57</v>
      </c>
      <c r="E536" s="40" t="s">
        <v>5</v>
      </c>
    </row>
    <row r="537" spans="1:5" ht="12.75">
      <c r="A537" t="s">
        <v>59</v>
      </c>
      <c r="E537" s="39" t="s">
        <v>5</v>
      </c>
    </row>
    <row r="538" spans="1:16" ht="12.75">
      <c r="A538" t="s">
        <v>49</v>
      </c>
      <c s="34" t="s">
        <v>612</v>
      </c>
      <c s="34" t="s">
        <v>5955</v>
      </c>
      <c s="35" t="s">
        <v>5</v>
      </c>
      <c s="6" t="s">
        <v>5956</v>
      </c>
      <c s="36" t="s">
        <v>90</v>
      </c>
      <c s="37">
        <v>1</v>
      </c>
      <c s="36">
        <v>0</v>
      </c>
      <c s="36">
        <f>ROUND(G538*H538,6)</f>
      </c>
      <c r="L538" s="38">
        <v>0</v>
      </c>
      <c s="32">
        <f>ROUND(ROUND(L538,2)*ROUND(G538,3),2)</f>
      </c>
      <c s="36" t="s">
        <v>5706</v>
      </c>
      <c>
        <f>(M538*21)/100</f>
      </c>
      <c t="s">
        <v>27</v>
      </c>
    </row>
    <row r="539" spans="1:5" ht="12.75">
      <c r="A539" s="35" t="s">
        <v>56</v>
      </c>
      <c r="E539" s="39" t="s">
        <v>5</v>
      </c>
    </row>
    <row r="540" spans="1:5" ht="12.75">
      <c r="A540" s="35" t="s">
        <v>57</v>
      </c>
      <c r="E540" s="40" t="s">
        <v>5</v>
      </c>
    </row>
    <row r="541" spans="1:5" ht="12.75">
      <c r="A541" t="s">
        <v>59</v>
      </c>
      <c r="E541" s="39" t="s">
        <v>5</v>
      </c>
    </row>
    <row r="542" spans="1:16" ht="12.75">
      <c r="A542" t="s">
        <v>49</v>
      </c>
      <c s="34" t="s">
        <v>615</v>
      </c>
      <c s="34" t="s">
        <v>5957</v>
      </c>
      <c s="35" t="s">
        <v>5</v>
      </c>
      <c s="6" t="s">
        <v>5958</v>
      </c>
      <c s="36" t="s">
        <v>90</v>
      </c>
      <c s="37">
        <v>5</v>
      </c>
      <c s="36">
        <v>0</v>
      </c>
      <c s="36">
        <f>ROUND(G542*H542,6)</f>
      </c>
      <c r="L542" s="38">
        <v>0</v>
      </c>
      <c s="32">
        <f>ROUND(ROUND(L542,2)*ROUND(G542,3),2)</f>
      </c>
      <c s="36" t="s">
        <v>5706</v>
      </c>
      <c>
        <f>(M542*21)/100</f>
      </c>
      <c t="s">
        <v>27</v>
      </c>
    </row>
    <row r="543" spans="1:5" ht="12.75">
      <c r="A543" s="35" t="s">
        <v>56</v>
      </c>
      <c r="E543" s="39" t="s">
        <v>5</v>
      </c>
    </row>
    <row r="544" spans="1:5" ht="12.75">
      <c r="A544" s="35" t="s">
        <v>57</v>
      </c>
      <c r="E544" s="40" t="s">
        <v>5</v>
      </c>
    </row>
    <row r="545" spans="1:5" ht="12.75">
      <c r="A545" t="s">
        <v>59</v>
      </c>
      <c r="E545" s="39" t="s">
        <v>5</v>
      </c>
    </row>
    <row r="546" spans="1:16" ht="12.75">
      <c r="A546" t="s">
        <v>49</v>
      </c>
      <c s="34" t="s">
        <v>619</v>
      </c>
      <c s="34" t="s">
        <v>5959</v>
      </c>
      <c s="35" t="s">
        <v>5</v>
      </c>
      <c s="6" t="s">
        <v>5960</v>
      </c>
      <c s="36" t="s">
        <v>90</v>
      </c>
      <c s="37">
        <v>1</v>
      </c>
      <c s="36">
        <v>0</v>
      </c>
      <c s="36">
        <f>ROUND(G546*H546,6)</f>
      </c>
      <c r="L546" s="38">
        <v>0</v>
      </c>
      <c s="32">
        <f>ROUND(ROUND(L546,2)*ROUND(G546,3),2)</f>
      </c>
      <c s="36" t="s">
        <v>5706</v>
      </c>
      <c>
        <f>(M546*21)/100</f>
      </c>
      <c t="s">
        <v>27</v>
      </c>
    </row>
    <row r="547" spans="1:5" ht="12.75">
      <c r="A547" s="35" t="s">
        <v>56</v>
      </c>
      <c r="E547" s="39" t="s">
        <v>5</v>
      </c>
    </row>
    <row r="548" spans="1:5" ht="12.75">
      <c r="A548" s="35" t="s">
        <v>57</v>
      </c>
      <c r="E548" s="40" t="s">
        <v>5</v>
      </c>
    </row>
    <row r="549" spans="1:5" ht="12.75">
      <c r="A549" t="s">
        <v>59</v>
      </c>
      <c r="E549" s="39" t="s">
        <v>5</v>
      </c>
    </row>
    <row r="550" spans="1:16" ht="12.75">
      <c r="A550" t="s">
        <v>49</v>
      </c>
      <c s="34" t="s">
        <v>623</v>
      </c>
      <c s="34" t="s">
        <v>5961</v>
      </c>
      <c s="35" t="s">
        <v>5</v>
      </c>
      <c s="6" t="s">
        <v>5962</v>
      </c>
      <c s="36" t="s">
        <v>90</v>
      </c>
      <c s="37">
        <v>1</v>
      </c>
      <c s="36">
        <v>0</v>
      </c>
      <c s="36">
        <f>ROUND(G550*H550,6)</f>
      </c>
      <c r="L550" s="38">
        <v>0</v>
      </c>
      <c s="32">
        <f>ROUND(ROUND(L550,2)*ROUND(G550,3),2)</f>
      </c>
      <c s="36" t="s">
        <v>5706</v>
      </c>
      <c>
        <f>(M550*21)/100</f>
      </c>
      <c t="s">
        <v>27</v>
      </c>
    </row>
    <row r="551" spans="1:5" ht="12.75">
      <c r="A551" s="35" t="s">
        <v>56</v>
      </c>
      <c r="E551" s="39" t="s">
        <v>5</v>
      </c>
    </row>
    <row r="552" spans="1:5" ht="12.75">
      <c r="A552" s="35" t="s">
        <v>57</v>
      </c>
      <c r="E552" s="40" t="s">
        <v>5</v>
      </c>
    </row>
    <row r="553" spans="1:5" ht="12.75">
      <c r="A553" t="s">
        <v>59</v>
      </c>
      <c r="E553" s="39" t="s">
        <v>5</v>
      </c>
    </row>
    <row r="554" spans="1:16" ht="12.75">
      <c r="A554" t="s">
        <v>49</v>
      </c>
      <c s="34" t="s">
        <v>627</v>
      </c>
      <c s="34" t="s">
        <v>5730</v>
      </c>
      <c s="35" t="s">
        <v>27</v>
      </c>
      <c s="6" t="s">
        <v>5731</v>
      </c>
      <c s="36" t="s">
        <v>793</v>
      </c>
      <c s="37">
        <v>0.1</v>
      </c>
      <c s="36">
        <v>0</v>
      </c>
      <c s="36">
        <f>ROUND(G554*H554,6)</f>
      </c>
      <c r="L554" s="38">
        <v>0</v>
      </c>
      <c s="32">
        <f>ROUND(ROUND(L554,2)*ROUND(G554,3),2)</f>
      </c>
      <c s="36" t="s">
        <v>5706</v>
      </c>
      <c>
        <f>(M554*21)/100</f>
      </c>
      <c t="s">
        <v>27</v>
      </c>
    </row>
    <row r="555" spans="1:5" ht="12.75">
      <c r="A555" s="35" t="s">
        <v>56</v>
      </c>
      <c r="E555" s="39" t="s">
        <v>5</v>
      </c>
    </row>
    <row r="556" spans="1:5" ht="12.75">
      <c r="A556" s="35" t="s">
        <v>57</v>
      </c>
      <c r="E556" s="40" t="s">
        <v>5</v>
      </c>
    </row>
    <row r="557" spans="1:5" ht="12.75">
      <c r="A557" t="s">
        <v>59</v>
      </c>
      <c r="E557" s="39" t="s">
        <v>5</v>
      </c>
    </row>
    <row r="558" spans="1:13" ht="12.75">
      <c r="A558" t="s">
        <v>46</v>
      </c>
      <c r="C558" s="31" t="s">
        <v>414</v>
      </c>
      <c r="E558" s="33" t="s">
        <v>5963</v>
      </c>
      <c r="J558" s="32">
        <f>0</f>
      </c>
      <c s="32">
        <f>0</f>
      </c>
      <c s="32">
        <f>0+L559+L563+L567+L571+L575+L579+L583+L587+L591+L595+L599+L603+L607+L611+L615+L619+L623+L627+L631+L635+L639+L643</f>
      </c>
      <c s="32">
        <f>0+M559+M563+M567+M571+M575+M579+M583+M587+M591+M595+M599+M603+M607+M611+M615+M619+M623+M627+M631+M635+M639+M643</f>
      </c>
    </row>
    <row r="559" spans="1:16" ht="12.75">
      <c r="A559" t="s">
        <v>49</v>
      </c>
      <c s="34" t="s">
        <v>630</v>
      </c>
      <c s="34" t="s">
        <v>5964</v>
      </c>
      <c s="35" t="s">
        <v>5</v>
      </c>
      <c s="6" t="s">
        <v>5965</v>
      </c>
      <c s="36" t="s">
        <v>90</v>
      </c>
      <c s="37">
        <v>1</v>
      </c>
      <c s="36">
        <v>0</v>
      </c>
      <c s="36">
        <f>ROUND(G559*H559,6)</f>
      </c>
      <c r="L559" s="38">
        <v>0</v>
      </c>
      <c s="32">
        <f>ROUND(ROUND(L559,2)*ROUND(G559,3),2)</f>
      </c>
      <c s="36" t="s">
        <v>5706</v>
      </c>
      <c>
        <f>(M559*21)/100</f>
      </c>
      <c t="s">
        <v>27</v>
      </c>
    </row>
    <row r="560" spans="1:5" ht="12.75">
      <c r="A560" s="35" t="s">
        <v>56</v>
      </c>
      <c r="E560" s="39" t="s">
        <v>5</v>
      </c>
    </row>
    <row r="561" spans="1:5" ht="12.75">
      <c r="A561" s="35" t="s">
        <v>57</v>
      </c>
      <c r="E561" s="40" t="s">
        <v>5</v>
      </c>
    </row>
    <row r="562" spans="1:5" ht="12.75">
      <c r="A562" t="s">
        <v>59</v>
      </c>
      <c r="E562" s="39" t="s">
        <v>5</v>
      </c>
    </row>
    <row r="563" spans="1:16" ht="12.75">
      <c r="A563" t="s">
        <v>49</v>
      </c>
      <c s="34" t="s">
        <v>634</v>
      </c>
      <c s="34" t="s">
        <v>5966</v>
      </c>
      <c s="35" t="s">
        <v>5</v>
      </c>
      <c s="6" t="s">
        <v>5967</v>
      </c>
      <c s="36" t="s">
        <v>90</v>
      </c>
      <c s="37">
        <v>5</v>
      </c>
      <c s="36">
        <v>0</v>
      </c>
      <c s="36">
        <f>ROUND(G563*H563,6)</f>
      </c>
      <c r="L563" s="38">
        <v>0</v>
      </c>
      <c s="32">
        <f>ROUND(ROUND(L563,2)*ROUND(G563,3),2)</f>
      </c>
      <c s="36" t="s">
        <v>5706</v>
      </c>
      <c>
        <f>(M563*21)/100</f>
      </c>
      <c t="s">
        <v>27</v>
      </c>
    </row>
    <row r="564" spans="1:5" ht="12.75">
      <c r="A564" s="35" t="s">
        <v>56</v>
      </c>
      <c r="E564" s="39" t="s">
        <v>5</v>
      </c>
    </row>
    <row r="565" spans="1:5" ht="12.75">
      <c r="A565" s="35" t="s">
        <v>57</v>
      </c>
      <c r="E565" s="40" t="s">
        <v>5</v>
      </c>
    </row>
    <row r="566" spans="1:5" ht="12.75">
      <c r="A566" t="s">
        <v>59</v>
      </c>
      <c r="E566" s="39" t="s">
        <v>5</v>
      </c>
    </row>
    <row r="567" spans="1:16" ht="12.75">
      <c r="A567" t="s">
        <v>49</v>
      </c>
      <c s="34" t="s">
        <v>638</v>
      </c>
      <c s="34" t="s">
        <v>5968</v>
      </c>
      <c s="35" t="s">
        <v>5</v>
      </c>
      <c s="6" t="s">
        <v>5969</v>
      </c>
      <c s="36" t="s">
        <v>90</v>
      </c>
      <c s="37">
        <v>1</v>
      </c>
      <c s="36">
        <v>0</v>
      </c>
      <c s="36">
        <f>ROUND(G567*H567,6)</f>
      </c>
      <c r="L567" s="38">
        <v>0</v>
      </c>
      <c s="32">
        <f>ROUND(ROUND(L567,2)*ROUND(G567,3),2)</f>
      </c>
      <c s="36" t="s">
        <v>5706</v>
      </c>
      <c>
        <f>(M567*21)/100</f>
      </c>
      <c t="s">
        <v>27</v>
      </c>
    </row>
    <row r="568" spans="1:5" ht="12.75">
      <c r="A568" s="35" t="s">
        <v>56</v>
      </c>
      <c r="E568" s="39" t="s">
        <v>5</v>
      </c>
    </row>
    <row r="569" spans="1:5" ht="12.75">
      <c r="A569" s="35" t="s">
        <v>57</v>
      </c>
      <c r="E569" s="40" t="s">
        <v>5</v>
      </c>
    </row>
    <row r="570" spans="1:5" ht="12.75">
      <c r="A570" t="s">
        <v>59</v>
      </c>
      <c r="E570" s="39" t="s">
        <v>5</v>
      </c>
    </row>
    <row r="571" spans="1:16" ht="12.75">
      <c r="A571" t="s">
        <v>49</v>
      </c>
      <c s="34" t="s">
        <v>642</v>
      </c>
      <c s="34" t="s">
        <v>5970</v>
      </c>
      <c s="35" t="s">
        <v>5</v>
      </c>
      <c s="6" t="s">
        <v>5971</v>
      </c>
      <c s="36" t="s">
        <v>90</v>
      </c>
      <c s="37">
        <v>4</v>
      </c>
      <c s="36">
        <v>0</v>
      </c>
      <c s="36">
        <f>ROUND(G571*H571,6)</f>
      </c>
      <c r="L571" s="38">
        <v>0</v>
      </c>
      <c s="32">
        <f>ROUND(ROUND(L571,2)*ROUND(G571,3),2)</f>
      </c>
      <c s="36" t="s">
        <v>5706</v>
      </c>
      <c>
        <f>(M571*21)/100</f>
      </c>
      <c t="s">
        <v>27</v>
      </c>
    </row>
    <row r="572" spans="1:5" ht="12.75">
      <c r="A572" s="35" t="s">
        <v>56</v>
      </c>
      <c r="E572" s="39" t="s">
        <v>5</v>
      </c>
    </row>
    <row r="573" spans="1:5" ht="12.75">
      <c r="A573" s="35" t="s">
        <v>57</v>
      </c>
      <c r="E573" s="40" t="s">
        <v>5</v>
      </c>
    </row>
    <row r="574" spans="1:5" ht="12.75">
      <c r="A574" t="s">
        <v>59</v>
      </c>
      <c r="E574" s="39" t="s">
        <v>5</v>
      </c>
    </row>
    <row r="575" spans="1:16" ht="12.75">
      <c r="A575" t="s">
        <v>49</v>
      </c>
      <c s="34" t="s">
        <v>646</v>
      </c>
      <c s="34" t="s">
        <v>5972</v>
      </c>
      <c s="35" t="s">
        <v>5</v>
      </c>
      <c s="6" t="s">
        <v>5973</v>
      </c>
      <c s="36" t="s">
        <v>90</v>
      </c>
      <c s="37">
        <v>4</v>
      </c>
      <c s="36">
        <v>0</v>
      </c>
      <c s="36">
        <f>ROUND(G575*H575,6)</f>
      </c>
      <c r="L575" s="38">
        <v>0</v>
      </c>
      <c s="32">
        <f>ROUND(ROUND(L575,2)*ROUND(G575,3),2)</f>
      </c>
      <c s="36" t="s">
        <v>5706</v>
      </c>
      <c>
        <f>(M575*21)/100</f>
      </c>
      <c t="s">
        <v>27</v>
      </c>
    </row>
    <row r="576" spans="1:5" ht="12.75">
      <c r="A576" s="35" t="s">
        <v>56</v>
      </c>
      <c r="E576" s="39" t="s">
        <v>5</v>
      </c>
    </row>
    <row r="577" spans="1:5" ht="12.75">
      <c r="A577" s="35" t="s">
        <v>57</v>
      </c>
      <c r="E577" s="40" t="s">
        <v>5</v>
      </c>
    </row>
    <row r="578" spans="1:5" ht="12.75">
      <c r="A578" t="s">
        <v>59</v>
      </c>
      <c r="E578" s="39" t="s">
        <v>5</v>
      </c>
    </row>
    <row r="579" spans="1:16" ht="12.75">
      <c r="A579" t="s">
        <v>49</v>
      </c>
      <c s="34" t="s">
        <v>650</v>
      </c>
      <c s="34" t="s">
        <v>5974</v>
      </c>
      <c s="35" t="s">
        <v>5</v>
      </c>
      <c s="6" t="s">
        <v>5975</v>
      </c>
      <c s="36" t="s">
        <v>90</v>
      </c>
      <c s="37">
        <v>2</v>
      </c>
      <c s="36">
        <v>0</v>
      </c>
      <c s="36">
        <f>ROUND(G579*H579,6)</f>
      </c>
      <c r="L579" s="38">
        <v>0</v>
      </c>
      <c s="32">
        <f>ROUND(ROUND(L579,2)*ROUND(G579,3),2)</f>
      </c>
      <c s="36" t="s">
        <v>5706</v>
      </c>
      <c>
        <f>(M579*21)/100</f>
      </c>
      <c t="s">
        <v>27</v>
      </c>
    </row>
    <row r="580" spans="1:5" ht="12.75">
      <c r="A580" s="35" t="s">
        <v>56</v>
      </c>
      <c r="E580" s="39" t="s">
        <v>5</v>
      </c>
    </row>
    <row r="581" spans="1:5" ht="12.75">
      <c r="A581" s="35" t="s">
        <v>57</v>
      </c>
      <c r="E581" s="40" t="s">
        <v>5</v>
      </c>
    </row>
    <row r="582" spans="1:5" ht="12.75">
      <c r="A582" t="s">
        <v>59</v>
      </c>
      <c r="E582" s="39" t="s">
        <v>5</v>
      </c>
    </row>
    <row r="583" spans="1:16" ht="12.75">
      <c r="A583" t="s">
        <v>49</v>
      </c>
      <c s="34" t="s">
        <v>654</v>
      </c>
      <c s="34" t="s">
        <v>5976</v>
      </c>
      <c s="35" t="s">
        <v>5</v>
      </c>
      <c s="6" t="s">
        <v>5977</v>
      </c>
      <c s="36" t="s">
        <v>90</v>
      </c>
      <c s="37">
        <v>1</v>
      </c>
      <c s="36">
        <v>0</v>
      </c>
      <c s="36">
        <f>ROUND(G583*H583,6)</f>
      </c>
      <c r="L583" s="38">
        <v>0</v>
      </c>
      <c s="32">
        <f>ROUND(ROUND(L583,2)*ROUND(G583,3),2)</f>
      </c>
      <c s="36" t="s">
        <v>5780</v>
      </c>
      <c>
        <f>(M583*21)/100</f>
      </c>
      <c t="s">
        <v>27</v>
      </c>
    </row>
    <row r="584" spans="1:5" ht="12.75">
      <c r="A584" s="35" t="s">
        <v>56</v>
      </c>
      <c r="E584" s="39" t="s">
        <v>5</v>
      </c>
    </row>
    <row r="585" spans="1:5" ht="12.75">
      <c r="A585" s="35" t="s">
        <v>57</v>
      </c>
      <c r="E585" s="40" t="s">
        <v>5</v>
      </c>
    </row>
    <row r="586" spans="1:5" ht="12.75">
      <c r="A586" t="s">
        <v>59</v>
      </c>
      <c r="E586" s="39" t="s">
        <v>5</v>
      </c>
    </row>
    <row r="587" spans="1:16" ht="12.75">
      <c r="A587" t="s">
        <v>49</v>
      </c>
      <c s="34" t="s">
        <v>658</v>
      </c>
      <c s="34" t="s">
        <v>5978</v>
      </c>
      <c s="35" t="s">
        <v>5</v>
      </c>
      <c s="6" t="s">
        <v>5979</v>
      </c>
      <c s="36" t="s">
        <v>90</v>
      </c>
      <c s="37">
        <v>3</v>
      </c>
      <c s="36">
        <v>0</v>
      </c>
      <c s="36">
        <f>ROUND(G587*H587,6)</f>
      </c>
      <c r="L587" s="38">
        <v>0</v>
      </c>
      <c s="32">
        <f>ROUND(ROUND(L587,2)*ROUND(G587,3),2)</f>
      </c>
      <c s="36" t="s">
        <v>5706</v>
      </c>
      <c>
        <f>(M587*21)/100</f>
      </c>
      <c t="s">
        <v>27</v>
      </c>
    </row>
    <row r="588" spans="1:5" ht="12.75">
      <c r="A588" s="35" t="s">
        <v>56</v>
      </c>
      <c r="E588" s="39" t="s">
        <v>5</v>
      </c>
    </row>
    <row r="589" spans="1:5" ht="12.75">
      <c r="A589" s="35" t="s">
        <v>57</v>
      </c>
      <c r="E589" s="40" t="s">
        <v>5</v>
      </c>
    </row>
    <row r="590" spans="1:5" ht="12.75">
      <c r="A590" t="s">
        <v>59</v>
      </c>
      <c r="E590" s="39" t="s">
        <v>5</v>
      </c>
    </row>
    <row r="591" spans="1:16" ht="12.75">
      <c r="A591" t="s">
        <v>49</v>
      </c>
      <c s="34" t="s">
        <v>662</v>
      </c>
      <c s="34" t="s">
        <v>5980</v>
      </c>
      <c s="35" t="s">
        <v>5</v>
      </c>
      <c s="6" t="s">
        <v>5981</v>
      </c>
      <c s="36" t="s">
        <v>90</v>
      </c>
      <c s="37">
        <v>6</v>
      </c>
      <c s="36">
        <v>0</v>
      </c>
      <c s="36">
        <f>ROUND(G591*H591,6)</f>
      </c>
      <c r="L591" s="38">
        <v>0</v>
      </c>
      <c s="32">
        <f>ROUND(ROUND(L591,2)*ROUND(G591,3),2)</f>
      </c>
      <c s="36" t="s">
        <v>5706</v>
      </c>
      <c>
        <f>(M591*21)/100</f>
      </c>
      <c t="s">
        <v>27</v>
      </c>
    </row>
    <row r="592" spans="1:5" ht="12.75">
      <c r="A592" s="35" t="s">
        <v>56</v>
      </c>
      <c r="E592" s="39" t="s">
        <v>5</v>
      </c>
    </row>
    <row r="593" spans="1:5" ht="12.75">
      <c r="A593" s="35" t="s">
        <v>57</v>
      </c>
      <c r="E593" s="40" t="s">
        <v>5</v>
      </c>
    </row>
    <row r="594" spans="1:5" ht="12.75">
      <c r="A594" t="s">
        <v>59</v>
      </c>
      <c r="E594" s="39" t="s">
        <v>5</v>
      </c>
    </row>
    <row r="595" spans="1:16" ht="12.75">
      <c r="A595" t="s">
        <v>49</v>
      </c>
      <c s="34" t="s">
        <v>666</v>
      </c>
      <c s="34" t="s">
        <v>5982</v>
      </c>
      <c s="35" t="s">
        <v>5</v>
      </c>
      <c s="6" t="s">
        <v>5983</v>
      </c>
      <c s="36" t="s">
        <v>90</v>
      </c>
      <c s="37">
        <v>3</v>
      </c>
      <c s="36">
        <v>0</v>
      </c>
      <c s="36">
        <f>ROUND(G595*H595,6)</f>
      </c>
      <c r="L595" s="38">
        <v>0</v>
      </c>
      <c s="32">
        <f>ROUND(ROUND(L595,2)*ROUND(G595,3),2)</f>
      </c>
      <c s="36" t="s">
        <v>5706</v>
      </c>
      <c>
        <f>(M595*21)/100</f>
      </c>
      <c t="s">
        <v>27</v>
      </c>
    </row>
    <row r="596" spans="1:5" ht="12.75">
      <c r="A596" s="35" t="s">
        <v>56</v>
      </c>
      <c r="E596" s="39" t="s">
        <v>5</v>
      </c>
    </row>
    <row r="597" spans="1:5" ht="12.75">
      <c r="A597" s="35" t="s">
        <v>57</v>
      </c>
      <c r="E597" s="40" t="s">
        <v>5</v>
      </c>
    </row>
    <row r="598" spans="1:5" ht="12.75">
      <c r="A598" t="s">
        <v>59</v>
      </c>
      <c r="E598" s="39" t="s">
        <v>5</v>
      </c>
    </row>
    <row r="599" spans="1:16" ht="12.75">
      <c r="A599" t="s">
        <v>49</v>
      </c>
      <c s="34" t="s">
        <v>670</v>
      </c>
      <c s="34" t="s">
        <v>5984</v>
      </c>
      <c s="35" t="s">
        <v>5</v>
      </c>
      <c s="6" t="s">
        <v>5985</v>
      </c>
      <c s="36" t="s">
        <v>90</v>
      </c>
      <c s="37">
        <v>6</v>
      </c>
      <c s="36">
        <v>0</v>
      </c>
      <c s="36">
        <f>ROUND(G599*H599,6)</f>
      </c>
      <c r="L599" s="38">
        <v>0</v>
      </c>
      <c s="32">
        <f>ROUND(ROUND(L599,2)*ROUND(G599,3),2)</f>
      </c>
      <c s="36" t="s">
        <v>5706</v>
      </c>
      <c>
        <f>(M599*21)/100</f>
      </c>
      <c t="s">
        <v>27</v>
      </c>
    </row>
    <row r="600" spans="1:5" ht="12.75">
      <c r="A600" s="35" t="s">
        <v>56</v>
      </c>
      <c r="E600" s="39" t="s">
        <v>5</v>
      </c>
    </row>
    <row r="601" spans="1:5" ht="12.75">
      <c r="A601" s="35" t="s">
        <v>57</v>
      </c>
      <c r="E601" s="40" t="s">
        <v>5</v>
      </c>
    </row>
    <row r="602" spans="1:5" ht="12.75">
      <c r="A602" t="s">
        <v>59</v>
      </c>
      <c r="E602" s="39" t="s">
        <v>5</v>
      </c>
    </row>
    <row r="603" spans="1:16" ht="12.75">
      <c r="A603" t="s">
        <v>49</v>
      </c>
      <c s="34" t="s">
        <v>675</v>
      </c>
      <c s="34" t="s">
        <v>5986</v>
      </c>
      <c s="35" t="s">
        <v>5</v>
      </c>
      <c s="6" t="s">
        <v>5987</v>
      </c>
      <c s="36" t="s">
        <v>90</v>
      </c>
      <c s="37">
        <v>6</v>
      </c>
      <c s="36">
        <v>0</v>
      </c>
      <c s="36">
        <f>ROUND(G603*H603,6)</f>
      </c>
      <c r="L603" s="38">
        <v>0</v>
      </c>
      <c s="32">
        <f>ROUND(ROUND(L603,2)*ROUND(G603,3),2)</f>
      </c>
      <c s="36" t="s">
        <v>5706</v>
      </c>
      <c>
        <f>(M603*21)/100</f>
      </c>
      <c t="s">
        <v>27</v>
      </c>
    </row>
    <row r="604" spans="1:5" ht="12.75">
      <c r="A604" s="35" t="s">
        <v>56</v>
      </c>
      <c r="E604" s="39" t="s">
        <v>5</v>
      </c>
    </row>
    <row r="605" spans="1:5" ht="12.75">
      <c r="A605" s="35" t="s">
        <v>57</v>
      </c>
      <c r="E605" s="40" t="s">
        <v>5</v>
      </c>
    </row>
    <row r="606" spans="1:5" ht="12.75">
      <c r="A606" t="s">
        <v>59</v>
      </c>
      <c r="E606" s="39" t="s">
        <v>5</v>
      </c>
    </row>
    <row r="607" spans="1:16" ht="12.75">
      <c r="A607" t="s">
        <v>49</v>
      </c>
      <c s="34" t="s">
        <v>679</v>
      </c>
      <c s="34" t="s">
        <v>5852</v>
      </c>
      <c s="35" t="s">
        <v>5</v>
      </c>
      <c s="6" t="s">
        <v>5853</v>
      </c>
      <c s="36" t="s">
        <v>90</v>
      </c>
      <c s="37">
        <v>7</v>
      </c>
      <c s="36">
        <v>0</v>
      </c>
      <c s="36">
        <f>ROUND(G607*H607,6)</f>
      </c>
      <c r="L607" s="38">
        <v>0</v>
      </c>
      <c s="32">
        <f>ROUND(ROUND(L607,2)*ROUND(G607,3),2)</f>
      </c>
      <c s="36" t="s">
        <v>5706</v>
      </c>
      <c>
        <f>(M607*21)/100</f>
      </c>
      <c t="s">
        <v>27</v>
      </c>
    </row>
    <row r="608" spans="1:5" ht="12.75">
      <c r="A608" s="35" t="s">
        <v>56</v>
      </c>
      <c r="E608" s="39" t="s">
        <v>5</v>
      </c>
    </row>
    <row r="609" spans="1:5" ht="12.75">
      <c r="A609" s="35" t="s">
        <v>57</v>
      </c>
      <c r="E609" s="40" t="s">
        <v>5</v>
      </c>
    </row>
    <row r="610" spans="1:5" ht="12.75">
      <c r="A610" t="s">
        <v>59</v>
      </c>
      <c r="E610" s="39" t="s">
        <v>5</v>
      </c>
    </row>
    <row r="611" spans="1:16" ht="12.75">
      <c r="A611" t="s">
        <v>49</v>
      </c>
      <c s="34" t="s">
        <v>683</v>
      </c>
      <c s="34" t="s">
        <v>5854</v>
      </c>
      <c s="35" t="s">
        <v>5</v>
      </c>
      <c s="6" t="s">
        <v>5855</v>
      </c>
      <c s="36" t="s">
        <v>90</v>
      </c>
      <c s="37">
        <v>23</v>
      </c>
      <c s="36">
        <v>0</v>
      </c>
      <c s="36">
        <f>ROUND(G611*H611,6)</f>
      </c>
      <c r="L611" s="38">
        <v>0</v>
      </c>
      <c s="32">
        <f>ROUND(ROUND(L611,2)*ROUND(G611,3),2)</f>
      </c>
      <c s="36" t="s">
        <v>5706</v>
      </c>
      <c>
        <f>(M611*21)/100</f>
      </c>
      <c t="s">
        <v>27</v>
      </c>
    </row>
    <row r="612" spans="1:5" ht="12.75">
      <c r="A612" s="35" t="s">
        <v>56</v>
      </c>
      <c r="E612" s="39" t="s">
        <v>5</v>
      </c>
    </row>
    <row r="613" spans="1:5" ht="12.75">
      <c r="A613" s="35" t="s">
        <v>57</v>
      </c>
      <c r="E613" s="40" t="s">
        <v>5</v>
      </c>
    </row>
    <row r="614" spans="1:5" ht="12.75">
      <c r="A614" t="s">
        <v>59</v>
      </c>
      <c r="E614" s="39" t="s">
        <v>5</v>
      </c>
    </row>
    <row r="615" spans="1:16" ht="12.75">
      <c r="A615" t="s">
        <v>49</v>
      </c>
      <c s="34" t="s">
        <v>687</v>
      </c>
      <c s="34" t="s">
        <v>5856</v>
      </c>
      <c s="35" t="s">
        <v>5</v>
      </c>
      <c s="6" t="s">
        <v>5857</v>
      </c>
      <c s="36" t="s">
        <v>90</v>
      </c>
      <c s="37">
        <v>5</v>
      </c>
      <c s="36">
        <v>0</v>
      </c>
      <c s="36">
        <f>ROUND(G615*H615,6)</f>
      </c>
      <c r="L615" s="38">
        <v>0</v>
      </c>
      <c s="32">
        <f>ROUND(ROUND(L615,2)*ROUND(G615,3),2)</f>
      </c>
      <c s="36" t="s">
        <v>5706</v>
      </c>
      <c>
        <f>(M615*21)/100</f>
      </c>
      <c t="s">
        <v>27</v>
      </c>
    </row>
    <row r="616" spans="1:5" ht="12.75">
      <c r="A616" s="35" t="s">
        <v>56</v>
      </c>
      <c r="E616" s="39" t="s">
        <v>5</v>
      </c>
    </row>
    <row r="617" spans="1:5" ht="12.75">
      <c r="A617" s="35" t="s">
        <v>57</v>
      </c>
      <c r="E617" s="40" t="s">
        <v>5</v>
      </c>
    </row>
    <row r="618" spans="1:5" ht="12.75">
      <c r="A618" t="s">
        <v>59</v>
      </c>
      <c r="E618" s="39" t="s">
        <v>5</v>
      </c>
    </row>
    <row r="619" spans="1:16" ht="12.75">
      <c r="A619" t="s">
        <v>49</v>
      </c>
      <c s="34" t="s">
        <v>691</v>
      </c>
      <c s="34" t="s">
        <v>5932</v>
      </c>
      <c s="35" t="s">
        <v>5</v>
      </c>
      <c s="6" t="s">
        <v>5933</v>
      </c>
      <c s="36" t="s">
        <v>90</v>
      </c>
      <c s="37">
        <v>2</v>
      </c>
      <c s="36">
        <v>0</v>
      </c>
      <c s="36">
        <f>ROUND(G619*H619,6)</f>
      </c>
      <c r="L619" s="38">
        <v>0</v>
      </c>
      <c s="32">
        <f>ROUND(ROUND(L619,2)*ROUND(G619,3),2)</f>
      </c>
      <c s="36" t="s">
        <v>5706</v>
      </c>
      <c>
        <f>(M619*21)/100</f>
      </c>
      <c t="s">
        <v>27</v>
      </c>
    </row>
    <row r="620" spans="1:5" ht="12.75">
      <c r="A620" s="35" t="s">
        <v>56</v>
      </c>
      <c r="E620" s="39" t="s">
        <v>5</v>
      </c>
    </row>
    <row r="621" spans="1:5" ht="12.75">
      <c r="A621" s="35" t="s">
        <v>57</v>
      </c>
      <c r="E621" s="40" t="s">
        <v>5</v>
      </c>
    </row>
    <row r="622" spans="1:5" ht="12.75">
      <c r="A622" t="s">
        <v>59</v>
      </c>
      <c r="E622" s="39" t="s">
        <v>5</v>
      </c>
    </row>
    <row r="623" spans="1:16" ht="12.75">
      <c r="A623" t="s">
        <v>49</v>
      </c>
      <c s="34" t="s">
        <v>695</v>
      </c>
      <c s="34" t="s">
        <v>5988</v>
      </c>
      <c s="35" t="s">
        <v>5</v>
      </c>
      <c s="6" t="s">
        <v>5989</v>
      </c>
      <c s="36" t="s">
        <v>90</v>
      </c>
      <c s="37">
        <v>2</v>
      </c>
      <c s="36">
        <v>0</v>
      </c>
      <c s="36">
        <f>ROUND(G623*H623,6)</f>
      </c>
      <c r="L623" s="38">
        <v>0</v>
      </c>
      <c s="32">
        <f>ROUND(ROUND(L623,2)*ROUND(G623,3),2)</f>
      </c>
      <c s="36" t="s">
        <v>5706</v>
      </c>
      <c>
        <f>(M623*21)/100</f>
      </c>
      <c t="s">
        <v>27</v>
      </c>
    </row>
    <row r="624" spans="1:5" ht="12.75">
      <c r="A624" s="35" t="s">
        <v>56</v>
      </c>
      <c r="E624" s="39" t="s">
        <v>5</v>
      </c>
    </row>
    <row r="625" spans="1:5" ht="12.75">
      <c r="A625" s="35" t="s">
        <v>57</v>
      </c>
      <c r="E625" s="40" t="s">
        <v>5</v>
      </c>
    </row>
    <row r="626" spans="1:5" ht="12.75">
      <c r="A626" t="s">
        <v>59</v>
      </c>
      <c r="E626" s="39" t="s">
        <v>5</v>
      </c>
    </row>
    <row r="627" spans="1:16" ht="12.75">
      <c r="A627" t="s">
        <v>49</v>
      </c>
      <c s="34" t="s">
        <v>699</v>
      </c>
      <c s="34" t="s">
        <v>5990</v>
      </c>
      <c s="35" t="s">
        <v>5</v>
      </c>
      <c s="6" t="s">
        <v>5991</v>
      </c>
      <c s="36" t="s">
        <v>90</v>
      </c>
      <c s="37">
        <v>5</v>
      </c>
      <c s="36">
        <v>0</v>
      </c>
      <c s="36">
        <f>ROUND(G627*H627,6)</f>
      </c>
      <c r="L627" s="38">
        <v>0</v>
      </c>
      <c s="32">
        <f>ROUND(ROUND(L627,2)*ROUND(G627,3),2)</f>
      </c>
      <c s="36" t="s">
        <v>5706</v>
      </c>
      <c>
        <f>(M627*21)/100</f>
      </c>
      <c t="s">
        <v>27</v>
      </c>
    </row>
    <row r="628" spans="1:5" ht="12.75">
      <c r="A628" s="35" t="s">
        <v>56</v>
      </c>
      <c r="E628" s="39" t="s">
        <v>5</v>
      </c>
    </row>
    <row r="629" spans="1:5" ht="12.75">
      <c r="A629" s="35" t="s">
        <v>57</v>
      </c>
      <c r="E629" s="40" t="s">
        <v>5</v>
      </c>
    </row>
    <row r="630" spans="1:5" ht="12.75">
      <c r="A630" t="s">
        <v>59</v>
      </c>
      <c r="E630" s="39" t="s">
        <v>5</v>
      </c>
    </row>
    <row r="631" spans="1:16" ht="12.75">
      <c r="A631" t="s">
        <v>49</v>
      </c>
      <c s="34" t="s">
        <v>703</v>
      </c>
      <c s="34" t="s">
        <v>5992</v>
      </c>
      <c s="35" t="s">
        <v>5</v>
      </c>
      <c s="6" t="s">
        <v>5993</v>
      </c>
      <c s="36" t="s">
        <v>90</v>
      </c>
      <c s="37">
        <v>18</v>
      </c>
      <c s="36">
        <v>0</v>
      </c>
      <c s="36">
        <f>ROUND(G631*H631,6)</f>
      </c>
      <c r="L631" s="38">
        <v>0</v>
      </c>
      <c s="32">
        <f>ROUND(ROUND(L631,2)*ROUND(G631,3),2)</f>
      </c>
      <c s="36" t="s">
        <v>5706</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707</v>
      </c>
      <c s="34" t="s">
        <v>5994</v>
      </c>
      <c s="35" t="s">
        <v>5</v>
      </c>
      <c s="6" t="s">
        <v>5995</v>
      </c>
      <c s="36" t="s">
        <v>90</v>
      </c>
      <c s="37">
        <v>16</v>
      </c>
      <c s="36">
        <v>0</v>
      </c>
      <c s="36">
        <f>ROUND(G635*H635,6)</f>
      </c>
      <c r="L635" s="38">
        <v>0</v>
      </c>
      <c s="32">
        <f>ROUND(ROUND(L635,2)*ROUND(G635,3),2)</f>
      </c>
      <c s="36" t="s">
        <v>5706</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711</v>
      </c>
      <c s="34" t="s">
        <v>5996</v>
      </c>
      <c s="35" t="s">
        <v>5</v>
      </c>
      <c s="6" t="s">
        <v>5997</v>
      </c>
      <c s="36" t="s">
        <v>90</v>
      </c>
      <c s="37">
        <v>15</v>
      </c>
      <c s="36">
        <v>0</v>
      </c>
      <c s="36">
        <f>ROUND(G639*H639,6)</f>
      </c>
      <c r="L639" s="38">
        <v>0</v>
      </c>
      <c s="32">
        <f>ROUND(ROUND(L639,2)*ROUND(G639,3),2)</f>
      </c>
      <c s="36" t="s">
        <v>5706</v>
      </c>
      <c>
        <f>(M639*21)/100</f>
      </c>
      <c t="s">
        <v>27</v>
      </c>
    </row>
    <row r="640" spans="1:5" ht="12.75">
      <c r="A640" s="35" t="s">
        <v>56</v>
      </c>
      <c r="E640" s="39" t="s">
        <v>5</v>
      </c>
    </row>
    <row r="641" spans="1:5" ht="12.75">
      <c r="A641" s="35" t="s">
        <v>57</v>
      </c>
      <c r="E641" s="40" t="s">
        <v>5</v>
      </c>
    </row>
    <row r="642" spans="1:5" ht="12.75">
      <c r="A642" t="s">
        <v>59</v>
      </c>
      <c r="E642" s="39" t="s">
        <v>5</v>
      </c>
    </row>
    <row r="643" spans="1:16" ht="12.75">
      <c r="A643" t="s">
        <v>49</v>
      </c>
      <c s="34" t="s">
        <v>715</v>
      </c>
      <c s="34" t="s">
        <v>5730</v>
      </c>
      <c s="35" t="s">
        <v>5</v>
      </c>
      <c s="6" t="s">
        <v>5731</v>
      </c>
      <c s="36" t="s">
        <v>793</v>
      </c>
      <c s="37">
        <v>0.2</v>
      </c>
      <c s="36">
        <v>0</v>
      </c>
      <c s="36">
        <f>ROUND(G643*H643,6)</f>
      </c>
      <c r="L643" s="38">
        <v>0</v>
      </c>
      <c s="32">
        <f>ROUND(ROUND(L643,2)*ROUND(G643,3),2)</f>
      </c>
      <c s="36" t="s">
        <v>5706</v>
      </c>
      <c>
        <f>(M643*21)/100</f>
      </c>
      <c t="s">
        <v>27</v>
      </c>
    </row>
    <row r="644" spans="1:5" ht="12.75">
      <c r="A644" s="35" t="s">
        <v>56</v>
      </c>
      <c r="E644" s="39" t="s">
        <v>5</v>
      </c>
    </row>
    <row r="645" spans="1:5" ht="12.75">
      <c r="A645" s="35" t="s">
        <v>57</v>
      </c>
      <c r="E645" s="40" t="s">
        <v>5</v>
      </c>
    </row>
    <row r="646" spans="1:5" ht="12.75">
      <c r="A646" t="s">
        <v>59</v>
      </c>
      <c r="E646" s="39" t="s">
        <v>5</v>
      </c>
    </row>
    <row r="647" spans="1:13" ht="12.75">
      <c r="A647" t="s">
        <v>46</v>
      </c>
      <c r="C647" s="31" t="s">
        <v>418</v>
      </c>
      <c r="E647" s="33" t="s">
        <v>5998</v>
      </c>
      <c r="J647" s="32">
        <f>0</f>
      </c>
      <c s="32">
        <f>0</f>
      </c>
      <c s="32">
        <f>0+L648+L652</f>
      </c>
      <c s="32">
        <f>0+M648+M652</f>
      </c>
    </row>
    <row r="648" spans="1:16" ht="12.75">
      <c r="A648" t="s">
        <v>49</v>
      </c>
      <c s="34" t="s">
        <v>719</v>
      </c>
      <c s="34" t="s">
        <v>5999</v>
      </c>
      <c s="35" t="s">
        <v>5</v>
      </c>
      <c s="6" t="s">
        <v>6000</v>
      </c>
      <c s="36" t="s">
        <v>90</v>
      </c>
      <c s="37">
        <v>60</v>
      </c>
      <c s="36">
        <v>0</v>
      </c>
      <c s="36">
        <f>ROUND(G648*H648,6)</f>
      </c>
      <c r="L648" s="38">
        <v>0</v>
      </c>
      <c s="32">
        <f>ROUND(ROUND(L648,2)*ROUND(G648,3),2)</f>
      </c>
      <c s="36" t="s">
        <v>5706</v>
      </c>
      <c>
        <f>(M648*21)/100</f>
      </c>
      <c t="s">
        <v>27</v>
      </c>
    </row>
    <row r="649" spans="1:5" ht="12.75">
      <c r="A649" s="35" t="s">
        <v>56</v>
      </c>
      <c r="E649" s="39" t="s">
        <v>5</v>
      </c>
    </row>
    <row r="650" spans="1:5" ht="12.75">
      <c r="A650" s="35" t="s">
        <v>57</v>
      </c>
      <c r="E650" s="40" t="s">
        <v>5</v>
      </c>
    </row>
    <row r="651" spans="1:5" ht="12.75">
      <c r="A651" t="s">
        <v>59</v>
      </c>
      <c r="E651" s="39" t="s">
        <v>5</v>
      </c>
    </row>
    <row r="652" spans="1:16" ht="12.75">
      <c r="A652" t="s">
        <v>49</v>
      </c>
      <c s="34" t="s">
        <v>723</v>
      </c>
      <c s="34" t="s">
        <v>6001</v>
      </c>
      <c s="35" t="s">
        <v>5</v>
      </c>
      <c s="6" t="s">
        <v>6002</v>
      </c>
      <c s="36" t="s">
        <v>793</v>
      </c>
      <c s="37">
        <v>2</v>
      </c>
      <c s="36">
        <v>0</v>
      </c>
      <c s="36">
        <f>ROUND(G652*H652,6)</f>
      </c>
      <c r="L652" s="38">
        <v>0</v>
      </c>
      <c s="32">
        <f>ROUND(ROUND(L652,2)*ROUND(G652,3),2)</f>
      </c>
      <c s="36" t="s">
        <v>5706</v>
      </c>
      <c>
        <f>(M652*21)/100</f>
      </c>
      <c t="s">
        <v>27</v>
      </c>
    </row>
    <row r="653" spans="1:5" ht="12.75">
      <c r="A653" s="35" t="s">
        <v>56</v>
      </c>
      <c r="E653" s="39" t="s">
        <v>5</v>
      </c>
    </row>
    <row r="654" spans="1:5" ht="12.75">
      <c r="A654" s="35" t="s">
        <v>57</v>
      </c>
      <c r="E654" s="40" t="s">
        <v>5</v>
      </c>
    </row>
    <row r="655" spans="1:5" ht="12.75">
      <c r="A655" t="s">
        <v>59</v>
      </c>
      <c r="E655" s="39" t="s">
        <v>5</v>
      </c>
    </row>
    <row r="656" spans="1:13" ht="12.75">
      <c r="A656" t="s">
        <v>46</v>
      </c>
      <c r="C656" s="31" t="s">
        <v>422</v>
      </c>
      <c r="E656" s="33" t="s">
        <v>6003</v>
      </c>
      <c r="J656" s="32">
        <f>0</f>
      </c>
      <c s="32">
        <f>0</f>
      </c>
      <c s="32">
        <f>0+L657+L661+L665+L669+L673+L677+L681+L685+L689+L693+L697+L701+L705+L709+L713+L717+L721+L725+L729+L733</f>
      </c>
      <c s="32">
        <f>0+M657+M661+M665+M669+M673+M677+M681+M685+M689+M693+M697+M701+M705+M709+M713+M717+M721+M725+M729+M733</f>
      </c>
    </row>
    <row r="657" spans="1:16" ht="25.5">
      <c r="A657" t="s">
        <v>49</v>
      </c>
      <c s="34" t="s">
        <v>727</v>
      </c>
      <c s="34" t="s">
        <v>6004</v>
      </c>
      <c s="35" t="s">
        <v>5</v>
      </c>
      <c s="6" t="s">
        <v>6005</v>
      </c>
      <c s="36" t="s">
        <v>90</v>
      </c>
      <c s="37">
        <v>7</v>
      </c>
      <c s="36">
        <v>0</v>
      </c>
      <c s="36">
        <f>ROUND(G657*H657,6)</f>
      </c>
      <c r="L657" s="38">
        <v>0</v>
      </c>
      <c s="32">
        <f>ROUND(ROUND(L657,2)*ROUND(G657,3),2)</f>
      </c>
      <c s="36" t="s">
        <v>5706</v>
      </c>
      <c>
        <f>(M657*21)/100</f>
      </c>
      <c t="s">
        <v>27</v>
      </c>
    </row>
    <row r="658" spans="1:5" ht="12.75">
      <c r="A658" s="35" t="s">
        <v>56</v>
      </c>
      <c r="E658" s="39" t="s">
        <v>5</v>
      </c>
    </row>
    <row r="659" spans="1:5" ht="12.75">
      <c r="A659" s="35" t="s">
        <v>57</v>
      </c>
      <c r="E659" s="40" t="s">
        <v>5</v>
      </c>
    </row>
    <row r="660" spans="1:5" ht="12.75">
      <c r="A660" t="s">
        <v>59</v>
      </c>
      <c r="E660" s="39" t="s">
        <v>5</v>
      </c>
    </row>
    <row r="661" spans="1:16" ht="25.5">
      <c r="A661" t="s">
        <v>49</v>
      </c>
      <c s="34" t="s">
        <v>731</v>
      </c>
      <c s="34" t="s">
        <v>6006</v>
      </c>
      <c s="35" t="s">
        <v>5</v>
      </c>
      <c s="6" t="s">
        <v>6007</v>
      </c>
      <c s="36" t="s">
        <v>90</v>
      </c>
      <c s="37">
        <v>1</v>
      </c>
      <c s="36">
        <v>0</v>
      </c>
      <c s="36">
        <f>ROUND(G661*H661,6)</f>
      </c>
      <c r="L661" s="38">
        <v>0</v>
      </c>
      <c s="32">
        <f>ROUND(ROUND(L661,2)*ROUND(G661,3),2)</f>
      </c>
      <c s="36" t="s">
        <v>5706</v>
      </c>
      <c>
        <f>(M661*21)/100</f>
      </c>
      <c t="s">
        <v>27</v>
      </c>
    </row>
    <row r="662" spans="1:5" ht="12.75">
      <c r="A662" s="35" t="s">
        <v>56</v>
      </c>
      <c r="E662" s="39" t="s">
        <v>5</v>
      </c>
    </row>
    <row r="663" spans="1:5" ht="12.75">
      <c r="A663" s="35" t="s">
        <v>57</v>
      </c>
      <c r="E663" s="40" t="s">
        <v>5</v>
      </c>
    </row>
    <row r="664" spans="1:5" ht="12.75">
      <c r="A664" t="s">
        <v>59</v>
      </c>
      <c r="E664" s="39" t="s">
        <v>5</v>
      </c>
    </row>
    <row r="665" spans="1:16" ht="25.5">
      <c r="A665" t="s">
        <v>49</v>
      </c>
      <c s="34" t="s">
        <v>735</v>
      </c>
      <c s="34" t="s">
        <v>6008</v>
      </c>
      <c s="35" t="s">
        <v>5</v>
      </c>
      <c s="6" t="s">
        <v>6009</v>
      </c>
      <c s="36" t="s">
        <v>90</v>
      </c>
      <c s="37">
        <v>2</v>
      </c>
      <c s="36">
        <v>0</v>
      </c>
      <c s="36">
        <f>ROUND(G665*H665,6)</f>
      </c>
      <c r="L665" s="38">
        <v>0</v>
      </c>
      <c s="32">
        <f>ROUND(ROUND(L665,2)*ROUND(G665,3),2)</f>
      </c>
      <c s="36" t="s">
        <v>5706</v>
      </c>
      <c>
        <f>(M665*21)/100</f>
      </c>
      <c t="s">
        <v>27</v>
      </c>
    </row>
    <row r="666" spans="1:5" ht="12.75">
      <c r="A666" s="35" t="s">
        <v>56</v>
      </c>
      <c r="E666" s="39" t="s">
        <v>5</v>
      </c>
    </row>
    <row r="667" spans="1:5" ht="12.75">
      <c r="A667" s="35" t="s">
        <v>57</v>
      </c>
      <c r="E667" s="40" t="s">
        <v>5</v>
      </c>
    </row>
    <row r="668" spans="1:5" ht="12.75">
      <c r="A668" t="s">
        <v>59</v>
      </c>
      <c r="E668" s="39" t="s">
        <v>5</v>
      </c>
    </row>
    <row r="669" spans="1:16" ht="25.5">
      <c r="A669" t="s">
        <v>49</v>
      </c>
      <c s="34" t="s">
        <v>740</v>
      </c>
      <c s="34" t="s">
        <v>6010</v>
      </c>
      <c s="35" t="s">
        <v>5</v>
      </c>
      <c s="6" t="s">
        <v>6011</v>
      </c>
      <c s="36" t="s">
        <v>90</v>
      </c>
      <c s="37">
        <v>1</v>
      </c>
      <c s="36">
        <v>0</v>
      </c>
      <c s="36">
        <f>ROUND(G669*H669,6)</f>
      </c>
      <c r="L669" s="38">
        <v>0</v>
      </c>
      <c s="32">
        <f>ROUND(ROUND(L669,2)*ROUND(G669,3),2)</f>
      </c>
      <c s="36" t="s">
        <v>5706</v>
      </c>
      <c>
        <f>(M669*21)/100</f>
      </c>
      <c t="s">
        <v>27</v>
      </c>
    </row>
    <row r="670" spans="1:5" ht="12.75">
      <c r="A670" s="35" t="s">
        <v>56</v>
      </c>
      <c r="E670" s="39" t="s">
        <v>5</v>
      </c>
    </row>
    <row r="671" spans="1:5" ht="12.75">
      <c r="A671" s="35" t="s">
        <v>57</v>
      </c>
      <c r="E671" s="40" t="s">
        <v>5</v>
      </c>
    </row>
    <row r="672" spans="1:5" ht="12.75">
      <c r="A672" t="s">
        <v>59</v>
      </c>
      <c r="E672" s="39" t="s">
        <v>5</v>
      </c>
    </row>
    <row r="673" spans="1:16" ht="25.5">
      <c r="A673" t="s">
        <v>49</v>
      </c>
      <c s="34" t="s">
        <v>744</v>
      </c>
      <c s="34" t="s">
        <v>6012</v>
      </c>
      <c s="35" t="s">
        <v>5</v>
      </c>
      <c s="6" t="s">
        <v>6013</v>
      </c>
      <c s="36" t="s">
        <v>90</v>
      </c>
      <c s="37">
        <v>14</v>
      </c>
      <c s="36">
        <v>0</v>
      </c>
      <c s="36">
        <f>ROUND(G673*H673,6)</f>
      </c>
      <c r="L673" s="38">
        <v>0</v>
      </c>
      <c s="32">
        <f>ROUND(ROUND(L673,2)*ROUND(G673,3),2)</f>
      </c>
      <c s="36" t="s">
        <v>5706</v>
      </c>
      <c>
        <f>(M673*21)/100</f>
      </c>
      <c t="s">
        <v>27</v>
      </c>
    </row>
    <row r="674" spans="1:5" ht="12.75">
      <c r="A674" s="35" t="s">
        <v>56</v>
      </c>
      <c r="E674" s="39" t="s">
        <v>5</v>
      </c>
    </row>
    <row r="675" spans="1:5" ht="12.75">
      <c r="A675" s="35" t="s">
        <v>57</v>
      </c>
      <c r="E675" s="40" t="s">
        <v>5</v>
      </c>
    </row>
    <row r="676" spans="1:5" ht="12.75">
      <c r="A676" t="s">
        <v>59</v>
      </c>
      <c r="E676" s="39" t="s">
        <v>5</v>
      </c>
    </row>
    <row r="677" spans="1:16" ht="25.5">
      <c r="A677" t="s">
        <v>49</v>
      </c>
      <c s="34" t="s">
        <v>748</v>
      </c>
      <c s="34" t="s">
        <v>6014</v>
      </c>
      <c s="35" t="s">
        <v>5</v>
      </c>
      <c s="6" t="s">
        <v>6015</v>
      </c>
      <c s="36" t="s">
        <v>90</v>
      </c>
      <c s="37">
        <v>3</v>
      </c>
      <c s="36">
        <v>0</v>
      </c>
      <c s="36">
        <f>ROUND(G677*H677,6)</f>
      </c>
      <c r="L677" s="38">
        <v>0</v>
      </c>
      <c s="32">
        <f>ROUND(ROUND(L677,2)*ROUND(G677,3),2)</f>
      </c>
      <c s="36" t="s">
        <v>5706</v>
      </c>
      <c>
        <f>(M677*21)/100</f>
      </c>
      <c t="s">
        <v>27</v>
      </c>
    </row>
    <row r="678" spans="1:5" ht="12.75">
      <c r="A678" s="35" t="s">
        <v>56</v>
      </c>
      <c r="E678" s="39" t="s">
        <v>5</v>
      </c>
    </row>
    <row r="679" spans="1:5" ht="12.75">
      <c r="A679" s="35" t="s">
        <v>57</v>
      </c>
      <c r="E679" s="40" t="s">
        <v>5</v>
      </c>
    </row>
    <row r="680" spans="1:5" ht="12.75">
      <c r="A680" t="s">
        <v>59</v>
      </c>
      <c r="E680" s="39" t="s">
        <v>5</v>
      </c>
    </row>
    <row r="681" spans="1:16" ht="25.5">
      <c r="A681" t="s">
        <v>49</v>
      </c>
      <c s="34" t="s">
        <v>752</v>
      </c>
      <c s="34" t="s">
        <v>6016</v>
      </c>
      <c s="35" t="s">
        <v>5</v>
      </c>
      <c s="6" t="s">
        <v>6017</v>
      </c>
      <c s="36" t="s">
        <v>90</v>
      </c>
      <c s="37">
        <v>12</v>
      </c>
      <c s="36">
        <v>0</v>
      </c>
      <c s="36">
        <f>ROUND(G681*H681,6)</f>
      </c>
      <c r="L681" s="38">
        <v>0</v>
      </c>
      <c s="32">
        <f>ROUND(ROUND(L681,2)*ROUND(G681,3),2)</f>
      </c>
      <c s="36" t="s">
        <v>5706</v>
      </c>
      <c>
        <f>(M681*21)/100</f>
      </c>
      <c t="s">
        <v>27</v>
      </c>
    </row>
    <row r="682" spans="1:5" ht="12.75">
      <c r="A682" s="35" t="s">
        <v>56</v>
      </c>
      <c r="E682" s="39" t="s">
        <v>5</v>
      </c>
    </row>
    <row r="683" spans="1:5" ht="12.75">
      <c r="A683" s="35" t="s">
        <v>57</v>
      </c>
      <c r="E683" s="40" t="s">
        <v>5</v>
      </c>
    </row>
    <row r="684" spans="1:5" ht="12.75">
      <c r="A684" t="s">
        <v>59</v>
      </c>
      <c r="E684" s="39" t="s">
        <v>5</v>
      </c>
    </row>
    <row r="685" spans="1:16" ht="25.5">
      <c r="A685" t="s">
        <v>49</v>
      </c>
      <c s="34" t="s">
        <v>756</v>
      </c>
      <c s="34" t="s">
        <v>6018</v>
      </c>
      <c s="35" t="s">
        <v>5</v>
      </c>
      <c s="6" t="s">
        <v>6019</v>
      </c>
      <c s="36" t="s">
        <v>90</v>
      </c>
      <c s="37">
        <v>15</v>
      </c>
      <c s="36">
        <v>0</v>
      </c>
      <c s="36">
        <f>ROUND(G685*H685,6)</f>
      </c>
      <c r="L685" s="38">
        <v>0</v>
      </c>
      <c s="32">
        <f>ROUND(ROUND(L685,2)*ROUND(G685,3),2)</f>
      </c>
      <c s="36" t="s">
        <v>5706</v>
      </c>
      <c>
        <f>(M685*21)/100</f>
      </c>
      <c t="s">
        <v>27</v>
      </c>
    </row>
    <row r="686" spans="1:5" ht="12.75">
      <c r="A686" s="35" t="s">
        <v>56</v>
      </c>
      <c r="E686" s="39" t="s">
        <v>5</v>
      </c>
    </row>
    <row r="687" spans="1:5" ht="12.75">
      <c r="A687" s="35" t="s">
        <v>57</v>
      </c>
      <c r="E687" s="40" t="s">
        <v>5</v>
      </c>
    </row>
    <row r="688" spans="1:5" ht="12.75">
      <c r="A688" t="s">
        <v>59</v>
      </c>
      <c r="E688" s="39" t="s">
        <v>5</v>
      </c>
    </row>
    <row r="689" spans="1:16" ht="25.5">
      <c r="A689" t="s">
        <v>49</v>
      </c>
      <c s="34" t="s">
        <v>760</v>
      </c>
      <c s="34" t="s">
        <v>6020</v>
      </c>
      <c s="35" t="s">
        <v>5</v>
      </c>
      <c s="6" t="s">
        <v>6021</v>
      </c>
      <c s="36" t="s">
        <v>90</v>
      </c>
      <c s="37">
        <v>1</v>
      </c>
      <c s="36">
        <v>0</v>
      </c>
      <c s="36">
        <f>ROUND(G689*H689,6)</f>
      </c>
      <c r="L689" s="38">
        <v>0</v>
      </c>
      <c s="32">
        <f>ROUND(ROUND(L689,2)*ROUND(G689,3),2)</f>
      </c>
      <c s="36" t="s">
        <v>5706</v>
      </c>
      <c>
        <f>(M689*21)/100</f>
      </c>
      <c t="s">
        <v>27</v>
      </c>
    </row>
    <row r="690" spans="1:5" ht="12.75">
      <c r="A690" s="35" t="s">
        <v>56</v>
      </c>
      <c r="E690" s="39" t="s">
        <v>5</v>
      </c>
    </row>
    <row r="691" spans="1:5" ht="12.75">
      <c r="A691" s="35" t="s">
        <v>57</v>
      </c>
      <c r="E691" s="40" t="s">
        <v>5</v>
      </c>
    </row>
    <row r="692" spans="1:5" ht="12.75">
      <c r="A692" t="s">
        <v>59</v>
      </c>
      <c r="E692" s="39" t="s">
        <v>5</v>
      </c>
    </row>
    <row r="693" spans="1:16" ht="25.5">
      <c r="A693" t="s">
        <v>49</v>
      </c>
      <c s="34" t="s">
        <v>764</v>
      </c>
      <c s="34" t="s">
        <v>6022</v>
      </c>
      <c s="35" t="s">
        <v>5</v>
      </c>
      <c s="6" t="s">
        <v>6023</v>
      </c>
      <c s="36" t="s">
        <v>90</v>
      </c>
      <c s="37">
        <v>1</v>
      </c>
      <c s="36">
        <v>0</v>
      </c>
      <c s="36">
        <f>ROUND(G693*H693,6)</f>
      </c>
      <c r="L693" s="38">
        <v>0</v>
      </c>
      <c s="32">
        <f>ROUND(ROUND(L693,2)*ROUND(G693,3),2)</f>
      </c>
      <c s="36" t="s">
        <v>5706</v>
      </c>
      <c>
        <f>(M693*21)/100</f>
      </c>
      <c t="s">
        <v>27</v>
      </c>
    </row>
    <row r="694" spans="1:5" ht="12.75">
      <c r="A694" s="35" t="s">
        <v>56</v>
      </c>
      <c r="E694" s="39" t="s">
        <v>5</v>
      </c>
    </row>
    <row r="695" spans="1:5" ht="12.75">
      <c r="A695" s="35" t="s">
        <v>57</v>
      </c>
      <c r="E695" s="40" t="s">
        <v>5</v>
      </c>
    </row>
    <row r="696" spans="1:5" ht="12.75">
      <c r="A696" t="s">
        <v>59</v>
      </c>
      <c r="E696" s="39" t="s">
        <v>5</v>
      </c>
    </row>
    <row r="697" spans="1:16" ht="25.5">
      <c r="A697" t="s">
        <v>49</v>
      </c>
      <c s="34" t="s">
        <v>768</v>
      </c>
      <c s="34" t="s">
        <v>6024</v>
      </c>
      <c s="35" t="s">
        <v>5</v>
      </c>
      <c s="6" t="s">
        <v>6025</v>
      </c>
      <c s="36" t="s">
        <v>90</v>
      </c>
      <c s="37">
        <v>1</v>
      </c>
      <c s="36">
        <v>0</v>
      </c>
      <c s="36">
        <f>ROUND(G697*H697,6)</f>
      </c>
      <c r="L697" s="38">
        <v>0</v>
      </c>
      <c s="32">
        <f>ROUND(ROUND(L697,2)*ROUND(G697,3),2)</f>
      </c>
      <c s="36" t="s">
        <v>5706</v>
      </c>
      <c>
        <f>(M697*21)/100</f>
      </c>
      <c t="s">
        <v>27</v>
      </c>
    </row>
    <row r="698" spans="1:5" ht="12.75">
      <c r="A698" s="35" t="s">
        <v>56</v>
      </c>
      <c r="E698" s="39" t="s">
        <v>5</v>
      </c>
    </row>
    <row r="699" spans="1:5" ht="12.75">
      <c r="A699" s="35" t="s">
        <v>57</v>
      </c>
      <c r="E699" s="40" t="s">
        <v>5</v>
      </c>
    </row>
    <row r="700" spans="1:5" ht="12.75">
      <c r="A700" t="s">
        <v>59</v>
      </c>
      <c r="E700" s="39" t="s">
        <v>5</v>
      </c>
    </row>
    <row r="701" spans="1:16" ht="25.5">
      <c r="A701" t="s">
        <v>49</v>
      </c>
      <c s="34" t="s">
        <v>772</v>
      </c>
      <c s="34" t="s">
        <v>6026</v>
      </c>
      <c s="35" t="s">
        <v>5</v>
      </c>
      <c s="6" t="s">
        <v>6027</v>
      </c>
      <c s="36" t="s">
        <v>90</v>
      </c>
      <c s="37">
        <v>7</v>
      </c>
      <c s="36">
        <v>0</v>
      </c>
      <c s="36">
        <f>ROUND(G701*H701,6)</f>
      </c>
      <c r="L701" s="38">
        <v>0</v>
      </c>
      <c s="32">
        <f>ROUND(ROUND(L701,2)*ROUND(G701,3),2)</f>
      </c>
      <c s="36" t="s">
        <v>808</v>
      </c>
      <c>
        <f>(M701*21)/100</f>
      </c>
      <c t="s">
        <v>27</v>
      </c>
    </row>
    <row r="702" spans="1:5" ht="12.75">
      <c r="A702" s="35" t="s">
        <v>56</v>
      </c>
      <c r="E702" s="39" t="s">
        <v>5</v>
      </c>
    </row>
    <row r="703" spans="1:5" ht="12.75">
      <c r="A703" s="35" t="s">
        <v>57</v>
      </c>
      <c r="E703" s="40" t="s">
        <v>5</v>
      </c>
    </row>
    <row r="704" spans="1:5" ht="12.75">
      <c r="A704" t="s">
        <v>59</v>
      </c>
      <c r="E704" s="39" t="s">
        <v>5</v>
      </c>
    </row>
    <row r="705" spans="1:16" ht="25.5">
      <c r="A705" t="s">
        <v>49</v>
      </c>
      <c s="34" t="s">
        <v>776</v>
      </c>
      <c s="34" t="s">
        <v>6028</v>
      </c>
      <c s="35" t="s">
        <v>5</v>
      </c>
      <c s="6" t="s">
        <v>6029</v>
      </c>
      <c s="36" t="s">
        <v>90</v>
      </c>
      <c s="37">
        <v>6</v>
      </c>
      <c s="36">
        <v>0</v>
      </c>
      <c s="36">
        <f>ROUND(G705*H705,6)</f>
      </c>
      <c r="L705" s="38">
        <v>0</v>
      </c>
      <c s="32">
        <f>ROUND(ROUND(L705,2)*ROUND(G705,3),2)</f>
      </c>
      <c s="36" t="s">
        <v>5706</v>
      </c>
      <c>
        <f>(M705*21)/100</f>
      </c>
      <c t="s">
        <v>27</v>
      </c>
    </row>
    <row r="706" spans="1:5" ht="12.75">
      <c r="A706" s="35" t="s">
        <v>56</v>
      </c>
      <c r="E706" s="39" t="s">
        <v>5</v>
      </c>
    </row>
    <row r="707" spans="1:5" ht="12.75">
      <c r="A707" s="35" t="s">
        <v>57</v>
      </c>
      <c r="E707" s="40" t="s">
        <v>5</v>
      </c>
    </row>
    <row r="708" spans="1:5" ht="12.75">
      <c r="A708" t="s">
        <v>59</v>
      </c>
      <c r="E708" s="39" t="s">
        <v>5</v>
      </c>
    </row>
    <row r="709" spans="1:16" ht="25.5">
      <c r="A709" t="s">
        <v>49</v>
      </c>
      <c s="34" t="s">
        <v>780</v>
      </c>
      <c s="34" t="s">
        <v>6030</v>
      </c>
      <c s="35" t="s">
        <v>5</v>
      </c>
      <c s="6" t="s">
        <v>6031</v>
      </c>
      <c s="36" t="s">
        <v>90</v>
      </c>
      <c s="37">
        <v>1</v>
      </c>
      <c s="36">
        <v>0</v>
      </c>
      <c s="36">
        <f>ROUND(G709*H709,6)</f>
      </c>
      <c r="L709" s="38">
        <v>0</v>
      </c>
      <c s="32">
        <f>ROUND(ROUND(L709,2)*ROUND(G709,3),2)</f>
      </c>
      <c s="36" t="s">
        <v>5706</v>
      </c>
      <c>
        <f>(M709*21)/100</f>
      </c>
      <c t="s">
        <v>27</v>
      </c>
    </row>
    <row r="710" spans="1:5" ht="12.75">
      <c r="A710" s="35" t="s">
        <v>56</v>
      </c>
      <c r="E710" s="39" t="s">
        <v>5</v>
      </c>
    </row>
    <row r="711" spans="1:5" ht="12.75">
      <c r="A711" s="35" t="s">
        <v>57</v>
      </c>
      <c r="E711" s="40" t="s">
        <v>5</v>
      </c>
    </row>
    <row r="712" spans="1:5" ht="12.75">
      <c r="A712" t="s">
        <v>59</v>
      </c>
      <c r="E712" s="39" t="s">
        <v>5</v>
      </c>
    </row>
    <row r="713" spans="1:16" ht="12.75">
      <c r="A713" t="s">
        <v>49</v>
      </c>
      <c s="34" t="s">
        <v>4506</v>
      </c>
      <c s="34" t="s">
        <v>6032</v>
      </c>
      <c s="35" t="s">
        <v>5</v>
      </c>
      <c s="6" t="s">
        <v>6033</v>
      </c>
      <c s="36" t="s">
        <v>90</v>
      </c>
      <c s="37">
        <v>8</v>
      </c>
      <c s="36">
        <v>0</v>
      </c>
      <c s="36">
        <f>ROUND(G713*H713,6)</f>
      </c>
      <c r="L713" s="38">
        <v>0</v>
      </c>
      <c s="32">
        <f>ROUND(ROUND(L713,2)*ROUND(G713,3),2)</f>
      </c>
      <c s="36" t="s">
        <v>5706</v>
      </c>
      <c>
        <f>(M713*21)/100</f>
      </c>
      <c t="s">
        <v>27</v>
      </c>
    </row>
    <row r="714" spans="1:5" ht="12.75">
      <c r="A714" s="35" t="s">
        <v>56</v>
      </c>
      <c r="E714" s="39" t="s">
        <v>5</v>
      </c>
    </row>
    <row r="715" spans="1:5" ht="12.75">
      <c r="A715" s="35" t="s">
        <v>57</v>
      </c>
      <c r="E715" s="40" t="s">
        <v>5</v>
      </c>
    </row>
    <row r="716" spans="1:5" ht="12.75">
      <c r="A716" t="s">
        <v>59</v>
      </c>
      <c r="E716" s="39" t="s">
        <v>5</v>
      </c>
    </row>
    <row r="717" spans="1:16" ht="12.75">
      <c r="A717" t="s">
        <v>49</v>
      </c>
      <c s="34" t="s">
        <v>4509</v>
      </c>
      <c s="34" t="s">
        <v>6034</v>
      </c>
      <c s="35" t="s">
        <v>5</v>
      </c>
      <c s="6" t="s">
        <v>6035</v>
      </c>
      <c s="36" t="s">
        <v>90</v>
      </c>
      <c s="37">
        <v>1</v>
      </c>
      <c s="36">
        <v>0</v>
      </c>
      <c s="36">
        <f>ROUND(G717*H717,6)</f>
      </c>
      <c r="L717" s="38">
        <v>0</v>
      </c>
      <c s="32">
        <f>ROUND(ROUND(L717,2)*ROUND(G717,3),2)</f>
      </c>
      <c s="36" t="s">
        <v>5706</v>
      </c>
      <c>
        <f>(M717*21)/100</f>
      </c>
      <c t="s">
        <v>27</v>
      </c>
    </row>
    <row r="718" spans="1:5" ht="12.75">
      <c r="A718" s="35" t="s">
        <v>56</v>
      </c>
      <c r="E718" s="39" t="s">
        <v>5</v>
      </c>
    </row>
    <row r="719" spans="1:5" ht="12.75">
      <c r="A719" s="35" t="s">
        <v>57</v>
      </c>
      <c r="E719" s="40" t="s">
        <v>5</v>
      </c>
    </row>
    <row r="720" spans="1:5" ht="12.75">
      <c r="A720" t="s">
        <v>59</v>
      </c>
      <c r="E720" s="39" t="s">
        <v>5</v>
      </c>
    </row>
    <row r="721" spans="1:16" ht="12.75">
      <c r="A721" t="s">
        <v>49</v>
      </c>
      <c s="34" t="s">
        <v>4512</v>
      </c>
      <c s="34" t="s">
        <v>6036</v>
      </c>
      <c s="35" t="s">
        <v>5</v>
      </c>
      <c s="6" t="s">
        <v>6002</v>
      </c>
      <c s="36" t="s">
        <v>793</v>
      </c>
      <c s="37">
        <v>3.65</v>
      </c>
      <c s="36">
        <v>0</v>
      </c>
      <c s="36">
        <f>ROUND(G721*H721,6)</f>
      </c>
      <c r="L721" s="38">
        <v>0</v>
      </c>
      <c s="32">
        <f>ROUND(ROUND(L721,2)*ROUND(G721,3),2)</f>
      </c>
      <c s="36" t="s">
        <v>5706</v>
      </c>
      <c>
        <f>(M721*21)/100</f>
      </c>
      <c t="s">
        <v>27</v>
      </c>
    </row>
    <row r="722" spans="1:5" ht="12.75">
      <c r="A722" s="35" t="s">
        <v>56</v>
      </c>
      <c r="E722" s="39" t="s">
        <v>5</v>
      </c>
    </row>
    <row r="723" spans="1:5" ht="12.75">
      <c r="A723" s="35" t="s">
        <v>57</v>
      </c>
      <c r="E723" s="40" t="s">
        <v>5</v>
      </c>
    </row>
    <row r="724" spans="1:5" ht="12.75">
      <c r="A724" t="s">
        <v>59</v>
      </c>
      <c r="E724" s="39" t="s">
        <v>5</v>
      </c>
    </row>
    <row r="725" spans="1:16" ht="12.75">
      <c r="A725" t="s">
        <v>49</v>
      </c>
      <c s="34" t="s">
        <v>4518</v>
      </c>
      <c s="34" t="s">
        <v>5716</v>
      </c>
      <c s="35" t="s">
        <v>5</v>
      </c>
      <c s="6" t="s">
        <v>6037</v>
      </c>
      <c s="36" t="s">
        <v>90</v>
      </c>
      <c s="37">
        <v>5</v>
      </c>
      <c s="36">
        <v>0</v>
      </c>
      <c s="36">
        <f>ROUND(G725*H725,6)</f>
      </c>
      <c r="L725" s="38">
        <v>0</v>
      </c>
      <c s="32">
        <f>ROUND(ROUND(L725,2)*ROUND(G725,3),2)</f>
      </c>
      <c s="36" t="s">
        <v>6038</v>
      </c>
      <c>
        <f>(M725*21)/100</f>
      </c>
      <c t="s">
        <v>27</v>
      </c>
    </row>
    <row r="726" spans="1:5" ht="12.75">
      <c r="A726" s="35" t="s">
        <v>56</v>
      </c>
      <c r="E726" s="39" t="s">
        <v>5</v>
      </c>
    </row>
    <row r="727" spans="1:5" ht="12.75">
      <c r="A727" s="35" t="s">
        <v>57</v>
      </c>
      <c r="E727" s="40" t="s">
        <v>5</v>
      </c>
    </row>
    <row r="728" spans="1:5" ht="12.75">
      <c r="A728" t="s">
        <v>59</v>
      </c>
      <c r="E728" s="39" t="s">
        <v>5</v>
      </c>
    </row>
    <row r="729" spans="1:16" ht="12.75">
      <c r="A729" t="s">
        <v>49</v>
      </c>
      <c s="34" t="s">
        <v>4523</v>
      </c>
      <c s="34" t="s">
        <v>6039</v>
      </c>
      <c s="35" t="s">
        <v>5</v>
      </c>
      <c s="6" t="s">
        <v>6040</v>
      </c>
      <c s="36" t="s">
        <v>90</v>
      </c>
      <c s="37">
        <v>3</v>
      </c>
      <c s="36">
        <v>0</v>
      </c>
      <c s="36">
        <f>ROUND(G729*H729,6)</f>
      </c>
      <c r="L729" s="38">
        <v>0</v>
      </c>
      <c s="32">
        <f>ROUND(ROUND(L729,2)*ROUND(G729,3),2)</f>
      </c>
      <c s="36" t="s">
        <v>6038</v>
      </c>
      <c>
        <f>(M729*21)/100</f>
      </c>
      <c t="s">
        <v>27</v>
      </c>
    </row>
    <row r="730" spans="1:5" ht="12.75">
      <c r="A730" s="35" t="s">
        <v>56</v>
      </c>
      <c r="E730" s="39" t="s">
        <v>5</v>
      </c>
    </row>
    <row r="731" spans="1:5" ht="12.75">
      <c r="A731" s="35" t="s">
        <v>57</v>
      </c>
      <c r="E731" s="40" t="s">
        <v>5</v>
      </c>
    </row>
    <row r="732" spans="1:5" ht="12.75">
      <c r="A732" t="s">
        <v>59</v>
      </c>
      <c r="E732" s="39" t="s">
        <v>5</v>
      </c>
    </row>
    <row r="733" spans="1:16" ht="12.75">
      <c r="A733" t="s">
        <v>49</v>
      </c>
      <c s="34" t="s">
        <v>4528</v>
      </c>
      <c s="34" t="s">
        <v>6041</v>
      </c>
      <c s="35" t="s">
        <v>5</v>
      </c>
      <c s="6" t="s">
        <v>6042</v>
      </c>
      <c s="36" t="s">
        <v>90</v>
      </c>
      <c s="37">
        <v>1</v>
      </c>
      <c s="36">
        <v>0</v>
      </c>
      <c s="36">
        <f>ROUND(G733*H733,6)</f>
      </c>
      <c r="L733" s="38">
        <v>0</v>
      </c>
      <c s="32">
        <f>ROUND(ROUND(L733,2)*ROUND(G733,3),2)</f>
      </c>
      <c s="36" t="s">
        <v>6038</v>
      </c>
      <c>
        <f>(M733*21)/100</f>
      </c>
      <c t="s">
        <v>27</v>
      </c>
    </row>
    <row r="734" spans="1:5" ht="12.75">
      <c r="A734" s="35" t="s">
        <v>56</v>
      </c>
      <c r="E734" s="39" t="s">
        <v>5</v>
      </c>
    </row>
    <row r="735" spans="1:5" ht="12.75">
      <c r="A735" s="35" t="s">
        <v>57</v>
      </c>
      <c r="E735" s="40" t="s">
        <v>5</v>
      </c>
    </row>
    <row r="736" spans="1:5" ht="12.75">
      <c r="A736" t="s">
        <v>59</v>
      </c>
      <c r="E736" s="39" t="s">
        <v>5</v>
      </c>
    </row>
    <row r="737" spans="1:13" ht="12.75">
      <c r="A737" t="s">
        <v>46</v>
      </c>
      <c r="C737" s="31" t="s">
        <v>6043</v>
      </c>
      <c r="E737" s="33" t="s">
        <v>5176</v>
      </c>
      <c r="J737" s="32">
        <f>0</f>
      </c>
      <c s="32">
        <f>0</f>
      </c>
      <c s="32">
        <f>0+L738+L742+L746+L750+L754+L758+L762+L766+L770+L774</f>
      </c>
      <c s="32">
        <f>0+M738+M742+M746+M750+M754+M758+M762+M766+M770+M774</f>
      </c>
    </row>
    <row r="738" spans="1:16" ht="12.75">
      <c r="A738" t="s">
        <v>49</v>
      </c>
      <c s="34" t="s">
        <v>4533</v>
      </c>
      <c s="34" t="s">
        <v>6044</v>
      </c>
      <c s="35" t="s">
        <v>5</v>
      </c>
      <c s="6" t="s">
        <v>6045</v>
      </c>
      <c s="36" t="s">
        <v>5665</v>
      </c>
      <c s="37">
        <v>18</v>
      </c>
      <c s="36">
        <v>0</v>
      </c>
      <c s="36">
        <f>ROUND(G738*H738,6)</f>
      </c>
      <c r="L738" s="38">
        <v>0</v>
      </c>
      <c s="32">
        <f>ROUND(ROUND(L738,2)*ROUND(G738,3),2)</f>
      </c>
      <c s="36" t="s">
        <v>5706</v>
      </c>
      <c>
        <f>(M738*21)/100</f>
      </c>
      <c t="s">
        <v>27</v>
      </c>
    </row>
    <row r="739" spans="1:5" ht="12.75">
      <c r="A739" s="35" t="s">
        <v>56</v>
      </c>
      <c r="E739" s="39" t="s">
        <v>5</v>
      </c>
    </row>
    <row r="740" spans="1:5" ht="12.75">
      <c r="A740" s="35" t="s">
        <v>57</v>
      </c>
      <c r="E740" s="40" t="s">
        <v>5</v>
      </c>
    </row>
    <row r="741" spans="1:5" ht="12.75">
      <c r="A741" t="s">
        <v>59</v>
      </c>
      <c r="E741" s="39" t="s">
        <v>5</v>
      </c>
    </row>
    <row r="742" spans="1:16" ht="12.75">
      <c r="A742" t="s">
        <v>49</v>
      </c>
      <c s="34" t="s">
        <v>4539</v>
      </c>
      <c s="34" t="s">
        <v>6046</v>
      </c>
      <c s="35" t="s">
        <v>5</v>
      </c>
      <c s="6" t="s">
        <v>6047</v>
      </c>
      <c s="36" t="s">
        <v>90</v>
      </c>
      <c s="37">
        <v>81</v>
      </c>
      <c s="36">
        <v>0</v>
      </c>
      <c s="36">
        <f>ROUND(G742*H742,6)</f>
      </c>
      <c r="L742" s="38">
        <v>0</v>
      </c>
      <c s="32">
        <f>ROUND(ROUND(L742,2)*ROUND(G742,3),2)</f>
      </c>
      <c s="36" t="s">
        <v>5706</v>
      </c>
      <c>
        <f>(M742*21)/100</f>
      </c>
      <c t="s">
        <v>27</v>
      </c>
    </row>
    <row r="743" spans="1:5" ht="12.75">
      <c r="A743" s="35" t="s">
        <v>56</v>
      </c>
      <c r="E743" s="39" t="s">
        <v>5</v>
      </c>
    </row>
    <row r="744" spans="1:5" ht="12.75">
      <c r="A744" s="35" t="s">
        <v>57</v>
      </c>
      <c r="E744" s="40" t="s">
        <v>5</v>
      </c>
    </row>
    <row r="745" spans="1:5" ht="12.75">
      <c r="A745" t="s">
        <v>59</v>
      </c>
      <c r="E745" s="39" t="s">
        <v>5</v>
      </c>
    </row>
    <row r="746" spans="1:16" ht="25.5">
      <c r="A746" t="s">
        <v>49</v>
      </c>
      <c s="34" t="s">
        <v>4542</v>
      </c>
      <c s="34" t="s">
        <v>6048</v>
      </c>
      <c s="35" t="s">
        <v>5</v>
      </c>
      <c s="6" t="s">
        <v>6049</v>
      </c>
      <c s="36" t="s">
        <v>6050</v>
      </c>
      <c s="37">
        <v>1</v>
      </c>
      <c s="36">
        <v>0</v>
      </c>
      <c s="36">
        <f>ROUND(G746*H746,6)</f>
      </c>
      <c r="L746" s="38">
        <v>0</v>
      </c>
      <c s="32">
        <f>ROUND(ROUND(L746,2)*ROUND(G746,3),2)</f>
      </c>
      <c s="36" t="s">
        <v>6051</v>
      </c>
      <c>
        <f>(M746*21)/100</f>
      </c>
      <c t="s">
        <v>27</v>
      </c>
    </row>
    <row r="747" spans="1:5" ht="12.75">
      <c r="A747" s="35" t="s">
        <v>56</v>
      </c>
      <c r="E747" s="39" t="s">
        <v>5</v>
      </c>
    </row>
    <row r="748" spans="1:5" ht="12.75">
      <c r="A748" s="35" t="s">
        <v>57</v>
      </c>
      <c r="E748" s="40" t="s">
        <v>5</v>
      </c>
    </row>
    <row r="749" spans="1:5" ht="12.75">
      <c r="A749" t="s">
        <v>59</v>
      </c>
      <c r="E749" s="39" t="s">
        <v>5</v>
      </c>
    </row>
    <row r="750" spans="1:16" ht="25.5">
      <c r="A750" t="s">
        <v>49</v>
      </c>
      <c s="34" t="s">
        <v>4545</v>
      </c>
      <c s="34" t="s">
        <v>6052</v>
      </c>
      <c s="35" t="s">
        <v>5</v>
      </c>
      <c s="6" t="s">
        <v>6053</v>
      </c>
      <c s="36" t="s">
        <v>826</v>
      </c>
      <c s="37">
        <v>18</v>
      </c>
      <c s="36">
        <v>0</v>
      </c>
      <c s="36">
        <f>ROUND(G750*H750,6)</f>
      </c>
      <c r="L750" s="38">
        <v>0</v>
      </c>
      <c s="32">
        <f>ROUND(ROUND(L750,2)*ROUND(G750,3),2)</f>
      </c>
      <c s="36" t="s">
        <v>5709</v>
      </c>
      <c>
        <f>(M750*21)/100</f>
      </c>
      <c t="s">
        <v>27</v>
      </c>
    </row>
    <row r="751" spans="1:5" ht="12.75">
      <c r="A751" s="35" t="s">
        <v>56</v>
      </c>
      <c r="E751" s="39" t="s">
        <v>5</v>
      </c>
    </row>
    <row r="752" spans="1:5" ht="12.75">
      <c r="A752" s="35" t="s">
        <v>57</v>
      </c>
      <c r="E752" s="40" t="s">
        <v>5</v>
      </c>
    </row>
    <row r="753" spans="1:5" ht="12.75">
      <c r="A753" t="s">
        <v>59</v>
      </c>
      <c r="E753" s="39" t="s">
        <v>5</v>
      </c>
    </row>
    <row r="754" spans="1:16" ht="38.25">
      <c r="A754" t="s">
        <v>49</v>
      </c>
      <c s="34" t="s">
        <v>784</v>
      </c>
      <c s="34" t="s">
        <v>6054</v>
      </c>
      <c s="35" t="s">
        <v>5</v>
      </c>
      <c s="6" t="s">
        <v>6055</v>
      </c>
      <c s="36" t="s">
        <v>75</v>
      </c>
      <c s="37">
        <v>1111</v>
      </c>
      <c s="36">
        <v>0</v>
      </c>
      <c s="36">
        <f>ROUND(G754*H754,6)</f>
      </c>
      <c r="L754" s="38">
        <v>0</v>
      </c>
      <c s="32">
        <f>ROUND(ROUND(L754,2)*ROUND(G754,3),2)</f>
      </c>
      <c s="36" t="s">
        <v>6051</v>
      </c>
      <c>
        <f>(M754*21)/100</f>
      </c>
      <c t="s">
        <v>27</v>
      </c>
    </row>
    <row r="755" spans="1:5" ht="12.75">
      <c r="A755" s="35" t="s">
        <v>56</v>
      </c>
      <c r="E755" s="39" t="s">
        <v>5</v>
      </c>
    </row>
    <row r="756" spans="1:5" ht="12.75">
      <c r="A756" s="35" t="s">
        <v>57</v>
      </c>
      <c r="E756" s="40" t="s">
        <v>5</v>
      </c>
    </row>
    <row r="757" spans="1:5" ht="12.75">
      <c r="A757" t="s">
        <v>59</v>
      </c>
      <c r="E757" s="39" t="s">
        <v>5</v>
      </c>
    </row>
    <row r="758" spans="1:16" ht="38.25">
      <c r="A758" t="s">
        <v>49</v>
      </c>
      <c s="34" t="s">
        <v>789</v>
      </c>
      <c s="34" t="s">
        <v>6056</v>
      </c>
      <c s="35" t="s">
        <v>5</v>
      </c>
      <c s="6" t="s">
        <v>6057</v>
      </c>
      <c s="36" t="s">
        <v>5665</v>
      </c>
      <c s="37">
        <v>1</v>
      </c>
      <c s="36">
        <v>0</v>
      </c>
      <c s="36">
        <f>ROUND(G758*H758,6)</f>
      </c>
      <c r="L758" s="38">
        <v>0</v>
      </c>
      <c s="32">
        <f>ROUND(ROUND(L758,2)*ROUND(G758,3),2)</f>
      </c>
      <c s="36" t="s">
        <v>6051</v>
      </c>
      <c>
        <f>(M758*21)/100</f>
      </c>
      <c t="s">
        <v>27</v>
      </c>
    </row>
    <row r="759" spans="1:5" ht="12.75">
      <c r="A759" s="35" t="s">
        <v>56</v>
      </c>
      <c r="E759" s="39" t="s">
        <v>5</v>
      </c>
    </row>
    <row r="760" spans="1:5" ht="12.75">
      <c r="A760" s="35" t="s">
        <v>57</v>
      </c>
      <c r="E760" s="40" t="s">
        <v>5</v>
      </c>
    </row>
    <row r="761" spans="1:5" ht="12.75">
      <c r="A761" t="s">
        <v>59</v>
      </c>
      <c r="E761" s="39" t="s">
        <v>5</v>
      </c>
    </row>
    <row r="762" spans="1:16" ht="25.5">
      <c r="A762" t="s">
        <v>49</v>
      </c>
      <c s="34" t="s">
        <v>795</v>
      </c>
      <c s="34" t="s">
        <v>6058</v>
      </c>
      <c s="35" t="s">
        <v>5</v>
      </c>
      <c s="6" t="s">
        <v>6059</v>
      </c>
      <c s="36" t="s">
        <v>826</v>
      </c>
      <c s="37">
        <v>19</v>
      </c>
      <c s="36">
        <v>0</v>
      </c>
      <c s="36">
        <f>ROUND(G762*H762,6)</f>
      </c>
      <c r="L762" s="38">
        <v>0</v>
      </c>
      <c s="32">
        <f>ROUND(ROUND(L762,2)*ROUND(G762,3),2)</f>
      </c>
      <c s="36" t="s">
        <v>6051</v>
      </c>
      <c>
        <f>(M762*21)/100</f>
      </c>
      <c t="s">
        <v>27</v>
      </c>
    </row>
    <row r="763" spans="1:5" ht="51">
      <c r="A763" s="35" t="s">
        <v>56</v>
      </c>
      <c r="E763" s="39" t="s">
        <v>6060</v>
      </c>
    </row>
    <row r="764" spans="1:5" ht="12.75">
      <c r="A764" s="35" t="s">
        <v>57</v>
      </c>
      <c r="E764" s="40" t="s">
        <v>5</v>
      </c>
    </row>
    <row r="765" spans="1:5" ht="12.75">
      <c r="A765" t="s">
        <v>59</v>
      </c>
      <c r="E765" s="39" t="s">
        <v>5</v>
      </c>
    </row>
    <row r="766" spans="1:16" ht="25.5">
      <c r="A766" t="s">
        <v>49</v>
      </c>
      <c s="34" t="s">
        <v>800</v>
      </c>
      <c s="34" t="s">
        <v>6061</v>
      </c>
      <c s="35" t="s">
        <v>5</v>
      </c>
      <c s="6" t="s">
        <v>6062</v>
      </c>
      <c s="36" t="s">
        <v>6063</v>
      </c>
      <c s="37">
        <v>1</v>
      </c>
      <c s="36">
        <v>0</v>
      </c>
      <c s="36">
        <f>ROUND(G766*H766,6)</f>
      </c>
      <c r="L766" s="38">
        <v>0</v>
      </c>
      <c s="32">
        <f>ROUND(ROUND(L766,2)*ROUND(G766,3),2)</f>
      </c>
      <c s="36" t="s">
        <v>6051</v>
      </c>
      <c>
        <f>(M766*21)/100</f>
      </c>
      <c t="s">
        <v>27</v>
      </c>
    </row>
    <row r="767" spans="1:5" ht="12.75">
      <c r="A767" s="35" t="s">
        <v>56</v>
      </c>
      <c r="E767" s="39" t="s">
        <v>5</v>
      </c>
    </row>
    <row r="768" spans="1:5" ht="12.75">
      <c r="A768" s="35" t="s">
        <v>57</v>
      </c>
      <c r="E768" s="40" t="s">
        <v>5</v>
      </c>
    </row>
    <row r="769" spans="1:5" ht="12.75">
      <c r="A769" t="s">
        <v>59</v>
      </c>
      <c r="E769" s="39" t="s">
        <v>5</v>
      </c>
    </row>
    <row r="770" spans="1:16" ht="25.5">
      <c r="A770" t="s">
        <v>49</v>
      </c>
      <c s="34" t="s">
        <v>459</v>
      </c>
      <c s="34" t="s">
        <v>6064</v>
      </c>
      <c s="35" t="s">
        <v>5</v>
      </c>
      <c s="6" t="s">
        <v>6065</v>
      </c>
      <c s="36" t="s">
        <v>5665</v>
      </c>
      <c s="37">
        <v>1</v>
      </c>
      <c s="36">
        <v>0</v>
      </c>
      <c s="36">
        <f>ROUND(G770*H770,6)</f>
      </c>
      <c r="L770" s="38">
        <v>0</v>
      </c>
      <c s="32">
        <f>ROUND(ROUND(L770,2)*ROUND(G770,3),2)</f>
      </c>
      <c s="36" t="s">
        <v>6051</v>
      </c>
      <c>
        <f>(M770*21)/100</f>
      </c>
      <c t="s">
        <v>27</v>
      </c>
    </row>
    <row r="771" spans="1:5" ht="12.75">
      <c r="A771" s="35" t="s">
        <v>56</v>
      </c>
      <c r="E771" s="39" t="s">
        <v>5</v>
      </c>
    </row>
    <row r="772" spans="1:5" ht="12.75">
      <c r="A772" s="35" t="s">
        <v>57</v>
      </c>
      <c r="E772" s="40" t="s">
        <v>5</v>
      </c>
    </row>
    <row r="773" spans="1:5" ht="12.75">
      <c r="A773" t="s">
        <v>59</v>
      </c>
      <c r="E773" s="39" t="s">
        <v>5</v>
      </c>
    </row>
    <row r="774" spans="1:16" ht="12.75">
      <c r="A774" t="s">
        <v>49</v>
      </c>
      <c s="34" t="s">
        <v>93</v>
      </c>
      <c s="34" t="s">
        <v>6066</v>
      </c>
      <c s="35" t="s">
        <v>5</v>
      </c>
      <c s="6" t="s">
        <v>6067</v>
      </c>
      <c s="36" t="s">
        <v>5665</v>
      </c>
      <c s="37">
        <v>1</v>
      </c>
      <c s="36">
        <v>0</v>
      </c>
      <c s="36">
        <f>ROUND(G774*H774,6)</f>
      </c>
      <c r="L774" s="38">
        <v>0</v>
      </c>
      <c s="32">
        <f>ROUND(ROUND(L774,2)*ROUND(G774,3),2)</f>
      </c>
      <c s="36" t="s">
        <v>6051</v>
      </c>
      <c>
        <f>(M774*21)/100</f>
      </c>
      <c t="s">
        <v>27</v>
      </c>
    </row>
    <row r="775" spans="1:5" ht="12.75">
      <c r="A775" s="35" t="s">
        <v>56</v>
      </c>
      <c r="E775" s="39" t="s">
        <v>5</v>
      </c>
    </row>
    <row r="776" spans="1:5" ht="12.75">
      <c r="A776" s="35" t="s">
        <v>57</v>
      </c>
      <c r="E776" s="40" t="s">
        <v>5</v>
      </c>
    </row>
    <row r="777" spans="1:5" ht="12.75">
      <c r="A777" t="s">
        <v>59</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6070</v>
      </c>
      <c r="E8" s="30" t="s">
        <v>6069</v>
      </c>
      <c r="J8" s="29">
        <f>0+J9+J14+J123+J204</f>
      </c>
      <c s="29">
        <f>0+K9+K14+K123+K204</f>
      </c>
      <c s="29">
        <f>0+L9+L14+L123+L204</f>
      </c>
      <c s="29">
        <f>0+M9+M14+M123+M204</f>
      </c>
    </row>
    <row r="9" spans="1:13" ht="12.75">
      <c r="A9" t="s">
        <v>46</v>
      </c>
      <c r="C9" s="31" t="s">
        <v>4</v>
      </c>
      <c r="E9" s="33" t="s">
        <v>6071</v>
      </c>
      <c r="J9" s="32">
        <f>0</f>
      </c>
      <c s="32">
        <f>0</f>
      </c>
      <c s="32">
        <f>0+L10</f>
      </c>
      <c s="32">
        <f>0+M10</f>
      </c>
    </row>
    <row r="10" spans="1:16" ht="12.75">
      <c r="A10" t="s">
        <v>49</v>
      </c>
      <c s="34" t="s">
        <v>4</v>
      </c>
      <c s="34" t="s">
        <v>5776</v>
      </c>
      <c s="35" t="s">
        <v>5</v>
      </c>
      <c s="6" t="s">
        <v>6072</v>
      </c>
      <c s="36" t="s">
        <v>90</v>
      </c>
      <c s="37">
        <v>1</v>
      </c>
      <c s="36">
        <v>0</v>
      </c>
      <c s="36">
        <f>ROUND(G10*H10,6)</f>
      </c>
      <c r="L10" s="38">
        <v>0</v>
      </c>
      <c s="32">
        <f>ROUND(ROUND(L10,2)*ROUND(G10,3),2)</f>
      </c>
      <c s="36" t="s">
        <v>2319</v>
      </c>
      <c>
        <f>(M10*21)/100</f>
      </c>
      <c t="s">
        <v>27</v>
      </c>
    </row>
    <row r="11" spans="1:5" ht="153">
      <c r="A11" s="35" t="s">
        <v>56</v>
      </c>
      <c r="E11" s="39" t="s">
        <v>6073</v>
      </c>
    </row>
    <row r="12" spans="1:5" ht="25.5">
      <c r="A12" s="35" t="s">
        <v>57</v>
      </c>
      <c r="E12" s="40" t="s">
        <v>6074</v>
      </c>
    </row>
    <row r="13" spans="1:5" ht="12.75">
      <c r="A13" t="s">
        <v>59</v>
      </c>
      <c r="E13" s="39" t="s">
        <v>6075</v>
      </c>
    </row>
    <row r="14" spans="1:13" ht="12.75">
      <c r="A14" t="s">
        <v>46</v>
      </c>
      <c r="C14" s="31" t="s">
        <v>27</v>
      </c>
      <c r="E14" s="33" t="s">
        <v>6076</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6077</v>
      </c>
      <c s="35" t="s">
        <v>5</v>
      </c>
      <c s="6" t="s">
        <v>6078</v>
      </c>
      <c s="36" t="s">
        <v>90</v>
      </c>
      <c s="37">
        <v>2</v>
      </c>
      <c s="36">
        <v>0</v>
      </c>
      <c s="36">
        <f>ROUND(G15*H15,6)</f>
      </c>
      <c r="L15" s="38">
        <v>0</v>
      </c>
      <c s="32">
        <f>ROUND(ROUND(L15,2)*ROUND(G15,3),2)</f>
      </c>
      <c s="36" t="s">
        <v>6079</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6080</v>
      </c>
      <c s="35" t="s">
        <v>5</v>
      </c>
      <c s="6" t="s">
        <v>6081</v>
      </c>
      <c s="36" t="s">
        <v>90</v>
      </c>
      <c s="37">
        <v>3</v>
      </c>
      <c s="36">
        <v>0</v>
      </c>
      <c s="36">
        <f>ROUND(G19*H19,6)</f>
      </c>
      <c r="L19" s="38">
        <v>0</v>
      </c>
      <c s="32">
        <f>ROUND(ROUND(L19,2)*ROUND(G19,3),2)</f>
      </c>
      <c s="36" t="s">
        <v>6079</v>
      </c>
      <c>
        <f>(M19*21)/100</f>
      </c>
      <c t="s">
        <v>27</v>
      </c>
    </row>
    <row r="20" spans="1:5" ht="25.5">
      <c r="A20" s="35" t="s">
        <v>56</v>
      </c>
      <c r="E20" s="39" t="s">
        <v>6082</v>
      </c>
    </row>
    <row r="21" spans="1:5" ht="12.75">
      <c r="A21" s="35" t="s">
        <v>57</v>
      </c>
      <c r="E21" s="40" t="s">
        <v>5</v>
      </c>
    </row>
    <row r="22" spans="1:5" ht="12.75">
      <c r="A22" t="s">
        <v>59</v>
      </c>
      <c r="E22" s="39" t="s">
        <v>5</v>
      </c>
    </row>
    <row r="23" spans="1:16" ht="25.5">
      <c r="A23" t="s">
        <v>49</v>
      </c>
      <c s="34" t="s">
        <v>72</v>
      </c>
      <c s="34" t="s">
        <v>6083</v>
      </c>
      <c s="35" t="s">
        <v>5</v>
      </c>
      <c s="6" t="s">
        <v>6084</v>
      </c>
      <c s="36" t="s">
        <v>90</v>
      </c>
      <c s="37">
        <v>2</v>
      </c>
      <c s="36">
        <v>0</v>
      </c>
      <c s="36">
        <f>ROUND(G23*H23,6)</f>
      </c>
      <c r="L23" s="38">
        <v>0</v>
      </c>
      <c s="32">
        <f>ROUND(ROUND(L23,2)*ROUND(G23,3),2)</f>
      </c>
      <c s="36" t="s">
        <v>6079</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5778</v>
      </c>
      <c s="35" t="s">
        <v>5</v>
      </c>
      <c s="6" t="s">
        <v>6085</v>
      </c>
      <c s="36" t="s">
        <v>90</v>
      </c>
      <c s="37">
        <v>1</v>
      </c>
      <c s="36">
        <v>0</v>
      </c>
      <c s="36">
        <f>ROUND(G27*H27,6)</f>
      </c>
      <c r="L27" s="38">
        <v>0</v>
      </c>
      <c s="32">
        <f>ROUND(ROUND(L27,2)*ROUND(G27,3),2)</f>
      </c>
      <c s="36" t="s">
        <v>2319</v>
      </c>
      <c>
        <f>(M27*21)/100</f>
      </c>
      <c t="s">
        <v>27</v>
      </c>
    </row>
    <row r="28" spans="1:5" ht="38.25">
      <c r="A28" s="35" t="s">
        <v>56</v>
      </c>
      <c r="E28" s="39" t="s">
        <v>6086</v>
      </c>
    </row>
    <row r="29" spans="1:5" ht="12.75">
      <c r="A29" s="35" t="s">
        <v>57</v>
      </c>
      <c r="E29" s="40" t="s">
        <v>5</v>
      </c>
    </row>
    <row r="30" spans="1:5" ht="12.75">
      <c r="A30" t="s">
        <v>59</v>
      </c>
      <c r="E30" s="39" t="s">
        <v>5</v>
      </c>
    </row>
    <row r="31" spans="1:16" ht="12.75">
      <c r="A31" t="s">
        <v>49</v>
      </c>
      <c s="34" t="s">
        <v>82</v>
      </c>
      <c s="34" t="s">
        <v>5781</v>
      </c>
      <c s="35" t="s">
        <v>5</v>
      </c>
      <c s="6" t="s">
        <v>6087</v>
      </c>
      <c s="36" t="s">
        <v>90</v>
      </c>
      <c s="37">
        <v>2</v>
      </c>
      <c s="36">
        <v>0</v>
      </c>
      <c s="36">
        <f>ROUND(G31*H31,6)</f>
      </c>
      <c r="L31" s="38">
        <v>0</v>
      </c>
      <c s="32">
        <f>ROUND(ROUND(L31,2)*ROUND(G31,3),2)</f>
      </c>
      <c s="36" t="s">
        <v>2319</v>
      </c>
      <c>
        <f>(M31*21)/100</f>
      </c>
      <c t="s">
        <v>27</v>
      </c>
    </row>
    <row r="32" spans="1:5" ht="25.5">
      <c r="A32" s="35" t="s">
        <v>56</v>
      </c>
      <c r="E32" s="39" t="s">
        <v>6088</v>
      </c>
    </row>
    <row r="33" spans="1:5" ht="12.75">
      <c r="A33" s="35" t="s">
        <v>57</v>
      </c>
      <c r="E33" s="40" t="s">
        <v>5</v>
      </c>
    </row>
    <row r="34" spans="1:5" ht="12.75">
      <c r="A34" t="s">
        <v>59</v>
      </c>
      <c r="E34" s="39" t="s">
        <v>5</v>
      </c>
    </row>
    <row r="35" spans="1:16" ht="12.75">
      <c r="A35" t="s">
        <v>49</v>
      </c>
      <c s="34" t="s">
        <v>87</v>
      </c>
      <c s="34" t="s">
        <v>5783</v>
      </c>
      <c s="35" t="s">
        <v>5</v>
      </c>
      <c s="6" t="s">
        <v>6089</v>
      </c>
      <c s="36" t="s">
        <v>90</v>
      </c>
      <c s="37">
        <v>8</v>
      </c>
      <c s="36">
        <v>0</v>
      </c>
      <c s="36">
        <f>ROUND(G35*H35,6)</f>
      </c>
      <c r="L35" s="38">
        <v>0</v>
      </c>
      <c s="32">
        <f>ROUND(ROUND(L35,2)*ROUND(G35,3),2)</f>
      </c>
      <c s="36" t="s">
        <v>2319</v>
      </c>
      <c>
        <f>(M35*21)/100</f>
      </c>
      <c t="s">
        <v>27</v>
      </c>
    </row>
    <row r="36" spans="1:5" ht="25.5">
      <c r="A36" s="35" t="s">
        <v>56</v>
      </c>
      <c r="E36" s="39" t="s">
        <v>6090</v>
      </c>
    </row>
    <row r="37" spans="1:5" ht="12.75">
      <c r="A37" s="35" t="s">
        <v>57</v>
      </c>
      <c r="E37" s="40" t="s">
        <v>5</v>
      </c>
    </row>
    <row r="38" spans="1:5" ht="12.75">
      <c r="A38" t="s">
        <v>59</v>
      </c>
      <c r="E38" s="39" t="s">
        <v>5</v>
      </c>
    </row>
    <row r="39" spans="1:16" ht="12.75">
      <c r="A39" t="s">
        <v>49</v>
      </c>
      <c s="34" t="s">
        <v>108</v>
      </c>
      <c s="34" t="s">
        <v>5785</v>
      </c>
      <c s="35" t="s">
        <v>5</v>
      </c>
      <c s="6" t="s">
        <v>6091</v>
      </c>
      <c s="36" t="s">
        <v>90</v>
      </c>
      <c s="37">
        <v>3</v>
      </c>
      <c s="36">
        <v>0</v>
      </c>
      <c s="36">
        <f>ROUND(G39*H39,6)</f>
      </c>
      <c r="L39" s="38">
        <v>0</v>
      </c>
      <c s="32">
        <f>ROUND(ROUND(L39,2)*ROUND(G39,3),2)</f>
      </c>
      <c s="36" t="s">
        <v>2319</v>
      </c>
      <c>
        <f>(M39*21)/100</f>
      </c>
      <c t="s">
        <v>27</v>
      </c>
    </row>
    <row r="40" spans="1:5" ht="25.5">
      <c r="A40" s="35" t="s">
        <v>56</v>
      </c>
      <c r="E40" s="39" t="s">
        <v>6092</v>
      </c>
    </row>
    <row r="41" spans="1:5" ht="12.75">
      <c r="A41" s="35" t="s">
        <v>57</v>
      </c>
      <c r="E41" s="40" t="s">
        <v>5</v>
      </c>
    </row>
    <row r="42" spans="1:5" ht="12.75">
      <c r="A42" t="s">
        <v>59</v>
      </c>
      <c r="E42" s="39" t="s">
        <v>5</v>
      </c>
    </row>
    <row r="43" spans="1:16" ht="12.75">
      <c r="A43" t="s">
        <v>49</v>
      </c>
      <c s="34" t="s">
        <v>112</v>
      </c>
      <c s="34" t="s">
        <v>5787</v>
      </c>
      <c s="35" t="s">
        <v>5</v>
      </c>
      <c s="6" t="s">
        <v>6093</v>
      </c>
      <c s="36" t="s">
        <v>90</v>
      </c>
      <c s="37">
        <v>2</v>
      </c>
      <c s="36">
        <v>0</v>
      </c>
      <c s="36">
        <f>ROUND(G43*H43,6)</f>
      </c>
      <c r="L43" s="38">
        <v>0</v>
      </c>
      <c s="32">
        <f>ROUND(ROUND(L43,2)*ROUND(G43,3),2)</f>
      </c>
      <c s="36" t="s">
        <v>2319</v>
      </c>
      <c>
        <f>(M43*21)/100</f>
      </c>
      <c t="s">
        <v>27</v>
      </c>
    </row>
    <row r="44" spans="1:5" ht="25.5">
      <c r="A44" s="35" t="s">
        <v>56</v>
      </c>
      <c r="E44" s="39" t="s">
        <v>6094</v>
      </c>
    </row>
    <row r="45" spans="1:5" ht="12.75">
      <c r="A45" s="35" t="s">
        <v>57</v>
      </c>
      <c r="E45" s="40" t="s">
        <v>5</v>
      </c>
    </row>
    <row r="46" spans="1:5" ht="12.75">
      <c r="A46" t="s">
        <v>59</v>
      </c>
      <c r="E46" s="39" t="s">
        <v>5</v>
      </c>
    </row>
    <row r="47" spans="1:16" ht="25.5">
      <c r="A47" t="s">
        <v>49</v>
      </c>
      <c s="34" t="s">
        <v>116</v>
      </c>
      <c s="34" t="s">
        <v>5789</v>
      </c>
      <c s="35" t="s">
        <v>5</v>
      </c>
      <c s="6" t="s">
        <v>6095</v>
      </c>
      <c s="36" t="s">
        <v>90</v>
      </c>
      <c s="37">
        <v>1</v>
      </c>
      <c s="36">
        <v>0</v>
      </c>
      <c s="36">
        <f>ROUND(G47*H47,6)</f>
      </c>
      <c r="L47" s="38">
        <v>0</v>
      </c>
      <c s="32">
        <f>ROUND(ROUND(L47,2)*ROUND(G47,3),2)</f>
      </c>
      <c s="36" t="s">
        <v>2319</v>
      </c>
      <c>
        <f>(M47*21)/100</f>
      </c>
      <c t="s">
        <v>27</v>
      </c>
    </row>
    <row r="48" spans="1:5" ht="25.5">
      <c r="A48" s="35" t="s">
        <v>56</v>
      </c>
      <c r="E48" s="39" t="s">
        <v>6096</v>
      </c>
    </row>
    <row r="49" spans="1:5" ht="12.75">
      <c r="A49" s="35" t="s">
        <v>57</v>
      </c>
      <c r="E49" s="40" t="s">
        <v>5</v>
      </c>
    </row>
    <row r="50" spans="1:5" ht="12.75">
      <c r="A50" t="s">
        <v>59</v>
      </c>
      <c r="E50" s="39" t="s">
        <v>5</v>
      </c>
    </row>
    <row r="51" spans="1:16" ht="12.75">
      <c r="A51" t="s">
        <v>49</v>
      </c>
      <c s="34" t="s">
        <v>120</v>
      </c>
      <c s="34" t="s">
        <v>5792</v>
      </c>
      <c s="35" t="s">
        <v>5</v>
      </c>
      <c s="6" t="s">
        <v>6097</v>
      </c>
      <c s="36" t="s">
        <v>90</v>
      </c>
      <c s="37">
        <v>1</v>
      </c>
      <c s="36">
        <v>0</v>
      </c>
      <c s="36">
        <f>ROUND(G51*H51,6)</f>
      </c>
      <c r="L51" s="38">
        <v>0</v>
      </c>
      <c s="32">
        <f>ROUND(ROUND(L51,2)*ROUND(G51,3),2)</f>
      </c>
      <c s="36" t="s">
        <v>2319</v>
      </c>
      <c>
        <f>(M51*21)/100</f>
      </c>
      <c t="s">
        <v>27</v>
      </c>
    </row>
    <row r="52" spans="1:5" ht="25.5">
      <c r="A52" s="35" t="s">
        <v>56</v>
      </c>
      <c r="E52" s="39" t="s">
        <v>6098</v>
      </c>
    </row>
    <row r="53" spans="1:5" ht="12.75">
      <c r="A53" s="35" t="s">
        <v>57</v>
      </c>
      <c r="E53" s="40" t="s">
        <v>5</v>
      </c>
    </row>
    <row r="54" spans="1:5" ht="12.75">
      <c r="A54" t="s">
        <v>59</v>
      </c>
      <c r="E54" s="39" t="s">
        <v>5</v>
      </c>
    </row>
    <row r="55" spans="1:16" ht="12.75">
      <c r="A55" t="s">
        <v>49</v>
      </c>
      <c s="34" t="s">
        <v>124</v>
      </c>
      <c s="34" t="s">
        <v>5795</v>
      </c>
      <c s="35" t="s">
        <v>5</v>
      </c>
      <c s="6" t="s">
        <v>6099</v>
      </c>
      <c s="36" t="s">
        <v>90</v>
      </c>
      <c s="37">
        <v>11</v>
      </c>
      <c s="36">
        <v>0</v>
      </c>
      <c s="36">
        <f>ROUND(G55*H55,6)</f>
      </c>
      <c r="L55" s="38">
        <v>0</v>
      </c>
      <c s="32">
        <f>ROUND(ROUND(L55,2)*ROUND(G55,3),2)</f>
      </c>
      <c s="36" t="s">
        <v>2319</v>
      </c>
      <c>
        <f>(M55*21)/100</f>
      </c>
      <c t="s">
        <v>27</v>
      </c>
    </row>
    <row r="56" spans="1:5" ht="38.25">
      <c r="A56" s="35" t="s">
        <v>56</v>
      </c>
      <c r="E56" s="39" t="s">
        <v>6100</v>
      </c>
    </row>
    <row r="57" spans="1:5" ht="12.75">
      <c r="A57" s="35" t="s">
        <v>57</v>
      </c>
      <c r="E57" s="40" t="s">
        <v>5</v>
      </c>
    </row>
    <row r="58" spans="1:5" ht="12.75">
      <c r="A58" t="s">
        <v>59</v>
      </c>
      <c r="E58" s="39" t="s">
        <v>5</v>
      </c>
    </row>
    <row r="59" spans="1:16" ht="12.75">
      <c r="A59" t="s">
        <v>49</v>
      </c>
      <c s="34" t="s">
        <v>128</v>
      </c>
      <c s="34" t="s">
        <v>5798</v>
      </c>
      <c s="35" t="s">
        <v>5</v>
      </c>
      <c s="6" t="s">
        <v>6101</v>
      </c>
      <c s="36" t="s">
        <v>90</v>
      </c>
      <c s="37">
        <v>2</v>
      </c>
      <c s="36">
        <v>0</v>
      </c>
      <c s="36">
        <f>ROUND(G59*H59,6)</f>
      </c>
      <c r="L59" s="38">
        <v>0</v>
      </c>
      <c s="32">
        <f>ROUND(ROUND(L59,2)*ROUND(G59,3),2)</f>
      </c>
      <c s="36" t="s">
        <v>2319</v>
      </c>
      <c>
        <f>(M59*21)/100</f>
      </c>
      <c t="s">
        <v>27</v>
      </c>
    </row>
    <row r="60" spans="1:5" ht="38.25">
      <c r="A60" s="35" t="s">
        <v>56</v>
      </c>
      <c r="E60" s="39" t="s">
        <v>6102</v>
      </c>
    </row>
    <row r="61" spans="1:5" ht="12.75">
      <c r="A61" s="35" t="s">
        <v>57</v>
      </c>
      <c r="E61" s="40" t="s">
        <v>5</v>
      </c>
    </row>
    <row r="62" spans="1:5" ht="12.75">
      <c r="A62" t="s">
        <v>59</v>
      </c>
      <c r="E62" s="39" t="s">
        <v>5</v>
      </c>
    </row>
    <row r="63" spans="1:16" ht="12.75">
      <c r="A63" t="s">
        <v>49</v>
      </c>
      <c s="34" t="s">
        <v>131</v>
      </c>
      <c s="34" t="s">
        <v>5800</v>
      </c>
      <c s="35" t="s">
        <v>5</v>
      </c>
      <c s="6" t="s">
        <v>6103</v>
      </c>
      <c s="36" t="s">
        <v>90</v>
      </c>
      <c s="37">
        <v>1</v>
      </c>
      <c s="36">
        <v>0</v>
      </c>
      <c s="36">
        <f>ROUND(G63*H63,6)</f>
      </c>
      <c r="L63" s="38">
        <v>0</v>
      </c>
      <c s="32">
        <f>ROUND(ROUND(L63,2)*ROUND(G63,3),2)</f>
      </c>
      <c s="36" t="s">
        <v>2319</v>
      </c>
      <c>
        <f>(M63*21)/100</f>
      </c>
      <c t="s">
        <v>27</v>
      </c>
    </row>
    <row r="64" spans="1:5" ht="25.5">
      <c r="A64" s="35" t="s">
        <v>56</v>
      </c>
      <c r="E64" s="39" t="s">
        <v>6104</v>
      </c>
    </row>
    <row r="65" spans="1:5" ht="12.75">
      <c r="A65" s="35" t="s">
        <v>57</v>
      </c>
      <c r="E65" s="40" t="s">
        <v>5</v>
      </c>
    </row>
    <row r="66" spans="1:5" ht="12.75">
      <c r="A66" t="s">
        <v>59</v>
      </c>
      <c r="E66" s="39" t="s">
        <v>5</v>
      </c>
    </row>
    <row r="67" spans="1:16" ht="12.75">
      <c r="A67" t="s">
        <v>49</v>
      </c>
      <c s="34" t="s">
        <v>135</v>
      </c>
      <c s="34" t="s">
        <v>5802</v>
      </c>
      <c s="35" t="s">
        <v>5</v>
      </c>
      <c s="6" t="s">
        <v>6105</v>
      </c>
      <c s="36" t="s">
        <v>90</v>
      </c>
      <c s="37">
        <v>9</v>
      </c>
      <c s="36">
        <v>0</v>
      </c>
      <c s="36">
        <f>ROUND(G67*H67,6)</f>
      </c>
      <c r="L67" s="38">
        <v>0</v>
      </c>
      <c s="32">
        <f>ROUND(ROUND(L67,2)*ROUND(G67,3),2)</f>
      </c>
      <c s="36" t="s">
        <v>2319</v>
      </c>
      <c>
        <f>(M67*21)/100</f>
      </c>
      <c t="s">
        <v>27</v>
      </c>
    </row>
    <row r="68" spans="1:5" ht="25.5">
      <c r="A68" s="35" t="s">
        <v>56</v>
      </c>
      <c r="E68" s="39" t="s">
        <v>6106</v>
      </c>
    </row>
    <row r="69" spans="1:5" ht="12.75">
      <c r="A69" s="35" t="s">
        <v>57</v>
      </c>
      <c r="E69" s="40" t="s">
        <v>5</v>
      </c>
    </row>
    <row r="70" spans="1:5" ht="12.75">
      <c r="A70" t="s">
        <v>59</v>
      </c>
      <c r="E70" s="39" t="s">
        <v>5</v>
      </c>
    </row>
    <row r="71" spans="1:16" ht="12.75">
      <c r="A71" t="s">
        <v>49</v>
      </c>
      <c s="34" t="s">
        <v>139</v>
      </c>
      <c s="34" t="s">
        <v>5804</v>
      </c>
      <c s="35" t="s">
        <v>5</v>
      </c>
      <c s="6" t="s">
        <v>6107</v>
      </c>
      <c s="36" t="s">
        <v>90</v>
      </c>
      <c s="37">
        <v>6</v>
      </c>
      <c s="36">
        <v>0</v>
      </c>
      <c s="36">
        <f>ROUND(G71*H71,6)</f>
      </c>
      <c r="L71" s="38">
        <v>0</v>
      </c>
      <c s="32">
        <f>ROUND(ROUND(L71,2)*ROUND(G71,3),2)</f>
      </c>
      <c s="36" t="s">
        <v>2319</v>
      </c>
      <c>
        <f>(M71*21)/100</f>
      </c>
      <c t="s">
        <v>27</v>
      </c>
    </row>
    <row r="72" spans="1:5" ht="25.5">
      <c r="A72" s="35" t="s">
        <v>56</v>
      </c>
      <c r="E72" s="39" t="s">
        <v>6106</v>
      </c>
    </row>
    <row r="73" spans="1:5" ht="12.75">
      <c r="A73" s="35" t="s">
        <v>57</v>
      </c>
      <c r="E73" s="40" t="s">
        <v>5</v>
      </c>
    </row>
    <row r="74" spans="1:5" ht="12.75">
      <c r="A74" t="s">
        <v>59</v>
      </c>
      <c r="E74" s="39" t="s">
        <v>5</v>
      </c>
    </row>
    <row r="75" spans="1:16" ht="12.75">
      <c r="A75" t="s">
        <v>49</v>
      </c>
      <c s="34" t="s">
        <v>143</v>
      </c>
      <c s="34" t="s">
        <v>5806</v>
      </c>
      <c s="35" t="s">
        <v>5</v>
      </c>
      <c s="6" t="s">
        <v>6108</v>
      </c>
      <c s="36" t="s">
        <v>90</v>
      </c>
      <c s="37">
        <v>1</v>
      </c>
      <c s="36">
        <v>0</v>
      </c>
      <c s="36">
        <f>ROUND(G75*H75,6)</f>
      </c>
      <c r="L75" s="38">
        <v>0</v>
      </c>
      <c s="32">
        <f>ROUND(ROUND(L75,2)*ROUND(G75,3),2)</f>
      </c>
      <c s="36" t="s">
        <v>2319</v>
      </c>
      <c>
        <f>(M75*21)/100</f>
      </c>
      <c t="s">
        <v>27</v>
      </c>
    </row>
    <row r="76" spans="1:5" ht="38.25">
      <c r="A76" s="35" t="s">
        <v>56</v>
      </c>
      <c r="E76" s="39" t="s">
        <v>6109</v>
      </c>
    </row>
    <row r="77" spans="1:5" ht="12.75">
      <c r="A77" s="35" t="s">
        <v>57</v>
      </c>
      <c r="E77" s="40" t="s">
        <v>5</v>
      </c>
    </row>
    <row r="78" spans="1:5" ht="12.75">
      <c r="A78" t="s">
        <v>59</v>
      </c>
      <c r="E78" s="39" t="s">
        <v>5</v>
      </c>
    </row>
    <row r="79" spans="1:16" ht="12.75">
      <c r="A79" t="s">
        <v>49</v>
      </c>
      <c s="34" t="s">
        <v>147</v>
      </c>
      <c s="34" t="s">
        <v>5808</v>
      </c>
      <c s="35" t="s">
        <v>5</v>
      </c>
      <c s="6" t="s">
        <v>6110</v>
      </c>
      <c s="36" t="s">
        <v>90</v>
      </c>
      <c s="37">
        <v>1</v>
      </c>
      <c s="36">
        <v>0</v>
      </c>
      <c s="36">
        <f>ROUND(G79*H79,6)</f>
      </c>
      <c r="L79" s="38">
        <v>0</v>
      </c>
      <c s="32">
        <f>ROUND(ROUND(L79,2)*ROUND(G79,3),2)</f>
      </c>
      <c s="36" t="s">
        <v>2319</v>
      </c>
      <c>
        <f>(M79*21)/100</f>
      </c>
      <c t="s">
        <v>27</v>
      </c>
    </row>
    <row r="80" spans="1:5" ht="38.25">
      <c r="A80" s="35" t="s">
        <v>56</v>
      </c>
      <c r="E80" s="39" t="s">
        <v>6109</v>
      </c>
    </row>
    <row r="81" spans="1:5" ht="12.75">
      <c r="A81" s="35" t="s">
        <v>57</v>
      </c>
      <c r="E81" s="40" t="s">
        <v>5</v>
      </c>
    </row>
    <row r="82" spans="1:5" ht="12.75">
      <c r="A82" t="s">
        <v>59</v>
      </c>
      <c r="E82" s="39" t="s">
        <v>5</v>
      </c>
    </row>
    <row r="83" spans="1:16" ht="12.75">
      <c r="A83" t="s">
        <v>49</v>
      </c>
      <c s="34" t="s">
        <v>151</v>
      </c>
      <c s="34" t="s">
        <v>5810</v>
      </c>
      <c s="35" t="s">
        <v>5</v>
      </c>
      <c s="6" t="s">
        <v>6111</v>
      </c>
      <c s="36" t="s">
        <v>90</v>
      </c>
      <c s="37">
        <v>3</v>
      </c>
      <c s="36">
        <v>0</v>
      </c>
      <c s="36">
        <f>ROUND(G83*H83,6)</f>
      </c>
      <c r="L83" s="38">
        <v>0</v>
      </c>
      <c s="32">
        <f>ROUND(ROUND(L83,2)*ROUND(G83,3),2)</f>
      </c>
      <c s="36" t="s">
        <v>2319</v>
      </c>
      <c>
        <f>(M83*21)/100</f>
      </c>
      <c t="s">
        <v>27</v>
      </c>
    </row>
    <row r="84" spans="1:5" ht="38.25">
      <c r="A84" s="35" t="s">
        <v>56</v>
      </c>
      <c r="E84" s="39" t="s">
        <v>6109</v>
      </c>
    </row>
    <row r="85" spans="1:5" ht="12.75">
      <c r="A85" s="35" t="s">
        <v>57</v>
      </c>
      <c r="E85" s="40" t="s">
        <v>5</v>
      </c>
    </row>
    <row r="86" spans="1:5" ht="12.75">
      <c r="A86" t="s">
        <v>59</v>
      </c>
      <c r="E86" s="39" t="s">
        <v>5</v>
      </c>
    </row>
    <row r="87" spans="1:16" ht="12.75">
      <c r="A87" t="s">
        <v>49</v>
      </c>
      <c s="34" t="s">
        <v>155</v>
      </c>
      <c s="34" t="s">
        <v>5812</v>
      </c>
      <c s="35" t="s">
        <v>5</v>
      </c>
      <c s="6" t="s">
        <v>6112</v>
      </c>
      <c s="36" t="s">
        <v>90</v>
      </c>
      <c s="37">
        <v>1</v>
      </c>
      <c s="36">
        <v>0</v>
      </c>
      <c s="36">
        <f>ROUND(G87*H87,6)</f>
      </c>
      <c r="L87" s="38">
        <v>0</v>
      </c>
      <c s="32">
        <f>ROUND(ROUND(L87,2)*ROUND(G87,3),2)</f>
      </c>
      <c s="36" t="s">
        <v>2319</v>
      </c>
      <c>
        <f>(M87*21)/100</f>
      </c>
      <c t="s">
        <v>27</v>
      </c>
    </row>
    <row r="88" spans="1:5" ht="38.25">
      <c r="A88" s="35" t="s">
        <v>56</v>
      </c>
      <c r="E88" s="39" t="s">
        <v>6109</v>
      </c>
    </row>
    <row r="89" spans="1:5" ht="12.75">
      <c r="A89" s="35" t="s">
        <v>57</v>
      </c>
      <c r="E89" s="40" t="s">
        <v>5</v>
      </c>
    </row>
    <row r="90" spans="1:5" ht="12.75">
      <c r="A90" t="s">
        <v>59</v>
      </c>
      <c r="E90" s="39" t="s">
        <v>5</v>
      </c>
    </row>
    <row r="91" spans="1:16" ht="12.75">
      <c r="A91" t="s">
        <v>49</v>
      </c>
      <c s="34" t="s">
        <v>158</v>
      </c>
      <c s="34" t="s">
        <v>5814</v>
      </c>
      <c s="35" t="s">
        <v>5</v>
      </c>
      <c s="6" t="s">
        <v>6113</v>
      </c>
      <c s="36" t="s">
        <v>90</v>
      </c>
      <c s="37">
        <v>2</v>
      </c>
      <c s="36">
        <v>0</v>
      </c>
      <c s="36">
        <f>ROUND(G91*H91,6)</f>
      </c>
      <c r="L91" s="38">
        <v>0</v>
      </c>
      <c s="32">
        <f>ROUND(ROUND(L91,2)*ROUND(G91,3),2)</f>
      </c>
      <c s="36" t="s">
        <v>2319</v>
      </c>
      <c>
        <f>(M91*21)/100</f>
      </c>
      <c t="s">
        <v>27</v>
      </c>
    </row>
    <row r="92" spans="1:5" ht="12.75">
      <c r="A92" s="35" t="s">
        <v>56</v>
      </c>
      <c r="E92" s="39" t="s">
        <v>6114</v>
      </c>
    </row>
    <row r="93" spans="1:5" ht="12.75">
      <c r="A93" s="35" t="s">
        <v>57</v>
      </c>
      <c r="E93" s="40" t="s">
        <v>5</v>
      </c>
    </row>
    <row r="94" spans="1:5" ht="12.75">
      <c r="A94" t="s">
        <v>59</v>
      </c>
      <c r="E94" s="39" t="s">
        <v>5</v>
      </c>
    </row>
    <row r="95" spans="1:16" ht="12.75">
      <c r="A95" t="s">
        <v>49</v>
      </c>
      <c s="34" t="s">
        <v>164</v>
      </c>
      <c s="34" t="s">
        <v>5732</v>
      </c>
      <c s="35" t="s">
        <v>5</v>
      </c>
      <c s="6" t="s">
        <v>6115</v>
      </c>
      <c s="36" t="s">
        <v>90</v>
      </c>
      <c s="37">
        <v>1</v>
      </c>
      <c s="36">
        <v>0</v>
      </c>
      <c s="36">
        <f>ROUND(G95*H95,6)</f>
      </c>
      <c r="L95" s="38">
        <v>0</v>
      </c>
      <c s="32">
        <f>ROUND(ROUND(L95,2)*ROUND(G95,3),2)</f>
      </c>
      <c s="36" t="s">
        <v>2319</v>
      </c>
      <c>
        <f>(M95*21)/100</f>
      </c>
      <c t="s">
        <v>27</v>
      </c>
    </row>
    <row r="96" spans="1:5" ht="12.75">
      <c r="A96" s="35" t="s">
        <v>56</v>
      </c>
      <c r="E96" s="39" t="s">
        <v>5</v>
      </c>
    </row>
    <row r="97" spans="1:5" ht="12.75">
      <c r="A97" s="35" t="s">
        <v>57</v>
      </c>
      <c r="E97" s="40" t="s">
        <v>5</v>
      </c>
    </row>
    <row r="98" spans="1:5" ht="12.75">
      <c r="A98" t="s">
        <v>59</v>
      </c>
      <c r="E98" s="39" t="s">
        <v>5</v>
      </c>
    </row>
    <row r="99" spans="1:16" ht="12.75">
      <c r="A99" t="s">
        <v>49</v>
      </c>
      <c s="34" t="s">
        <v>168</v>
      </c>
      <c s="34" t="s">
        <v>5733</v>
      </c>
      <c s="35" t="s">
        <v>5</v>
      </c>
      <c s="6" t="s">
        <v>6116</v>
      </c>
      <c s="36" t="s">
        <v>90</v>
      </c>
      <c s="37">
        <v>1</v>
      </c>
      <c s="36">
        <v>0</v>
      </c>
      <c s="36">
        <f>ROUND(G99*H99,6)</f>
      </c>
      <c r="L99" s="38">
        <v>0</v>
      </c>
      <c s="32">
        <f>ROUND(ROUND(L99,2)*ROUND(G99,3),2)</f>
      </c>
      <c s="36" t="s">
        <v>2319</v>
      </c>
      <c>
        <f>(M99*21)/100</f>
      </c>
      <c t="s">
        <v>27</v>
      </c>
    </row>
    <row r="100" spans="1:5" ht="25.5">
      <c r="A100" s="35" t="s">
        <v>56</v>
      </c>
      <c r="E100" s="39" t="s">
        <v>6117</v>
      </c>
    </row>
    <row r="101" spans="1:5" ht="12.75">
      <c r="A101" s="35" t="s">
        <v>57</v>
      </c>
      <c r="E101" s="40" t="s">
        <v>5</v>
      </c>
    </row>
    <row r="102" spans="1:5" ht="12.75">
      <c r="A102" t="s">
        <v>59</v>
      </c>
      <c r="E102" s="39" t="s">
        <v>5</v>
      </c>
    </row>
    <row r="103" spans="1:16" ht="12.75">
      <c r="A103" t="s">
        <v>49</v>
      </c>
      <c s="34" t="s">
        <v>173</v>
      </c>
      <c s="34" t="s">
        <v>5734</v>
      </c>
      <c s="35" t="s">
        <v>5</v>
      </c>
      <c s="6" t="s">
        <v>6118</v>
      </c>
      <c s="36" t="s">
        <v>90</v>
      </c>
      <c s="37">
        <v>1</v>
      </c>
      <c s="36">
        <v>0</v>
      </c>
      <c s="36">
        <f>ROUND(G103*H103,6)</f>
      </c>
      <c r="L103" s="38">
        <v>0</v>
      </c>
      <c s="32">
        <f>ROUND(ROUND(L103,2)*ROUND(G103,3),2)</f>
      </c>
      <c s="36" t="s">
        <v>2319</v>
      </c>
      <c>
        <f>(M103*21)/100</f>
      </c>
      <c t="s">
        <v>27</v>
      </c>
    </row>
    <row r="104" spans="1:5" ht="25.5">
      <c r="A104" s="35" t="s">
        <v>56</v>
      </c>
      <c r="E104" s="39" t="s">
        <v>6119</v>
      </c>
    </row>
    <row r="105" spans="1:5" ht="12.75">
      <c r="A105" s="35" t="s">
        <v>57</v>
      </c>
      <c r="E105" s="40" t="s">
        <v>5</v>
      </c>
    </row>
    <row r="106" spans="1:5" ht="12.75">
      <c r="A106" t="s">
        <v>59</v>
      </c>
      <c r="E106" s="39" t="s">
        <v>5</v>
      </c>
    </row>
    <row r="107" spans="1:16" ht="12.75">
      <c r="A107" t="s">
        <v>49</v>
      </c>
      <c s="34" t="s">
        <v>176</v>
      </c>
      <c s="34" t="s">
        <v>5735</v>
      </c>
      <c s="35" t="s">
        <v>5</v>
      </c>
      <c s="6" t="s">
        <v>6120</v>
      </c>
      <c s="36" t="s">
        <v>90</v>
      </c>
      <c s="37">
        <v>1</v>
      </c>
      <c s="36">
        <v>0</v>
      </c>
      <c s="36">
        <f>ROUND(G107*H107,6)</f>
      </c>
      <c r="L107" s="38">
        <v>0</v>
      </c>
      <c s="32">
        <f>ROUND(ROUND(L107,2)*ROUND(G107,3),2)</f>
      </c>
      <c s="36" t="s">
        <v>2319</v>
      </c>
      <c>
        <f>(M107*21)/100</f>
      </c>
      <c t="s">
        <v>27</v>
      </c>
    </row>
    <row r="108" spans="1:5" ht="25.5">
      <c r="A108" s="35" t="s">
        <v>56</v>
      </c>
      <c r="E108" s="39" t="s">
        <v>6121</v>
      </c>
    </row>
    <row r="109" spans="1:5" ht="12.75">
      <c r="A109" s="35" t="s">
        <v>57</v>
      </c>
      <c r="E109" s="40" t="s">
        <v>5</v>
      </c>
    </row>
    <row r="110" spans="1:5" ht="12.75">
      <c r="A110" t="s">
        <v>59</v>
      </c>
      <c r="E110" s="39" t="s">
        <v>5</v>
      </c>
    </row>
    <row r="111" spans="1:16" ht="12.75">
      <c r="A111" t="s">
        <v>49</v>
      </c>
      <c s="34" t="s">
        <v>180</v>
      </c>
      <c s="34" t="s">
        <v>5736</v>
      </c>
      <c s="35" t="s">
        <v>5</v>
      </c>
      <c s="6" t="s">
        <v>6122</v>
      </c>
      <c s="36" t="s">
        <v>90</v>
      </c>
      <c s="37">
        <v>19</v>
      </c>
      <c s="36">
        <v>0</v>
      </c>
      <c s="36">
        <f>ROUND(G111*H111,6)</f>
      </c>
      <c r="L111" s="38">
        <v>0</v>
      </c>
      <c s="32">
        <f>ROUND(ROUND(L111,2)*ROUND(G111,3),2)</f>
      </c>
      <c s="36" t="s">
        <v>2319</v>
      </c>
      <c>
        <f>(M111*21)/100</f>
      </c>
      <c t="s">
        <v>27</v>
      </c>
    </row>
    <row r="112" spans="1:5" ht="25.5">
      <c r="A112" s="35" t="s">
        <v>56</v>
      </c>
      <c r="E112" s="39" t="s">
        <v>6123</v>
      </c>
    </row>
    <row r="113" spans="1:5" ht="12.75">
      <c r="A113" s="35" t="s">
        <v>57</v>
      </c>
      <c r="E113" s="40" t="s">
        <v>5</v>
      </c>
    </row>
    <row r="114" spans="1:5" ht="12.75">
      <c r="A114" t="s">
        <v>59</v>
      </c>
      <c r="E114" s="39" t="s">
        <v>5</v>
      </c>
    </row>
    <row r="115" spans="1:16" ht="12.75">
      <c r="A115" t="s">
        <v>49</v>
      </c>
      <c s="34" t="s">
        <v>916</v>
      </c>
      <c s="34" t="s">
        <v>5738</v>
      </c>
      <c s="35" t="s">
        <v>5</v>
      </c>
      <c s="6" t="s">
        <v>6124</v>
      </c>
      <c s="36" t="s">
        <v>90</v>
      </c>
      <c s="37">
        <v>1</v>
      </c>
      <c s="36">
        <v>0</v>
      </c>
      <c s="36">
        <f>ROUND(G115*H115,6)</f>
      </c>
      <c r="L115" s="38">
        <v>0</v>
      </c>
      <c s="32">
        <f>ROUND(ROUND(L115,2)*ROUND(G115,3),2)</f>
      </c>
      <c s="36" t="s">
        <v>2319</v>
      </c>
      <c>
        <f>(M115*21)/100</f>
      </c>
      <c t="s">
        <v>27</v>
      </c>
    </row>
    <row r="116" spans="1:5" ht="25.5">
      <c r="A116" s="35" t="s">
        <v>56</v>
      </c>
      <c r="E116" s="39" t="s">
        <v>6125</v>
      </c>
    </row>
    <row r="117" spans="1:5" ht="12.75">
      <c r="A117" s="35" t="s">
        <v>57</v>
      </c>
      <c r="E117" s="40" t="s">
        <v>5</v>
      </c>
    </row>
    <row r="118" spans="1:5" ht="12.75">
      <c r="A118" t="s">
        <v>59</v>
      </c>
      <c r="E118" s="39" t="s">
        <v>5</v>
      </c>
    </row>
    <row r="119" spans="1:16" ht="12.75">
      <c r="A119" t="s">
        <v>49</v>
      </c>
      <c s="34" t="s">
        <v>919</v>
      </c>
      <c s="34" t="s">
        <v>5740</v>
      </c>
      <c s="35" t="s">
        <v>5</v>
      </c>
      <c s="6" t="s">
        <v>6126</v>
      </c>
      <c s="36" t="s">
        <v>90</v>
      </c>
      <c s="37">
        <v>76</v>
      </c>
      <c s="36">
        <v>0</v>
      </c>
      <c s="36">
        <f>ROUND(G119*H119,6)</f>
      </c>
      <c r="L119" s="38">
        <v>0</v>
      </c>
      <c s="32">
        <f>ROUND(ROUND(L119,2)*ROUND(G119,3),2)</f>
      </c>
      <c s="36" t="s">
        <v>2319</v>
      </c>
      <c>
        <f>(M119*21)/100</f>
      </c>
      <c t="s">
        <v>27</v>
      </c>
    </row>
    <row r="120" spans="1:5" ht="38.25">
      <c r="A120" s="35" t="s">
        <v>56</v>
      </c>
      <c r="E120" s="39" t="s">
        <v>6127</v>
      </c>
    </row>
    <row r="121" spans="1:5" ht="12.75">
      <c r="A121" s="35" t="s">
        <v>57</v>
      </c>
      <c r="E121" s="40" t="s">
        <v>5</v>
      </c>
    </row>
    <row r="122" spans="1:5" ht="12.75">
      <c r="A122" t="s">
        <v>59</v>
      </c>
      <c r="E122" s="39" t="s">
        <v>5</v>
      </c>
    </row>
    <row r="123" spans="1:13" ht="12.75">
      <c r="A123" t="s">
        <v>46</v>
      </c>
      <c r="C123" s="31" t="s">
        <v>26</v>
      </c>
      <c r="E123" s="33" t="s">
        <v>6128</v>
      </c>
      <c r="J123" s="32">
        <f>0</f>
      </c>
      <c s="32">
        <f>0</f>
      </c>
      <c s="32">
        <f>0+L124+L128+L132+L136+L140+L144+L148+L152+L156+L160+L164+L168+L172+L176+L180+L184+L188+L192+L196+L200</f>
      </c>
      <c s="32">
        <f>0+M124+M128+M132+M136+M140+M144+M148+M152+M156+M160+M164+M168+M172+M176+M180+M184+M188+M192+M196+M200</f>
      </c>
    </row>
    <row r="124" spans="1:16" ht="12.75">
      <c r="A124" t="s">
        <v>49</v>
      </c>
      <c s="34" t="s">
        <v>183</v>
      </c>
      <c s="34" t="s">
        <v>6129</v>
      </c>
      <c s="35" t="s">
        <v>5</v>
      </c>
      <c s="6" t="s">
        <v>6130</v>
      </c>
      <c s="36" t="s">
        <v>90</v>
      </c>
      <c s="37">
        <v>21</v>
      </c>
      <c s="36">
        <v>0</v>
      </c>
      <c s="36">
        <f>ROUND(G124*H124,6)</f>
      </c>
      <c r="L124" s="38">
        <v>0</v>
      </c>
      <c s="32">
        <f>ROUND(ROUND(L124,2)*ROUND(G124,3),2)</f>
      </c>
      <c s="36" t="s">
        <v>6079</v>
      </c>
      <c>
        <f>(M124*21)/100</f>
      </c>
      <c t="s">
        <v>27</v>
      </c>
    </row>
    <row r="125" spans="1:5" ht="12.75">
      <c r="A125" s="35" t="s">
        <v>56</v>
      </c>
      <c r="E125" s="39" t="s">
        <v>5</v>
      </c>
    </row>
    <row r="126" spans="1:5" ht="12.75">
      <c r="A126" s="35" t="s">
        <v>57</v>
      </c>
      <c r="E126" s="40" t="s">
        <v>5</v>
      </c>
    </row>
    <row r="127" spans="1:5" ht="12.75">
      <c r="A127" t="s">
        <v>59</v>
      </c>
      <c r="E127" s="39" t="s">
        <v>5</v>
      </c>
    </row>
    <row r="128" spans="1:16" ht="12.75">
      <c r="A128" t="s">
        <v>49</v>
      </c>
      <c s="34" t="s">
        <v>187</v>
      </c>
      <c s="34" t="s">
        <v>6131</v>
      </c>
      <c s="35" t="s">
        <v>5</v>
      </c>
      <c s="6" t="s">
        <v>6132</v>
      </c>
      <c s="36" t="s">
        <v>90</v>
      </c>
      <c s="37">
        <v>21</v>
      </c>
      <c s="36">
        <v>0</v>
      </c>
      <c s="36">
        <f>ROUND(G128*H128,6)</f>
      </c>
      <c r="L128" s="38">
        <v>0</v>
      </c>
      <c s="32">
        <f>ROUND(ROUND(L128,2)*ROUND(G128,3),2)</f>
      </c>
      <c s="36" t="s">
        <v>6079</v>
      </c>
      <c>
        <f>(M128*21)/100</f>
      </c>
      <c t="s">
        <v>27</v>
      </c>
    </row>
    <row r="129" spans="1:5" ht="12.75">
      <c r="A129" s="35" t="s">
        <v>56</v>
      </c>
      <c r="E129" s="39" t="s">
        <v>5</v>
      </c>
    </row>
    <row r="130" spans="1:5" ht="12.75">
      <c r="A130" s="35" t="s">
        <v>57</v>
      </c>
      <c r="E130" s="40" t="s">
        <v>5</v>
      </c>
    </row>
    <row r="131" spans="1:5" ht="12.75">
      <c r="A131" t="s">
        <v>59</v>
      </c>
      <c r="E131" s="39" t="s">
        <v>5</v>
      </c>
    </row>
    <row r="132" spans="1:16" ht="12.75">
      <c r="A132" t="s">
        <v>49</v>
      </c>
      <c s="34" t="s">
        <v>191</v>
      </c>
      <c s="34" t="s">
        <v>5508</v>
      </c>
      <c s="35" t="s">
        <v>5</v>
      </c>
      <c s="6" t="s">
        <v>6133</v>
      </c>
      <c s="36" t="s">
        <v>75</v>
      </c>
      <c s="37">
        <v>105</v>
      </c>
      <c s="36">
        <v>0</v>
      </c>
      <c s="36">
        <f>ROUND(G132*H132,6)</f>
      </c>
      <c r="L132" s="38">
        <v>0</v>
      </c>
      <c s="32">
        <f>ROUND(ROUND(L132,2)*ROUND(G132,3),2)</f>
      </c>
      <c s="36" t="s">
        <v>6079</v>
      </c>
      <c>
        <f>(M132*21)/100</f>
      </c>
      <c t="s">
        <v>27</v>
      </c>
    </row>
    <row r="133" spans="1:5" ht="12.75">
      <c r="A133" s="35" t="s">
        <v>56</v>
      </c>
      <c r="E133" s="39" t="s">
        <v>5</v>
      </c>
    </row>
    <row r="134" spans="1:5" ht="12.75">
      <c r="A134" s="35" t="s">
        <v>57</v>
      </c>
      <c r="E134" s="40" t="s">
        <v>5</v>
      </c>
    </row>
    <row r="135" spans="1:5" ht="12.75">
      <c r="A135" t="s">
        <v>59</v>
      </c>
      <c r="E135" s="39" t="s">
        <v>5</v>
      </c>
    </row>
    <row r="136" spans="1:16" ht="12.75">
      <c r="A136" t="s">
        <v>49</v>
      </c>
      <c s="34" t="s">
        <v>196</v>
      </c>
      <c s="34" t="s">
        <v>5511</v>
      </c>
      <c s="35" t="s">
        <v>5</v>
      </c>
      <c s="6" t="s">
        <v>6134</v>
      </c>
      <c s="36" t="s">
        <v>75</v>
      </c>
      <c s="37">
        <v>451</v>
      </c>
      <c s="36">
        <v>0</v>
      </c>
      <c s="36">
        <f>ROUND(G136*H136,6)</f>
      </c>
      <c r="L136" s="38">
        <v>0</v>
      </c>
      <c s="32">
        <f>ROUND(ROUND(L136,2)*ROUND(G136,3),2)</f>
      </c>
      <c s="36" t="s">
        <v>6079</v>
      </c>
      <c>
        <f>(M136*21)/100</f>
      </c>
      <c t="s">
        <v>27</v>
      </c>
    </row>
    <row r="137" spans="1:5" ht="12.75">
      <c r="A137" s="35" t="s">
        <v>56</v>
      </c>
      <c r="E137" s="39" t="s">
        <v>5</v>
      </c>
    </row>
    <row r="138" spans="1:5" ht="12.75">
      <c r="A138" s="35" t="s">
        <v>57</v>
      </c>
      <c r="E138" s="40" t="s">
        <v>5</v>
      </c>
    </row>
    <row r="139" spans="1:5" ht="12.75">
      <c r="A139" t="s">
        <v>59</v>
      </c>
      <c r="E139" s="39" t="s">
        <v>5</v>
      </c>
    </row>
    <row r="140" spans="1:16" ht="12.75">
      <c r="A140" t="s">
        <v>49</v>
      </c>
      <c s="34" t="s">
        <v>200</v>
      </c>
      <c s="34" t="s">
        <v>5515</v>
      </c>
      <c s="35" t="s">
        <v>5</v>
      </c>
      <c s="6" t="s">
        <v>6135</v>
      </c>
      <c s="36" t="s">
        <v>75</v>
      </c>
      <c s="37">
        <v>5</v>
      </c>
      <c s="36">
        <v>0</v>
      </c>
      <c s="36">
        <f>ROUND(G140*H140,6)</f>
      </c>
      <c r="L140" s="38">
        <v>0</v>
      </c>
      <c s="32">
        <f>ROUND(ROUND(L140,2)*ROUND(G140,3),2)</f>
      </c>
      <c s="36" t="s">
        <v>6079</v>
      </c>
      <c>
        <f>(M140*21)/100</f>
      </c>
      <c t="s">
        <v>27</v>
      </c>
    </row>
    <row r="141" spans="1:5" ht="12.75">
      <c r="A141" s="35" t="s">
        <v>56</v>
      </c>
      <c r="E141" s="39" t="s">
        <v>5</v>
      </c>
    </row>
    <row r="142" spans="1:5" ht="12.75">
      <c r="A142" s="35" t="s">
        <v>57</v>
      </c>
      <c r="E142" s="40" t="s">
        <v>5</v>
      </c>
    </row>
    <row r="143" spans="1:5" ht="12.75">
      <c r="A143" t="s">
        <v>59</v>
      </c>
      <c r="E143" s="39" t="s">
        <v>5</v>
      </c>
    </row>
    <row r="144" spans="1:16" ht="12.75">
      <c r="A144" t="s">
        <v>49</v>
      </c>
      <c s="34" t="s">
        <v>204</v>
      </c>
      <c s="34" t="s">
        <v>6136</v>
      </c>
      <c s="35" t="s">
        <v>5</v>
      </c>
      <c s="6" t="s">
        <v>6137</v>
      </c>
      <c s="36" t="s">
        <v>75</v>
      </c>
      <c s="37">
        <v>1719</v>
      </c>
      <c s="36">
        <v>0</v>
      </c>
      <c s="36">
        <f>ROUND(G144*H144,6)</f>
      </c>
      <c r="L144" s="38">
        <v>0</v>
      </c>
      <c s="32">
        <f>ROUND(ROUND(L144,2)*ROUND(G144,3),2)</f>
      </c>
      <c s="36" t="s">
        <v>6079</v>
      </c>
      <c>
        <f>(M144*21)/100</f>
      </c>
      <c t="s">
        <v>27</v>
      </c>
    </row>
    <row r="145" spans="1:5" ht="12.75">
      <c r="A145" s="35" t="s">
        <v>56</v>
      </c>
      <c r="E145" s="39" t="s">
        <v>5</v>
      </c>
    </row>
    <row r="146" spans="1:5" ht="12.75">
      <c r="A146" s="35" t="s">
        <v>57</v>
      </c>
      <c r="E146" s="40" t="s">
        <v>5</v>
      </c>
    </row>
    <row r="147" spans="1:5" ht="12.75">
      <c r="A147" t="s">
        <v>59</v>
      </c>
      <c r="E147" s="39" t="s">
        <v>5</v>
      </c>
    </row>
    <row r="148" spans="1:16" ht="12.75">
      <c r="A148" t="s">
        <v>49</v>
      </c>
      <c s="34" t="s">
        <v>208</v>
      </c>
      <c s="34" t="s">
        <v>6138</v>
      </c>
      <c s="35" t="s">
        <v>5</v>
      </c>
      <c s="6" t="s">
        <v>6139</v>
      </c>
      <c s="36" t="s">
        <v>75</v>
      </c>
      <c s="37">
        <v>275</v>
      </c>
      <c s="36">
        <v>0</v>
      </c>
      <c s="36">
        <f>ROUND(G148*H148,6)</f>
      </c>
      <c r="L148" s="38">
        <v>0</v>
      </c>
      <c s="32">
        <f>ROUND(ROUND(L148,2)*ROUND(G148,3),2)</f>
      </c>
      <c s="36" t="s">
        <v>6079</v>
      </c>
      <c>
        <f>(M148*21)/100</f>
      </c>
      <c t="s">
        <v>27</v>
      </c>
    </row>
    <row r="149" spans="1:5" ht="12.75">
      <c r="A149" s="35" t="s">
        <v>56</v>
      </c>
      <c r="E149" s="39" t="s">
        <v>5</v>
      </c>
    </row>
    <row r="150" spans="1:5" ht="12.75">
      <c r="A150" s="35" t="s">
        <v>57</v>
      </c>
      <c r="E150" s="40" t="s">
        <v>5</v>
      </c>
    </row>
    <row r="151" spans="1:5" ht="12.75">
      <c r="A151" t="s">
        <v>59</v>
      </c>
      <c r="E151" s="39" t="s">
        <v>5</v>
      </c>
    </row>
    <row r="152" spans="1:16" ht="12.75">
      <c r="A152" t="s">
        <v>49</v>
      </c>
      <c s="34" t="s">
        <v>212</v>
      </c>
      <c s="34" t="s">
        <v>6140</v>
      </c>
      <c s="35" t="s">
        <v>5</v>
      </c>
      <c s="6" t="s">
        <v>6141</v>
      </c>
      <c s="36" t="s">
        <v>75</v>
      </c>
      <c s="37">
        <v>11</v>
      </c>
      <c s="36">
        <v>0</v>
      </c>
      <c s="36">
        <f>ROUND(G152*H152,6)</f>
      </c>
      <c r="L152" s="38">
        <v>0</v>
      </c>
      <c s="32">
        <f>ROUND(ROUND(L152,2)*ROUND(G152,3),2)</f>
      </c>
      <c s="36" t="s">
        <v>6079</v>
      </c>
      <c>
        <f>(M152*21)/100</f>
      </c>
      <c t="s">
        <v>27</v>
      </c>
    </row>
    <row r="153" spans="1:5" ht="12.75">
      <c r="A153" s="35" t="s">
        <v>56</v>
      </c>
      <c r="E153" s="39" t="s">
        <v>5</v>
      </c>
    </row>
    <row r="154" spans="1:5" ht="12.75">
      <c r="A154" s="35" t="s">
        <v>57</v>
      </c>
      <c r="E154" s="40" t="s">
        <v>5</v>
      </c>
    </row>
    <row r="155" spans="1:5" ht="12.75">
      <c r="A155" t="s">
        <v>59</v>
      </c>
      <c r="E155" s="39" t="s">
        <v>5</v>
      </c>
    </row>
    <row r="156" spans="1:16" ht="12.75">
      <c r="A156" t="s">
        <v>49</v>
      </c>
      <c s="34" t="s">
        <v>217</v>
      </c>
      <c s="34" t="s">
        <v>6142</v>
      </c>
      <c s="35" t="s">
        <v>5</v>
      </c>
      <c s="6" t="s">
        <v>6143</v>
      </c>
      <c s="36" t="s">
        <v>75</v>
      </c>
      <c s="37">
        <v>100</v>
      </c>
      <c s="36">
        <v>0</v>
      </c>
      <c s="36">
        <f>ROUND(G156*H156,6)</f>
      </c>
      <c r="L156" s="38">
        <v>0</v>
      </c>
      <c s="32">
        <f>ROUND(ROUND(L156,2)*ROUND(G156,3),2)</f>
      </c>
      <c s="36" t="s">
        <v>6079</v>
      </c>
      <c>
        <f>(M156*21)/100</f>
      </c>
      <c t="s">
        <v>27</v>
      </c>
    </row>
    <row r="157" spans="1:5" ht="12.75">
      <c r="A157" s="35" t="s">
        <v>56</v>
      </c>
      <c r="E157" s="39" t="s">
        <v>5</v>
      </c>
    </row>
    <row r="158" spans="1:5" ht="12.75">
      <c r="A158" s="35" t="s">
        <v>57</v>
      </c>
      <c r="E158" s="40" t="s">
        <v>5</v>
      </c>
    </row>
    <row r="159" spans="1:5" ht="12.75">
      <c r="A159" t="s">
        <v>59</v>
      </c>
      <c r="E159" s="39" t="s">
        <v>5</v>
      </c>
    </row>
    <row r="160" spans="1:16" ht="12.75">
      <c r="A160" t="s">
        <v>49</v>
      </c>
      <c s="34" t="s">
        <v>221</v>
      </c>
      <c s="34" t="s">
        <v>6144</v>
      </c>
      <c s="35" t="s">
        <v>5</v>
      </c>
      <c s="6" t="s">
        <v>6145</v>
      </c>
      <c s="36" t="s">
        <v>75</v>
      </c>
      <c s="37">
        <v>348</v>
      </c>
      <c s="36">
        <v>0</v>
      </c>
      <c s="36">
        <f>ROUND(G160*H160,6)</f>
      </c>
      <c r="L160" s="38">
        <v>0</v>
      </c>
      <c s="32">
        <f>ROUND(ROUND(L160,2)*ROUND(G160,3),2)</f>
      </c>
      <c s="36" t="s">
        <v>6079</v>
      </c>
      <c>
        <f>(M160*21)/100</f>
      </c>
      <c t="s">
        <v>27</v>
      </c>
    </row>
    <row r="161" spans="1:5" ht="12.75">
      <c r="A161" s="35" t="s">
        <v>56</v>
      </c>
      <c r="E161" s="39" t="s">
        <v>5</v>
      </c>
    </row>
    <row r="162" spans="1:5" ht="12.75">
      <c r="A162" s="35" t="s">
        <v>57</v>
      </c>
      <c r="E162" s="40" t="s">
        <v>5</v>
      </c>
    </row>
    <row r="163" spans="1:5" ht="12.75">
      <c r="A163" t="s">
        <v>59</v>
      </c>
      <c r="E163" s="39" t="s">
        <v>5</v>
      </c>
    </row>
    <row r="164" spans="1:16" ht="12.75">
      <c r="A164" t="s">
        <v>49</v>
      </c>
      <c s="34" t="s">
        <v>226</v>
      </c>
      <c s="34" t="s">
        <v>6146</v>
      </c>
      <c s="35" t="s">
        <v>5</v>
      </c>
      <c s="6" t="s">
        <v>6147</v>
      </c>
      <c s="36" t="s">
        <v>75</v>
      </c>
      <c s="37">
        <v>20</v>
      </c>
      <c s="36">
        <v>0</v>
      </c>
      <c s="36">
        <f>ROUND(G164*H164,6)</f>
      </c>
      <c r="L164" s="38">
        <v>0</v>
      </c>
      <c s="32">
        <f>ROUND(ROUND(L164,2)*ROUND(G164,3),2)</f>
      </c>
      <c s="36" t="s">
        <v>6079</v>
      </c>
      <c>
        <f>(M164*21)/100</f>
      </c>
      <c t="s">
        <v>27</v>
      </c>
    </row>
    <row r="165" spans="1:5" ht="12.75">
      <c r="A165" s="35" t="s">
        <v>56</v>
      </c>
      <c r="E165" s="39" t="s">
        <v>5</v>
      </c>
    </row>
    <row r="166" spans="1:5" ht="12.75">
      <c r="A166" s="35" t="s">
        <v>57</v>
      </c>
      <c r="E166" s="40" t="s">
        <v>5</v>
      </c>
    </row>
    <row r="167" spans="1:5" ht="12.75">
      <c r="A167" t="s">
        <v>59</v>
      </c>
      <c r="E167" s="39" t="s">
        <v>5</v>
      </c>
    </row>
    <row r="168" spans="1:16" ht="12.75">
      <c r="A168" t="s">
        <v>49</v>
      </c>
      <c s="34" t="s">
        <v>231</v>
      </c>
      <c s="34" t="s">
        <v>6148</v>
      </c>
      <c s="35" t="s">
        <v>5</v>
      </c>
      <c s="6" t="s">
        <v>6149</v>
      </c>
      <c s="36" t="s">
        <v>75</v>
      </c>
      <c s="37">
        <v>44</v>
      </c>
      <c s="36">
        <v>0</v>
      </c>
      <c s="36">
        <f>ROUND(G168*H168,6)</f>
      </c>
      <c r="L168" s="38">
        <v>0</v>
      </c>
      <c s="32">
        <f>ROUND(ROUND(L168,2)*ROUND(G168,3),2)</f>
      </c>
      <c s="36" t="s">
        <v>6079</v>
      </c>
      <c>
        <f>(M168*21)/100</f>
      </c>
      <c t="s">
        <v>27</v>
      </c>
    </row>
    <row r="169" spans="1:5" ht="12.75">
      <c r="A169" s="35" t="s">
        <v>56</v>
      </c>
      <c r="E169" s="39" t="s">
        <v>5</v>
      </c>
    </row>
    <row r="170" spans="1:5" ht="12.75">
      <c r="A170" s="35" t="s">
        <v>57</v>
      </c>
      <c r="E170" s="40" t="s">
        <v>5</v>
      </c>
    </row>
    <row r="171" spans="1:5" ht="12.75">
      <c r="A171" t="s">
        <v>59</v>
      </c>
      <c r="E171" s="39" t="s">
        <v>5</v>
      </c>
    </row>
    <row r="172" spans="1:16" ht="12.75">
      <c r="A172" t="s">
        <v>49</v>
      </c>
      <c s="34" t="s">
        <v>235</v>
      </c>
      <c s="34" t="s">
        <v>6150</v>
      </c>
      <c s="35" t="s">
        <v>5</v>
      </c>
      <c s="6" t="s">
        <v>6151</v>
      </c>
      <c s="36" t="s">
        <v>75</v>
      </c>
      <c s="37">
        <v>20</v>
      </c>
      <c s="36">
        <v>0</v>
      </c>
      <c s="36">
        <f>ROUND(G172*H172,6)</f>
      </c>
      <c r="L172" s="38">
        <v>0</v>
      </c>
      <c s="32">
        <f>ROUND(ROUND(L172,2)*ROUND(G172,3),2)</f>
      </c>
      <c s="36" t="s">
        <v>6079</v>
      </c>
      <c>
        <f>(M172*21)/100</f>
      </c>
      <c t="s">
        <v>27</v>
      </c>
    </row>
    <row r="173" spans="1:5" ht="12.75">
      <c r="A173" s="35" t="s">
        <v>56</v>
      </c>
      <c r="E173" s="39" t="s">
        <v>5</v>
      </c>
    </row>
    <row r="174" spans="1:5" ht="12.75">
      <c r="A174" s="35" t="s">
        <v>57</v>
      </c>
      <c r="E174" s="40" t="s">
        <v>5</v>
      </c>
    </row>
    <row r="175" spans="1:5" ht="12.75">
      <c r="A175" t="s">
        <v>59</v>
      </c>
      <c r="E175" s="39" t="s">
        <v>5</v>
      </c>
    </row>
    <row r="176" spans="1:16" ht="12.75">
      <c r="A176" t="s">
        <v>49</v>
      </c>
      <c s="34" t="s">
        <v>239</v>
      </c>
      <c s="34" t="s">
        <v>6152</v>
      </c>
      <c s="35" t="s">
        <v>5</v>
      </c>
      <c s="6" t="s">
        <v>6153</v>
      </c>
      <c s="36" t="s">
        <v>75</v>
      </c>
      <c s="37">
        <v>44</v>
      </c>
      <c s="36">
        <v>0</v>
      </c>
      <c s="36">
        <f>ROUND(G176*H176,6)</f>
      </c>
      <c r="L176" s="38">
        <v>0</v>
      </c>
      <c s="32">
        <f>ROUND(ROUND(L176,2)*ROUND(G176,3),2)</f>
      </c>
      <c s="36" t="s">
        <v>6079</v>
      </c>
      <c>
        <f>(M176*21)/100</f>
      </c>
      <c t="s">
        <v>27</v>
      </c>
    </row>
    <row r="177" spans="1:5" ht="12.75">
      <c r="A177" s="35" t="s">
        <v>56</v>
      </c>
      <c r="E177" s="39" t="s">
        <v>5</v>
      </c>
    </row>
    <row r="178" spans="1:5" ht="12.75">
      <c r="A178" s="35" t="s">
        <v>57</v>
      </c>
      <c r="E178" s="40" t="s">
        <v>5</v>
      </c>
    </row>
    <row r="179" spans="1:5" ht="12.75">
      <c r="A179" t="s">
        <v>59</v>
      </c>
      <c r="E179" s="39" t="s">
        <v>5</v>
      </c>
    </row>
    <row r="180" spans="1:16" ht="12.75">
      <c r="A180" t="s">
        <v>49</v>
      </c>
      <c s="34" t="s">
        <v>243</v>
      </c>
      <c s="34" t="s">
        <v>6154</v>
      </c>
      <c s="35" t="s">
        <v>5</v>
      </c>
      <c s="6" t="s">
        <v>6155</v>
      </c>
      <c s="36" t="s">
        <v>75</v>
      </c>
      <c s="37">
        <v>561</v>
      </c>
      <c s="36">
        <v>0</v>
      </c>
      <c s="36">
        <f>ROUND(G180*H180,6)</f>
      </c>
      <c r="L180" s="38">
        <v>0</v>
      </c>
      <c s="32">
        <f>ROUND(ROUND(L180,2)*ROUND(G180,3),2)</f>
      </c>
      <c s="36" t="s">
        <v>6079</v>
      </c>
      <c>
        <f>(M180*21)/100</f>
      </c>
      <c t="s">
        <v>27</v>
      </c>
    </row>
    <row r="181" spans="1:5" ht="12.75">
      <c r="A181" s="35" t="s">
        <v>56</v>
      </c>
      <c r="E181" s="39" t="s">
        <v>5</v>
      </c>
    </row>
    <row r="182" spans="1:5" ht="12.75">
      <c r="A182" s="35" t="s">
        <v>57</v>
      </c>
      <c r="E182" s="40" t="s">
        <v>5</v>
      </c>
    </row>
    <row r="183" spans="1:5" ht="12.75">
      <c r="A183" t="s">
        <v>59</v>
      </c>
      <c r="E183" s="39" t="s">
        <v>5</v>
      </c>
    </row>
    <row r="184" spans="1:16" ht="25.5">
      <c r="A184" t="s">
        <v>49</v>
      </c>
      <c s="34" t="s">
        <v>247</v>
      </c>
      <c s="34" t="s">
        <v>6156</v>
      </c>
      <c s="35" t="s">
        <v>5</v>
      </c>
      <c s="6" t="s">
        <v>6157</v>
      </c>
      <c s="36" t="s">
        <v>90</v>
      </c>
      <c s="37">
        <v>4</v>
      </c>
      <c s="36">
        <v>0</v>
      </c>
      <c s="36">
        <f>ROUND(G184*H184,6)</f>
      </c>
      <c r="L184" s="38">
        <v>0</v>
      </c>
      <c s="32">
        <f>ROUND(ROUND(L184,2)*ROUND(G184,3),2)</f>
      </c>
      <c s="36" t="s">
        <v>6079</v>
      </c>
      <c>
        <f>(M184*21)/100</f>
      </c>
      <c t="s">
        <v>27</v>
      </c>
    </row>
    <row r="185" spans="1:5" ht="12.75">
      <c r="A185" s="35" t="s">
        <v>56</v>
      </c>
      <c r="E185" s="39" t="s">
        <v>6158</v>
      </c>
    </row>
    <row r="186" spans="1:5" ht="12.75">
      <c r="A186" s="35" t="s">
        <v>57</v>
      </c>
      <c r="E186" s="40" t="s">
        <v>5</v>
      </c>
    </row>
    <row r="187" spans="1:5" ht="12.75">
      <c r="A187" t="s">
        <v>59</v>
      </c>
      <c r="E187" s="39" t="s">
        <v>5</v>
      </c>
    </row>
    <row r="188" spans="1:16" ht="12.75">
      <c r="A188" t="s">
        <v>49</v>
      </c>
      <c s="34" t="s">
        <v>251</v>
      </c>
      <c s="34" t="s">
        <v>6159</v>
      </c>
      <c s="35" t="s">
        <v>5</v>
      </c>
      <c s="6" t="s">
        <v>6160</v>
      </c>
      <c s="36" t="s">
        <v>75</v>
      </c>
      <c s="37">
        <v>348</v>
      </c>
      <c s="36">
        <v>0</v>
      </c>
      <c s="36">
        <f>ROUND(G188*H188,6)</f>
      </c>
      <c r="L188" s="38">
        <v>0</v>
      </c>
      <c s="32">
        <f>ROUND(ROUND(L188,2)*ROUND(G188,3),2)</f>
      </c>
      <c s="36" t="s">
        <v>6079</v>
      </c>
      <c>
        <f>(M188*21)/100</f>
      </c>
      <c t="s">
        <v>27</v>
      </c>
    </row>
    <row r="189" spans="1:5" ht="12.75">
      <c r="A189" s="35" t="s">
        <v>56</v>
      </c>
      <c r="E189" s="39" t="s">
        <v>5</v>
      </c>
    </row>
    <row r="190" spans="1:5" ht="12.75">
      <c r="A190" s="35" t="s">
        <v>57</v>
      </c>
      <c r="E190" s="40" t="s">
        <v>5</v>
      </c>
    </row>
    <row r="191" spans="1:5" ht="12.75">
      <c r="A191" t="s">
        <v>59</v>
      </c>
      <c r="E191" s="39" t="s">
        <v>5</v>
      </c>
    </row>
    <row r="192" spans="1:16" ht="12.75">
      <c r="A192" t="s">
        <v>49</v>
      </c>
      <c s="34" t="s">
        <v>255</v>
      </c>
      <c s="34" t="s">
        <v>6161</v>
      </c>
      <c s="35" t="s">
        <v>5</v>
      </c>
      <c s="6" t="s">
        <v>6162</v>
      </c>
      <c s="36" t="s">
        <v>75</v>
      </c>
      <c s="37">
        <v>64</v>
      </c>
      <c s="36">
        <v>0</v>
      </c>
      <c s="36">
        <f>ROUND(G192*H192,6)</f>
      </c>
      <c r="L192" s="38">
        <v>0</v>
      </c>
      <c s="32">
        <f>ROUND(ROUND(L192,2)*ROUND(G192,3),2)</f>
      </c>
      <c s="36" t="s">
        <v>6079</v>
      </c>
      <c>
        <f>(M192*21)/100</f>
      </c>
      <c t="s">
        <v>27</v>
      </c>
    </row>
    <row r="193" spans="1:5" ht="12.75">
      <c r="A193" s="35" t="s">
        <v>56</v>
      </c>
      <c r="E193" s="39" t="s">
        <v>5</v>
      </c>
    </row>
    <row r="194" spans="1:5" ht="12.75">
      <c r="A194" s="35" t="s">
        <v>57</v>
      </c>
      <c r="E194" s="40" t="s">
        <v>5</v>
      </c>
    </row>
    <row r="195" spans="1:5" ht="12.75">
      <c r="A195" t="s">
        <v>59</v>
      </c>
      <c r="E195" s="39" t="s">
        <v>5</v>
      </c>
    </row>
    <row r="196" spans="1:16" ht="12.75">
      <c r="A196" t="s">
        <v>49</v>
      </c>
      <c s="34" t="s">
        <v>259</v>
      </c>
      <c s="34" t="s">
        <v>6163</v>
      </c>
      <c s="35" t="s">
        <v>5</v>
      </c>
      <c s="6" t="s">
        <v>6164</v>
      </c>
      <c s="36" t="s">
        <v>75</v>
      </c>
      <c s="37">
        <v>2105</v>
      </c>
      <c s="36">
        <v>0</v>
      </c>
      <c s="36">
        <f>ROUND(G196*H196,6)</f>
      </c>
      <c r="L196" s="38">
        <v>0</v>
      </c>
      <c s="32">
        <f>ROUND(ROUND(L196,2)*ROUND(G196,3),2)</f>
      </c>
      <c s="36" t="s">
        <v>6079</v>
      </c>
      <c>
        <f>(M196*21)/100</f>
      </c>
      <c t="s">
        <v>27</v>
      </c>
    </row>
    <row r="197" spans="1:5" ht="12.75">
      <c r="A197" s="35" t="s">
        <v>56</v>
      </c>
      <c r="E197" s="39" t="s">
        <v>5</v>
      </c>
    </row>
    <row r="198" spans="1:5" ht="12.75">
      <c r="A198" s="35" t="s">
        <v>57</v>
      </c>
      <c r="E198" s="40" t="s">
        <v>5</v>
      </c>
    </row>
    <row r="199" spans="1:5" ht="12.75">
      <c r="A199" t="s">
        <v>59</v>
      </c>
      <c r="E199" s="39" t="s">
        <v>5</v>
      </c>
    </row>
    <row r="200" spans="1:16" ht="12.75">
      <c r="A200" t="s">
        <v>49</v>
      </c>
      <c s="34" t="s">
        <v>263</v>
      </c>
      <c s="34" t="s">
        <v>6165</v>
      </c>
      <c s="35" t="s">
        <v>5</v>
      </c>
      <c s="6" t="s">
        <v>6166</v>
      </c>
      <c s="36" t="s">
        <v>90</v>
      </c>
      <c s="37">
        <v>42</v>
      </c>
      <c s="36">
        <v>0</v>
      </c>
      <c s="36">
        <f>ROUND(G200*H200,6)</f>
      </c>
      <c r="L200" s="38">
        <v>0</v>
      </c>
      <c s="32">
        <f>ROUND(ROUND(L200,2)*ROUND(G200,3),2)</f>
      </c>
      <c s="36" t="s">
        <v>6079</v>
      </c>
      <c>
        <f>(M200*21)/100</f>
      </c>
      <c t="s">
        <v>27</v>
      </c>
    </row>
    <row r="201" spans="1:5" ht="12.75">
      <c r="A201" s="35" t="s">
        <v>56</v>
      </c>
      <c r="E201" s="39" t="s">
        <v>5</v>
      </c>
    </row>
    <row r="202" spans="1:5" ht="12.75">
      <c r="A202" s="35" t="s">
        <v>57</v>
      </c>
      <c r="E202" s="40" t="s">
        <v>5</v>
      </c>
    </row>
    <row r="203" spans="1:5" ht="12.75">
      <c r="A203" t="s">
        <v>59</v>
      </c>
      <c r="E203" s="39" t="s">
        <v>5</v>
      </c>
    </row>
    <row r="204" spans="1:13" ht="12.75">
      <c r="A204" t="s">
        <v>46</v>
      </c>
      <c r="C204" s="31" t="s">
        <v>72</v>
      </c>
      <c r="E204" s="33" t="s">
        <v>5176</v>
      </c>
      <c r="J204" s="32">
        <f>0</f>
      </c>
      <c s="32">
        <f>0</f>
      </c>
      <c s="32">
        <f>0+L205+L209+L213+L217+L221+L225</f>
      </c>
      <c s="32">
        <f>0+M205+M209+M213+M217+M221+M225</f>
      </c>
    </row>
    <row r="205" spans="1:16" ht="12.75">
      <c r="A205" t="s">
        <v>49</v>
      </c>
      <c s="34" t="s">
        <v>267</v>
      </c>
      <c s="34" t="s">
        <v>6167</v>
      </c>
      <c s="35" t="s">
        <v>5</v>
      </c>
      <c s="6" t="s">
        <v>6168</v>
      </c>
      <c s="36" t="s">
        <v>90</v>
      </c>
      <c s="37">
        <v>1</v>
      </c>
      <c s="36">
        <v>0</v>
      </c>
      <c s="36">
        <f>ROUND(G205*H205,6)</f>
      </c>
      <c r="L205" s="38">
        <v>0</v>
      </c>
      <c s="32">
        <f>ROUND(ROUND(L205,2)*ROUND(G205,3),2)</f>
      </c>
      <c s="36" t="s">
        <v>6079</v>
      </c>
      <c>
        <f>(M205*21)/100</f>
      </c>
      <c t="s">
        <v>27</v>
      </c>
    </row>
    <row r="206" spans="1:5" ht="12.75">
      <c r="A206" s="35" t="s">
        <v>56</v>
      </c>
      <c r="E206" s="39" t="s">
        <v>5</v>
      </c>
    </row>
    <row r="207" spans="1:5" ht="12.75">
      <c r="A207" s="35" t="s">
        <v>57</v>
      </c>
      <c r="E207" s="40" t="s">
        <v>5</v>
      </c>
    </row>
    <row r="208" spans="1:5" ht="12.75">
      <c r="A208" t="s">
        <v>59</v>
      </c>
      <c r="E208" s="39" t="s">
        <v>5</v>
      </c>
    </row>
    <row r="209" spans="1:16" ht="12.75">
      <c r="A209" t="s">
        <v>49</v>
      </c>
      <c s="34" t="s">
        <v>271</v>
      </c>
      <c s="34" t="s">
        <v>6169</v>
      </c>
      <c s="35" t="s">
        <v>5</v>
      </c>
      <c s="6" t="s">
        <v>6170</v>
      </c>
      <c s="36" t="s">
        <v>738</v>
      </c>
      <c s="37">
        <v>72</v>
      </c>
      <c s="36">
        <v>0</v>
      </c>
      <c s="36">
        <f>ROUND(G209*H209,6)</f>
      </c>
      <c r="L209" s="38">
        <v>0</v>
      </c>
      <c s="32">
        <f>ROUND(ROUND(L209,2)*ROUND(G209,3),2)</f>
      </c>
      <c s="36" t="s">
        <v>6079</v>
      </c>
      <c>
        <f>(M209*21)/100</f>
      </c>
      <c t="s">
        <v>27</v>
      </c>
    </row>
    <row r="210" spans="1:5" ht="12.75">
      <c r="A210" s="35" t="s">
        <v>56</v>
      </c>
      <c r="E210" s="39" t="s">
        <v>5</v>
      </c>
    </row>
    <row r="211" spans="1:5" ht="12.75">
      <c r="A211" s="35" t="s">
        <v>57</v>
      </c>
      <c r="E211" s="40" t="s">
        <v>5</v>
      </c>
    </row>
    <row r="212" spans="1:5" ht="12.75">
      <c r="A212" t="s">
        <v>59</v>
      </c>
      <c r="E212" s="39" t="s">
        <v>5</v>
      </c>
    </row>
    <row r="213" spans="1:16" ht="12.75">
      <c r="A213" t="s">
        <v>49</v>
      </c>
      <c s="34" t="s">
        <v>276</v>
      </c>
      <c s="34" t="s">
        <v>6171</v>
      </c>
      <c s="35" t="s">
        <v>5</v>
      </c>
      <c s="6" t="s">
        <v>6172</v>
      </c>
      <c s="36" t="s">
        <v>738</v>
      </c>
      <c s="37">
        <v>12</v>
      </c>
      <c s="36">
        <v>0</v>
      </c>
      <c s="36">
        <f>ROUND(G213*H213,6)</f>
      </c>
      <c r="L213" s="38">
        <v>0</v>
      </c>
      <c s="32">
        <f>ROUND(ROUND(L213,2)*ROUND(G213,3),2)</f>
      </c>
      <c s="36" t="s">
        <v>6079</v>
      </c>
      <c>
        <f>(M213*21)/100</f>
      </c>
      <c t="s">
        <v>27</v>
      </c>
    </row>
    <row r="214" spans="1:5" ht="12.75">
      <c r="A214" s="35" t="s">
        <v>56</v>
      </c>
      <c r="E214" s="39" t="s">
        <v>5</v>
      </c>
    </row>
    <row r="215" spans="1:5" ht="12.75">
      <c r="A215" s="35" t="s">
        <v>57</v>
      </c>
      <c r="E215" s="40" t="s">
        <v>5</v>
      </c>
    </row>
    <row r="216" spans="1:5" ht="12.75">
      <c r="A216" t="s">
        <v>59</v>
      </c>
      <c r="E216" s="39" t="s">
        <v>5</v>
      </c>
    </row>
    <row r="217" spans="1:16" ht="25.5">
      <c r="A217" t="s">
        <v>49</v>
      </c>
      <c s="34" t="s">
        <v>280</v>
      </c>
      <c s="34" t="s">
        <v>6173</v>
      </c>
      <c s="35" t="s">
        <v>6174</v>
      </c>
      <c s="6" t="s">
        <v>6175</v>
      </c>
      <c s="36" t="s">
        <v>793</v>
      </c>
      <c s="37">
        <v>0.08</v>
      </c>
      <c s="36">
        <v>0</v>
      </c>
      <c s="36">
        <f>ROUND(G217*H217,6)</f>
      </c>
      <c r="L217" s="38">
        <v>0</v>
      </c>
      <c s="32">
        <f>ROUND(ROUND(L217,2)*ROUND(G217,3),2)</f>
      </c>
      <c s="36" t="s">
        <v>2319</v>
      </c>
      <c>
        <f>(M217*21)/100</f>
      </c>
      <c t="s">
        <v>27</v>
      </c>
    </row>
    <row r="218" spans="1:5" ht="12.75">
      <c r="A218" s="35" t="s">
        <v>56</v>
      </c>
      <c r="E218" s="39" t="s">
        <v>794</v>
      </c>
    </row>
    <row r="219" spans="1:5" ht="12.75">
      <c r="A219" s="35" t="s">
        <v>57</v>
      </c>
      <c r="E219" s="40" t="s">
        <v>5</v>
      </c>
    </row>
    <row r="220" spans="1:5" ht="12.75">
      <c r="A220" t="s">
        <v>59</v>
      </c>
      <c r="E220" s="39" t="s">
        <v>5</v>
      </c>
    </row>
    <row r="221" spans="1:16" ht="12.75">
      <c r="A221" t="s">
        <v>49</v>
      </c>
      <c s="34" t="s">
        <v>284</v>
      </c>
      <c s="34" t="s">
        <v>5742</v>
      </c>
      <c s="35" t="s">
        <v>5</v>
      </c>
      <c s="6" t="s">
        <v>4737</v>
      </c>
      <c s="36" t="s">
        <v>793</v>
      </c>
      <c s="37">
        <v>0.8</v>
      </c>
      <c s="36">
        <v>0</v>
      </c>
      <c s="36">
        <f>ROUND(G221*H221,6)</f>
      </c>
      <c r="L221" s="38">
        <v>0</v>
      </c>
      <c s="32">
        <f>ROUND(ROUND(L221,2)*ROUND(G221,3),2)</f>
      </c>
      <c s="36" t="s">
        <v>2319</v>
      </c>
      <c>
        <f>(M221*21)/100</f>
      </c>
      <c t="s">
        <v>27</v>
      </c>
    </row>
    <row r="222" spans="1:5" ht="12.75">
      <c r="A222" s="35" t="s">
        <v>56</v>
      </c>
      <c r="E222" s="39" t="s">
        <v>5</v>
      </c>
    </row>
    <row r="223" spans="1:5" ht="12.75">
      <c r="A223" s="35" t="s">
        <v>57</v>
      </c>
      <c r="E223" s="40" t="s">
        <v>5</v>
      </c>
    </row>
    <row r="224" spans="1:5" ht="12.75">
      <c r="A224" t="s">
        <v>59</v>
      </c>
      <c r="E224" s="39" t="s">
        <v>5</v>
      </c>
    </row>
    <row r="225" spans="1:16" ht="12.75">
      <c r="A225" t="s">
        <v>49</v>
      </c>
      <c s="34" t="s">
        <v>288</v>
      </c>
      <c s="34" t="s">
        <v>5744</v>
      </c>
      <c s="35" t="s">
        <v>5</v>
      </c>
      <c s="6" t="s">
        <v>6176</v>
      </c>
      <c s="36" t="s">
        <v>738</v>
      </c>
      <c s="37">
        <v>1</v>
      </c>
      <c s="36">
        <v>0</v>
      </c>
      <c s="36">
        <f>ROUND(G225*H225,6)</f>
      </c>
      <c r="L225" s="38">
        <v>0</v>
      </c>
      <c s="32">
        <f>ROUND(ROUND(L225,2)*ROUND(G225,3),2)</f>
      </c>
      <c s="36" t="s">
        <v>2319</v>
      </c>
      <c>
        <f>(M225*21)/100</f>
      </c>
      <c t="s">
        <v>27</v>
      </c>
    </row>
    <row r="226" spans="1:5" ht="12.75">
      <c r="A226" s="35" t="s">
        <v>56</v>
      </c>
      <c r="E226" s="39" t="s">
        <v>5</v>
      </c>
    </row>
    <row r="227" spans="1:5" ht="12.75">
      <c r="A227" s="35" t="s">
        <v>57</v>
      </c>
      <c r="E227" s="40" t="s">
        <v>5</v>
      </c>
    </row>
    <row r="228" spans="1:5" ht="63.75">
      <c r="A228" t="s">
        <v>59</v>
      </c>
      <c r="E228" s="39" t="s">
        <v>6177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6180</v>
      </c>
      <c r="E8" s="30" t="s">
        <v>6179</v>
      </c>
      <c r="J8" s="29">
        <f>0+J9+J70+J203+J300+J377+J522+J699+J732+J813+J946</f>
      </c>
      <c s="29">
        <f>0+K9+K70+K203+K300+K377+K522+K699+K732+K813+K946</f>
      </c>
      <c s="29">
        <f>0+L9+L70+L203+L300+L377+L522+L699+L732+L813+L946</f>
      </c>
      <c s="29">
        <f>0+M9+M70+M203+M300+M377+M522+M699+M732+M813+M946</f>
      </c>
    </row>
    <row r="9" spans="1:13" ht="12.75">
      <c r="A9" t="s">
        <v>46</v>
      </c>
      <c r="C9" s="31" t="s">
        <v>6181</v>
      </c>
      <c r="E9" s="33" t="s">
        <v>6182</v>
      </c>
      <c r="J9" s="32">
        <f>0</f>
      </c>
      <c s="32">
        <f>0</f>
      </c>
      <c s="32">
        <f>0+L10+L14+L18+L22+L26+L30+L34+L38+L42+L46+L50+L54+L58+L62+L66</f>
      </c>
      <c s="32">
        <f>0+M10+M14+M18+M22+M26+M30+M34+M38+M42+M46+M50+M54+M58+M62+M66</f>
      </c>
    </row>
    <row r="10" spans="1:16" ht="12.75">
      <c r="A10" t="s">
        <v>49</v>
      </c>
      <c s="34" t="s">
        <v>4</v>
      </c>
      <c s="34" t="s">
        <v>6183</v>
      </c>
      <c s="35" t="s">
        <v>27</v>
      </c>
      <c s="6" t="s">
        <v>6184</v>
      </c>
      <c s="36" t="s">
        <v>90</v>
      </c>
      <c s="37">
        <v>2</v>
      </c>
      <c s="36">
        <v>0</v>
      </c>
      <c s="36">
        <f>ROUND(G10*H10,6)</f>
      </c>
      <c r="L10" s="38">
        <v>0</v>
      </c>
      <c s="32">
        <f>ROUND(ROUND(L10,2)*ROUND(G10,3),2)</f>
      </c>
      <c s="36" t="s">
        <v>1764</v>
      </c>
      <c>
        <f>(M10*21)/100</f>
      </c>
      <c t="s">
        <v>27</v>
      </c>
    </row>
    <row r="11" spans="1:5" ht="12.75">
      <c r="A11" s="35" t="s">
        <v>56</v>
      </c>
      <c r="E11" s="39" t="s">
        <v>5</v>
      </c>
    </row>
    <row r="12" spans="1:5" ht="25.5">
      <c r="A12" s="35" t="s">
        <v>57</v>
      </c>
      <c r="E12" s="40" t="s">
        <v>2054</v>
      </c>
    </row>
    <row r="13" spans="1:5" ht="12.75">
      <c r="A13" t="s">
        <v>59</v>
      </c>
      <c r="E13" s="39" t="s">
        <v>5</v>
      </c>
    </row>
    <row r="14" spans="1:16" ht="12.75">
      <c r="A14" t="s">
        <v>49</v>
      </c>
      <c s="34" t="s">
        <v>27</v>
      </c>
      <c s="34" t="s">
        <v>6185</v>
      </c>
      <c s="35" t="s">
        <v>5</v>
      </c>
      <c s="6" t="s">
        <v>6186</v>
      </c>
      <c s="36" t="s">
        <v>90</v>
      </c>
      <c s="37">
        <v>12</v>
      </c>
      <c s="36">
        <v>0</v>
      </c>
      <c s="36">
        <f>ROUND(G14*H14,6)</f>
      </c>
      <c r="L14" s="38">
        <v>0</v>
      </c>
      <c s="32">
        <f>ROUND(ROUND(L14,2)*ROUND(G14,3),2)</f>
      </c>
      <c s="36" t="s">
        <v>1764</v>
      </c>
      <c>
        <f>(M14*21)/100</f>
      </c>
      <c t="s">
        <v>27</v>
      </c>
    </row>
    <row r="15" spans="1:5" ht="12.75">
      <c r="A15" s="35" t="s">
        <v>56</v>
      </c>
      <c r="E15" s="39" t="s">
        <v>5</v>
      </c>
    </row>
    <row r="16" spans="1:5" ht="25.5">
      <c r="A16" s="35" t="s">
        <v>57</v>
      </c>
      <c r="E16" s="40" t="s">
        <v>5319</v>
      </c>
    </row>
    <row r="17" spans="1:5" ht="12.75">
      <c r="A17" t="s">
        <v>59</v>
      </c>
      <c r="E17" s="39" t="s">
        <v>5</v>
      </c>
    </row>
    <row r="18" spans="1:16" ht="12.75">
      <c r="A18" t="s">
        <v>49</v>
      </c>
      <c s="34" t="s">
        <v>26</v>
      </c>
      <c s="34" t="s">
        <v>6187</v>
      </c>
      <c s="35" t="s">
        <v>26</v>
      </c>
      <c s="6" t="s">
        <v>6188</v>
      </c>
      <c s="36" t="s">
        <v>90</v>
      </c>
      <c s="37">
        <v>2</v>
      </c>
      <c s="36">
        <v>0</v>
      </c>
      <c s="36">
        <f>ROUND(G18*H18,6)</f>
      </c>
      <c r="L18" s="38">
        <v>0</v>
      </c>
      <c s="32">
        <f>ROUND(ROUND(L18,2)*ROUND(G18,3),2)</f>
      </c>
      <c s="36" t="s">
        <v>1764</v>
      </c>
      <c>
        <f>(M18*21)/100</f>
      </c>
      <c t="s">
        <v>27</v>
      </c>
    </row>
    <row r="19" spans="1:5" ht="12.75">
      <c r="A19" s="35" t="s">
        <v>56</v>
      </c>
      <c r="E19" s="39" t="s">
        <v>5</v>
      </c>
    </row>
    <row r="20" spans="1:5" ht="25.5">
      <c r="A20" s="35" t="s">
        <v>57</v>
      </c>
      <c r="E20" s="40" t="s">
        <v>2054</v>
      </c>
    </row>
    <row r="21" spans="1:5" ht="12.75">
      <c r="A21" t="s">
        <v>59</v>
      </c>
      <c r="E21" s="39" t="s">
        <v>5</v>
      </c>
    </row>
    <row r="22" spans="1:16" ht="12.75">
      <c r="A22" t="s">
        <v>49</v>
      </c>
      <c s="34" t="s">
        <v>72</v>
      </c>
      <c s="34" t="s">
        <v>6189</v>
      </c>
      <c s="35" t="s">
        <v>5</v>
      </c>
      <c s="6" t="s">
        <v>6190</v>
      </c>
      <c s="36" t="s">
        <v>90</v>
      </c>
      <c s="37">
        <v>8</v>
      </c>
      <c s="36">
        <v>0</v>
      </c>
      <c s="36">
        <f>ROUND(G22*H22,6)</f>
      </c>
      <c r="L22" s="38">
        <v>0</v>
      </c>
      <c s="32">
        <f>ROUND(ROUND(L22,2)*ROUND(G22,3),2)</f>
      </c>
      <c s="36" t="s">
        <v>1764</v>
      </c>
      <c>
        <f>(M22*21)/100</f>
      </c>
      <c t="s">
        <v>27</v>
      </c>
    </row>
    <row r="23" spans="1:5" ht="12.75">
      <c r="A23" s="35" t="s">
        <v>56</v>
      </c>
      <c r="E23" s="39" t="s">
        <v>5</v>
      </c>
    </row>
    <row r="24" spans="1:5" ht="25.5">
      <c r="A24" s="35" t="s">
        <v>57</v>
      </c>
      <c r="E24" s="40" t="s">
        <v>6191</v>
      </c>
    </row>
    <row r="25" spans="1:5" ht="12.75">
      <c r="A25" t="s">
        <v>59</v>
      </c>
      <c r="E25" s="39" t="s">
        <v>5</v>
      </c>
    </row>
    <row r="26" spans="1:16" ht="25.5">
      <c r="A26" t="s">
        <v>49</v>
      </c>
      <c s="34" t="s">
        <v>77</v>
      </c>
      <c s="34" t="s">
        <v>6192</v>
      </c>
      <c s="35" t="s">
        <v>27</v>
      </c>
      <c s="6" t="s">
        <v>6193</v>
      </c>
      <c s="36" t="s">
        <v>90</v>
      </c>
      <c s="37">
        <v>2</v>
      </c>
      <c s="36">
        <v>0</v>
      </c>
      <c s="36">
        <f>ROUND(G26*H26,6)</f>
      </c>
      <c r="L26" s="38">
        <v>0</v>
      </c>
      <c s="32">
        <f>ROUND(ROUND(L26,2)*ROUND(G26,3),2)</f>
      </c>
      <c s="36" t="s">
        <v>1764</v>
      </c>
      <c>
        <f>(M26*21)/100</f>
      </c>
      <c t="s">
        <v>27</v>
      </c>
    </row>
    <row r="27" spans="1:5" ht="12.75">
      <c r="A27" s="35" t="s">
        <v>56</v>
      </c>
      <c r="E27" s="39" t="s">
        <v>5</v>
      </c>
    </row>
    <row r="28" spans="1:5" ht="25.5">
      <c r="A28" s="35" t="s">
        <v>57</v>
      </c>
      <c r="E28" s="40" t="s">
        <v>2054</v>
      </c>
    </row>
    <row r="29" spans="1:5" ht="12.75">
      <c r="A29" t="s">
        <v>59</v>
      </c>
      <c r="E29" s="39" t="s">
        <v>5</v>
      </c>
    </row>
    <row r="30" spans="1:16" ht="12.75">
      <c r="A30" t="s">
        <v>49</v>
      </c>
      <c s="34" t="s">
        <v>82</v>
      </c>
      <c s="34" t="s">
        <v>6194</v>
      </c>
      <c s="35" t="s">
        <v>26</v>
      </c>
      <c s="6" t="s">
        <v>6195</v>
      </c>
      <c s="36" t="s">
        <v>90</v>
      </c>
      <c s="37">
        <v>2</v>
      </c>
      <c s="36">
        <v>0</v>
      </c>
      <c s="36">
        <f>ROUND(G30*H30,6)</f>
      </c>
      <c r="L30" s="38">
        <v>0</v>
      </c>
      <c s="32">
        <f>ROUND(ROUND(L30,2)*ROUND(G30,3),2)</f>
      </c>
      <c s="36" t="s">
        <v>1764</v>
      </c>
      <c>
        <f>(M30*21)/100</f>
      </c>
      <c t="s">
        <v>27</v>
      </c>
    </row>
    <row r="31" spans="1:5" ht="12.75">
      <c r="A31" s="35" t="s">
        <v>56</v>
      </c>
      <c r="E31" s="39" t="s">
        <v>5</v>
      </c>
    </row>
    <row r="32" spans="1:5" ht="25.5">
      <c r="A32" s="35" t="s">
        <v>57</v>
      </c>
      <c r="E32" s="40" t="s">
        <v>2054</v>
      </c>
    </row>
    <row r="33" spans="1:5" ht="12.75">
      <c r="A33" t="s">
        <v>59</v>
      </c>
      <c r="E33" s="39" t="s">
        <v>5</v>
      </c>
    </row>
    <row r="34" spans="1:16" ht="12.75">
      <c r="A34" t="s">
        <v>49</v>
      </c>
      <c s="34" t="s">
        <v>87</v>
      </c>
      <c s="34" t="s">
        <v>6196</v>
      </c>
      <c s="35" t="s">
        <v>5</v>
      </c>
      <c s="6" t="s">
        <v>6197</v>
      </c>
      <c s="36" t="s">
        <v>90</v>
      </c>
      <c s="37">
        <v>12</v>
      </c>
      <c s="36">
        <v>0</v>
      </c>
      <c s="36">
        <f>ROUND(G34*H34,6)</f>
      </c>
      <c r="L34" s="38">
        <v>0</v>
      </c>
      <c s="32">
        <f>ROUND(ROUND(L34,2)*ROUND(G34,3),2)</f>
      </c>
      <c s="36" t="s">
        <v>1764</v>
      </c>
      <c>
        <f>(M34*21)/100</f>
      </c>
      <c t="s">
        <v>27</v>
      </c>
    </row>
    <row r="35" spans="1:5" ht="12.75">
      <c r="A35" s="35" t="s">
        <v>56</v>
      </c>
      <c r="E35" s="39" t="s">
        <v>5</v>
      </c>
    </row>
    <row r="36" spans="1:5" ht="25.5">
      <c r="A36" s="35" t="s">
        <v>57</v>
      </c>
      <c r="E36" s="40" t="s">
        <v>5319</v>
      </c>
    </row>
    <row r="37" spans="1:5" ht="12.75">
      <c r="A37" t="s">
        <v>59</v>
      </c>
      <c r="E37" s="39" t="s">
        <v>5</v>
      </c>
    </row>
    <row r="38" spans="1:16" ht="25.5">
      <c r="A38" t="s">
        <v>49</v>
      </c>
      <c s="34" t="s">
        <v>108</v>
      </c>
      <c s="34" t="s">
        <v>6198</v>
      </c>
      <c s="35" t="s">
        <v>27</v>
      </c>
      <c s="6" t="s">
        <v>6199</v>
      </c>
      <c s="36" t="s">
        <v>90</v>
      </c>
      <c s="37">
        <v>10</v>
      </c>
      <c s="36">
        <v>0</v>
      </c>
      <c s="36">
        <f>ROUND(G38*H38,6)</f>
      </c>
      <c r="L38" s="38">
        <v>0</v>
      </c>
      <c s="32">
        <f>ROUND(ROUND(L38,2)*ROUND(G38,3),2)</f>
      </c>
      <c s="36" t="s">
        <v>1764</v>
      </c>
      <c>
        <f>(M38*21)/100</f>
      </c>
      <c t="s">
        <v>27</v>
      </c>
    </row>
    <row r="39" spans="1:5" ht="12.75">
      <c r="A39" s="35" t="s">
        <v>56</v>
      </c>
      <c r="E39" s="39" t="s">
        <v>5</v>
      </c>
    </row>
    <row r="40" spans="1:5" ht="25.5">
      <c r="A40" s="35" t="s">
        <v>57</v>
      </c>
      <c r="E40" s="40" t="s">
        <v>5366</v>
      </c>
    </row>
    <row r="41" spans="1:5" ht="12.75">
      <c r="A41" t="s">
        <v>59</v>
      </c>
      <c r="E41" s="39" t="s">
        <v>5</v>
      </c>
    </row>
    <row r="42" spans="1:16" ht="25.5">
      <c r="A42" t="s">
        <v>49</v>
      </c>
      <c s="34" t="s">
        <v>112</v>
      </c>
      <c s="34" t="s">
        <v>6200</v>
      </c>
      <c s="35" t="s">
        <v>72</v>
      </c>
      <c s="6" t="s">
        <v>6201</v>
      </c>
      <c s="36" t="s">
        <v>75</v>
      </c>
      <c s="37">
        <v>15</v>
      </c>
      <c s="36">
        <v>0</v>
      </c>
      <c s="36">
        <f>ROUND(G42*H42,6)</f>
      </c>
      <c r="L42" s="38">
        <v>0</v>
      </c>
      <c s="32">
        <f>ROUND(ROUND(L42,2)*ROUND(G42,3),2)</f>
      </c>
      <c s="36" t="s">
        <v>1764</v>
      </c>
      <c>
        <f>(M42*21)/100</f>
      </c>
      <c t="s">
        <v>27</v>
      </c>
    </row>
    <row r="43" spans="1:5" ht="12.75">
      <c r="A43" s="35" t="s">
        <v>56</v>
      </c>
      <c r="E43" s="39" t="s">
        <v>5</v>
      </c>
    </row>
    <row r="44" spans="1:5" ht="25.5">
      <c r="A44" s="35" t="s">
        <v>57</v>
      </c>
      <c r="E44" s="40" t="s">
        <v>5690</v>
      </c>
    </row>
    <row r="45" spans="1:5" ht="12.75">
      <c r="A45" t="s">
        <v>59</v>
      </c>
      <c r="E45" s="39" t="s">
        <v>5</v>
      </c>
    </row>
    <row r="46" spans="1:16" ht="25.5">
      <c r="A46" t="s">
        <v>49</v>
      </c>
      <c s="34" t="s">
        <v>116</v>
      </c>
      <c s="34" t="s">
        <v>6202</v>
      </c>
      <c s="35" t="s">
        <v>27</v>
      </c>
      <c s="6" t="s">
        <v>6203</v>
      </c>
      <c s="36" t="s">
        <v>90</v>
      </c>
      <c s="37">
        <v>8</v>
      </c>
      <c s="36">
        <v>0</v>
      </c>
      <c s="36">
        <f>ROUND(G46*H46,6)</f>
      </c>
      <c r="L46" s="38">
        <v>0</v>
      </c>
      <c s="32">
        <f>ROUND(ROUND(L46,2)*ROUND(G46,3),2)</f>
      </c>
      <c s="36" t="s">
        <v>1764</v>
      </c>
      <c>
        <f>(M46*21)/100</f>
      </c>
      <c t="s">
        <v>27</v>
      </c>
    </row>
    <row r="47" spans="1:5" ht="12.75">
      <c r="A47" s="35" t="s">
        <v>56</v>
      </c>
      <c r="E47" s="39" t="s">
        <v>5</v>
      </c>
    </row>
    <row r="48" spans="1:5" ht="25.5">
      <c r="A48" s="35" t="s">
        <v>57</v>
      </c>
      <c r="E48" s="40" t="s">
        <v>6191</v>
      </c>
    </row>
    <row r="49" spans="1:5" ht="12.75">
      <c r="A49" t="s">
        <v>59</v>
      </c>
      <c r="E49" s="39" t="s">
        <v>5</v>
      </c>
    </row>
    <row r="50" spans="1:16" ht="25.5">
      <c r="A50" t="s">
        <v>49</v>
      </c>
      <c s="34" t="s">
        <v>120</v>
      </c>
      <c s="34" t="s">
        <v>6202</v>
      </c>
      <c s="35" t="s">
        <v>26</v>
      </c>
      <c s="6" t="s">
        <v>6203</v>
      </c>
      <c s="36" t="s">
        <v>90</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2949</v>
      </c>
      <c s="35" t="s">
        <v>5</v>
      </c>
      <c s="6" t="s">
        <v>6204</v>
      </c>
      <c s="36" t="s">
        <v>5665</v>
      </c>
      <c s="37">
        <v>1</v>
      </c>
      <c s="36">
        <v>0</v>
      </c>
      <c s="36">
        <f>ROUND(G54*H54,6)</f>
      </c>
      <c r="L54" s="38">
        <v>0</v>
      </c>
      <c s="32">
        <f>ROUND(ROUND(L54,2)*ROUND(G54,3),2)</f>
      </c>
      <c s="36" t="s">
        <v>1764</v>
      </c>
      <c>
        <f>(M54*21)/100</f>
      </c>
      <c t="s">
        <v>27</v>
      </c>
    </row>
    <row r="55" spans="1:5" ht="12.75">
      <c r="A55" s="35" t="s">
        <v>56</v>
      </c>
      <c r="E55" s="39" t="s">
        <v>5</v>
      </c>
    </row>
    <row r="56" spans="1:5" ht="25.5">
      <c r="A56" s="35" t="s">
        <v>57</v>
      </c>
      <c r="E56" s="40" t="s">
        <v>3039</v>
      </c>
    </row>
    <row r="57" spans="1:5" ht="76.5">
      <c r="A57" t="s">
        <v>59</v>
      </c>
      <c r="E57" s="39" t="s">
        <v>6205</v>
      </c>
    </row>
    <row r="58" spans="1:16" ht="12.75">
      <c r="A58" t="s">
        <v>49</v>
      </c>
      <c s="34" t="s">
        <v>128</v>
      </c>
      <c s="34" t="s">
        <v>3062</v>
      </c>
      <c s="35" t="s">
        <v>5</v>
      </c>
      <c s="6" t="s">
        <v>6206</v>
      </c>
      <c s="36" t="s">
        <v>5665</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3039</v>
      </c>
    </row>
    <row r="61" spans="1:5" ht="76.5">
      <c r="A61" t="s">
        <v>59</v>
      </c>
      <c r="E61" s="39" t="s">
        <v>6205</v>
      </c>
    </row>
    <row r="62" spans="1:16" ht="12.75">
      <c r="A62" t="s">
        <v>49</v>
      </c>
      <c s="34" t="s">
        <v>131</v>
      </c>
      <c s="34" t="s">
        <v>3064</v>
      </c>
      <c s="35" t="s">
        <v>5</v>
      </c>
      <c s="6" t="s">
        <v>6207</v>
      </c>
      <c s="36" t="s">
        <v>90</v>
      </c>
      <c s="37">
        <v>10</v>
      </c>
      <c s="36">
        <v>0</v>
      </c>
      <c s="36">
        <f>ROUND(G62*H62,6)</f>
      </c>
      <c r="L62" s="38">
        <v>0</v>
      </c>
      <c s="32">
        <f>ROUND(ROUND(L62,2)*ROUND(G62,3),2)</f>
      </c>
      <c s="36" t="s">
        <v>1764</v>
      </c>
      <c>
        <f>(M62*21)/100</f>
      </c>
      <c t="s">
        <v>27</v>
      </c>
    </row>
    <row r="63" spans="1:5" ht="12.75">
      <c r="A63" s="35" t="s">
        <v>56</v>
      </c>
      <c r="E63" s="39" t="s">
        <v>5</v>
      </c>
    </row>
    <row r="64" spans="1:5" ht="25.5">
      <c r="A64" s="35" t="s">
        <v>57</v>
      </c>
      <c r="E64" s="40" t="s">
        <v>5366</v>
      </c>
    </row>
    <row r="65" spans="1:5" ht="12.75">
      <c r="A65" t="s">
        <v>59</v>
      </c>
      <c r="E65" s="39" t="s">
        <v>5</v>
      </c>
    </row>
    <row r="66" spans="1:16" ht="12.75">
      <c r="A66" t="s">
        <v>49</v>
      </c>
      <c s="34" t="s">
        <v>135</v>
      </c>
      <c s="34" t="s">
        <v>3066</v>
      </c>
      <c s="35" t="s">
        <v>5</v>
      </c>
      <c s="6" t="s">
        <v>6208</v>
      </c>
      <c s="36" t="s">
        <v>75</v>
      </c>
      <c s="37">
        <v>15</v>
      </c>
      <c s="36">
        <v>0</v>
      </c>
      <c s="36">
        <f>ROUND(G66*H66,6)</f>
      </c>
      <c r="L66" s="38">
        <v>0</v>
      </c>
      <c s="32">
        <f>ROUND(ROUND(L66,2)*ROUND(G66,3),2)</f>
      </c>
      <c s="36" t="s">
        <v>1764</v>
      </c>
      <c>
        <f>(M66*21)/100</f>
      </c>
      <c t="s">
        <v>27</v>
      </c>
    </row>
    <row r="67" spans="1:5" ht="12.75">
      <c r="A67" s="35" t="s">
        <v>56</v>
      </c>
      <c r="E67" s="39" t="s">
        <v>5</v>
      </c>
    </row>
    <row r="68" spans="1:5" ht="25.5">
      <c r="A68" s="35" t="s">
        <v>57</v>
      </c>
      <c r="E68" s="40" t="s">
        <v>5690</v>
      </c>
    </row>
    <row r="69" spans="1:5" ht="12.75">
      <c r="A69" t="s">
        <v>59</v>
      </c>
      <c r="E69" s="39" t="s">
        <v>5</v>
      </c>
    </row>
    <row r="70" spans="1:13" ht="12.75">
      <c r="A70" t="s">
        <v>46</v>
      </c>
      <c r="C70" s="31" t="s">
        <v>6209</v>
      </c>
      <c r="E70" s="33" t="s">
        <v>6210</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49</v>
      </c>
      <c s="34" t="s">
        <v>139</v>
      </c>
      <c s="34" t="s">
        <v>6211</v>
      </c>
      <c s="35" t="s">
        <v>4</v>
      </c>
      <c s="6" t="s">
        <v>6212</v>
      </c>
      <c s="36" t="s">
        <v>90</v>
      </c>
      <c s="37">
        <v>1</v>
      </c>
      <c s="36">
        <v>0</v>
      </c>
      <c s="36">
        <f>ROUND(G71*H71,6)</f>
      </c>
      <c r="L71" s="38">
        <v>0</v>
      </c>
      <c s="32">
        <f>ROUND(ROUND(L71,2)*ROUND(G71,3),2)</f>
      </c>
      <c s="36" t="s">
        <v>1764</v>
      </c>
      <c>
        <f>(M71*21)/100</f>
      </c>
      <c t="s">
        <v>27</v>
      </c>
    </row>
    <row r="72" spans="1:5" ht="12.75">
      <c r="A72" s="35" t="s">
        <v>56</v>
      </c>
      <c r="E72" s="39" t="s">
        <v>5</v>
      </c>
    </row>
    <row r="73" spans="1:5" ht="25.5">
      <c r="A73" s="35" t="s">
        <v>57</v>
      </c>
      <c r="E73" s="40" t="s">
        <v>3039</v>
      </c>
    </row>
    <row r="74" spans="1:5" ht="12.75">
      <c r="A74" t="s">
        <v>59</v>
      </c>
      <c r="E74" s="39" t="s">
        <v>5</v>
      </c>
    </row>
    <row r="75" spans="1:16" ht="12.75">
      <c r="A75" t="s">
        <v>49</v>
      </c>
      <c s="34" t="s">
        <v>143</v>
      </c>
      <c s="34" t="s">
        <v>6213</v>
      </c>
      <c s="35" t="s">
        <v>5</v>
      </c>
      <c s="6" t="s">
        <v>6214</v>
      </c>
      <c s="36" t="s">
        <v>90</v>
      </c>
      <c s="37">
        <v>1</v>
      </c>
      <c s="36">
        <v>0</v>
      </c>
      <c s="36">
        <f>ROUND(G75*H75,6)</f>
      </c>
      <c r="L75" s="38">
        <v>0</v>
      </c>
      <c s="32">
        <f>ROUND(ROUND(L75,2)*ROUND(G75,3),2)</f>
      </c>
      <c s="36" t="s">
        <v>1764</v>
      </c>
      <c>
        <f>(M75*21)/100</f>
      </c>
      <c t="s">
        <v>27</v>
      </c>
    </row>
    <row r="76" spans="1:5" ht="12.75">
      <c r="A76" s="35" t="s">
        <v>56</v>
      </c>
      <c r="E76" s="39" t="s">
        <v>5</v>
      </c>
    </row>
    <row r="77" spans="1:5" ht="25.5">
      <c r="A77" s="35" t="s">
        <v>57</v>
      </c>
      <c r="E77" s="40" t="s">
        <v>3039</v>
      </c>
    </row>
    <row r="78" spans="1:5" ht="12.75">
      <c r="A78" t="s">
        <v>59</v>
      </c>
      <c r="E78" s="39" t="s">
        <v>5</v>
      </c>
    </row>
    <row r="79" spans="1:16" ht="12.75">
      <c r="A79" t="s">
        <v>49</v>
      </c>
      <c s="34" t="s">
        <v>147</v>
      </c>
      <c s="34" t="s">
        <v>6215</v>
      </c>
      <c s="35" t="s">
        <v>4</v>
      </c>
      <c s="6" t="s">
        <v>6216</v>
      </c>
      <c s="36" t="s">
        <v>90</v>
      </c>
      <c s="37">
        <v>10</v>
      </c>
      <c s="36">
        <v>0</v>
      </c>
      <c s="36">
        <f>ROUND(G79*H79,6)</f>
      </c>
      <c r="L79" s="38">
        <v>0</v>
      </c>
      <c s="32">
        <f>ROUND(ROUND(L79,2)*ROUND(G79,3),2)</f>
      </c>
      <c s="36" t="s">
        <v>1764</v>
      </c>
      <c>
        <f>(M79*21)/100</f>
      </c>
      <c t="s">
        <v>27</v>
      </c>
    </row>
    <row r="80" spans="1:5" ht="12.75">
      <c r="A80" s="35" t="s">
        <v>56</v>
      </c>
      <c r="E80" s="39" t="s">
        <v>5</v>
      </c>
    </row>
    <row r="81" spans="1:5" ht="25.5">
      <c r="A81" s="35" t="s">
        <v>57</v>
      </c>
      <c r="E81" s="40" t="s">
        <v>5366</v>
      </c>
    </row>
    <row r="82" spans="1:5" ht="12.75">
      <c r="A82" t="s">
        <v>59</v>
      </c>
      <c r="E82" s="39" t="s">
        <v>5</v>
      </c>
    </row>
    <row r="83" spans="1:16" ht="12.75">
      <c r="A83" t="s">
        <v>49</v>
      </c>
      <c s="34" t="s">
        <v>151</v>
      </c>
      <c s="34" t="s">
        <v>6217</v>
      </c>
      <c s="35" t="s">
        <v>4</v>
      </c>
      <c s="6" t="s">
        <v>6218</v>
      </c>
      <c s="36" t="s">
        <v>90</v>
      </c>
      <c s="37">
        <v>1</v>
      </c>
      <c s="36">
        <v>0</v>
      </c>
      <c s="36">
        <f>ROUND(G83*H83,6)</f>
      </c>
      <c r="L83" s="38">
        <v>0</v>
      </c>
      <c s="32">
        <f>ROUND(ROUND(L83,2)*ROUND(G83,3),2)</f>
      </c>
      <c s="36" t="s">
        <v>1764</v>
      </c>
      <c>
        <f>(M83*21)/100</f>
      </c>
      <c t="s">
        <v>27</v>
      </c>
    </row>
    <row r="84" spans="1:5" ht="12.75">
      <c r="A84" s="35" t="s">
        <v>56</v>
      </c>
      <c r="E84" s="39" t="s">
        <v>5</v>
      </c>
    </row>
    <row r="85" spans="1:5" ht="25.5">
      <c r="A85" s="35" t="s">
        <v>57</v>
      </c>
      <c r="E85" s="40" t="s">
        <v>3039</v>
      </c>
    </row>
    <row r="86" spans="1:5" ht="12.75">
      <c r="A86" t="s">
        <v>59</v>
      </c>
      <c r="E86" s="39" t="s">
        <v>5</v>
      </c>
    </row>
    <row r="87" spans="1:16" ht="12.75">
      <c r="A87" t="s">
        <v>49</v>
      </c>
      <c s="34" t="s">
        <v>155</v>
      </c>
      <c s="34" t="s">
        <v>6219</v>
      </c>
      <c s="35" t="s">
        <v>27</v>
      </c>
      <c s="6" t="s">
        <v>6220</v>
      </c>
      <c s="36" t="s">
        <v>90</v>
      </c>
      <c s="37">
        <v>1</v>
      </c>
      <c s="36">
        <v>0</v>
      </c>
      <c s="36">
        <f>ROUND(G87*H87,6)</f>
      </c>
      <c r="L87" s="38">
        <v>0</v>
      </c>
      <c s="32">
        <f>ROUND(ROUND(L87,2)*ROUND(G87,3),2)</f>
      </c>
      <c s="36" t="s">
        <v>1764</v>
      </c>
      <c>
        <f>(M87*21)/100</f>
      </c>
      <c t="s">
        <v>27</v>
      </c>
    </row>
    <row r="88" spans="1:5" ht="12.75">
      <c r="A88" s="35" t="s">
        <v>56</v>
      </c>
      <c r="E88" s="39" t="s">
        <v>5</v>
      </c>
    </row>
    <row r="89" spans="1:5" ht="25.5">
      <c r="A89" s="35" t="s">
        <v>57</v>
      </c>
      <c r="E89" s="40" t="s">
        <v>3039</v>
      </c>
    </row>
    <row r="90" spans="1:5" ht="12.75">
      <c r="A90" t="s">
        <v>59</v>
      </c>
      <c r="E90" s="39" t="s">
        <v>5</v>
      </c>
    </row>
    <row r="91" spans="1:16" ht="12.75">
      <c r="A91" t="s">
        <v>49</v>
      </c>
      <c s="34" t="s">
        <v>158</v>
      </c>
      <c s="34" t="s">
        <v>6221</v>
      </c>
      <c s="35" t="s">
        <v>26</v>
      </c>
      <c s="6" t="s">
        <v>6222</v>
      </c>
      <c s="36" t="s">
        <v>90</v>
      </c>
      <c s="37">
        <v>1</v>
      </c>
      <c s="36">
        <v>0</v>
      </c>
      <c s="36">
        <f>ROUND(G91*H91,6)</f>
      </c>
      <c r="L91" s="38">
        <v>0</v>
      </c>
      <c s="32">
        <f>ROUND(ROUND(L91,2)*ROUND(G91,3),2)</f>
      </c>
      <c s="36" t="s">
        <v>1764</v>
      </c>
      <c>
        <f>(M91*21)/100</f>
      </c>
      <c t="s">
        <v>27</v>
      </c>
    </row>
    <row r="92" spans="1:5" ht="12.75">
      <c r="A92" s="35" t="s">
        <v>56</v>
      </c>
      <c r="E92" s="39" t="s">
        <v>5</v>
      </c>
    </row>
    <row r="93" spans="1:5" ht="25.5">
      <c r="A93" s="35" t="s">
        <v>57</v>
      </c>
      <c r="E93" s="40" t="s">
        <v>3039</v>
      </c>
    </row>
    <row r="94" spans="1:5" ht="12.75">
      <c r="A94" t="s">
        <v>59</v>
      </c>
      <c r="E94" s="39" t="s">
        <v>5</v>
      </c>
    </row>
    <row r="95" spans="1:16" ht="12.75">
      <c r="A95" t="s">
        <v>49</v>
      </c>
      <c s="34" t="s">
        <v>164</v>
      </c>
      <c s="34" t="s">
        <v>6223</v>
      </c>
      <c s="35" t="s">
        <v>4</v>
      </c>
      <c s="6" t="s">
        <v>6224</v>
      </c>
      <c s="36" t="s">
        <v>90</v>
      </c>
      <c s="37">
        <v>2</v>
      </c>
      <c s="36">
        <v>0</v>
      </c>
      <c s="36">
        <f>ROUND(G95*H95,6)</f>
      </c>
      <c r="L95" s="38">
        <v>0</v>
      </c>
      <c s="32">
        <f>ROUND(ROUND(L95,2)*ROUND(G95,3),2)</f>
      </c>
      <c s="36" t="s">
        <v>1764</v>
      </c>
      <c>
        <f>(M95*21)/100</f>
      </c>
      <c t="s">
        <v>27</v>
      </c>
    </row>
    <row r="96" spans="1:5" ht="12.75">
      <c r="A96" s="35" t="s">
        <v>56</v>
      </c>
      <c r="E96" s="39" t="s">
        <v>5</v>
      </c>
    </row>
    <row r="97" spans="1:5" ht="25.5">
      <c r="A97" s="35" t="s">
        <v>57</v>
      </c>
      <c r="E97" s="40" t="s">
        <v>2054</v>
      </c>
    </row>
    <row r="98" spans="1:5" ht="12.75">
      <c r="A98" t="s">
        <v>59</v>
      </c>
      <c r="E98" s="39" t="s">
        <v>5</v>
      </c>
    </row>
    <row r="99" spans="1:16" ht="12.75">
      <c r="A99" t="s">
        <v>49</v>
      </c>
      <c s="34" t="s">
        <v>168</v>
      </c>
      <c s="34" t="s">
        <v>6223</v>
      </c>
      <c s="35" t="s">
        <v>72</v>
      </c>
      <c s="6" t="s">
        <v>6225</v>
      </c>
      <c s="36" t="s">
        <v>90</v>
      </c>
      <c s="37">
        <v>2</v>
      </c>
      <c s="36">
        <v>0</v>
      </c>
      <c s="36">
        <f>ROUND(G99*H99,6)</f>
      </c>
      <c r="L99" s="38">
        <v>0</v>
      </c>
      <c s="32">
        <f>ROUND(ROUND(L99,2)*ROUND(G99,3),2)</f>
      </c>
      <c s="36" t="s">
        <v>1764</v>
      </c>
      <c>
        <f>(M99*21)/100</f>
      </c>
      <c t="s">
        <v>27</v>
      </c>
    </row>
    <row r="100" spans="1:5" ht="12.75">
      <c r="A100" s="35" t="s">
        <v>56</v>
      </c>
      <c r="E100" s="39" t="s">
        <v>5</v>
      </c>
    </row>
    <row r="101" spans="1:5" ht="25.5">
      <c r="A101" s="35" t="s">
        <v>57</v>
      </c>
      <c r="E101" s="40" t="s">
        <v>2054</v>
      </c>
    </row>
    <row r="102" spans="1:5" ht="12.75">
      <c r="A102" t="s">
        <v>59</v>
      </c>
      <c r="E102" s="39" t="s">
        <v>5</v>
      </c>
    </row>
    <row r="103" spans="1:16" ht="12.75">
      <c r="A103" t="s">
        <v>49</v>
      </c>
      <c s="34" t="s">
        <v>173</v>
      </c>
      <c s="34" t="s">
        <v>6226</v>
      </c>
      <c s="35" t="s">
        <v>4</v>
      </c>
      <c s="6" t="s">
        <v>6227</v>
      </c>
      <c s="36" t="s">
        <v>90</v>
      </c>
      <c s="37">
        <v>1</v>
      </c>
      <c s="36">
        <v>0</v>
      </c>
      <c s="36">
        <f>ROUND(G103*H103,6)</f>
      </c>
      <c r="L103" s="38">
        <v>0</v>
      </c>
      <c s="32">
        <f>ROUND(ROUND(L103,2)*ROUND(G103,3),2)</f>
      </c>
      <c s="36" t="s">
        <v>1764</v>
      </c>
      <c>
        <f>(M103*21)/100</f>
      </c>
      <c t="s">
        <v>27</v>
      </c>
    </row>
    <row r="104" spans="1:5" ht="12.75">
      <c r="A104" s="35" t="s">
        <v>56</v>
      </c>
      <c r="E104" s="39" t="s">
        <v>5</v>
      </c>
    </row>
    <row r="105" spans="1:5" ht="25.5">
      <c r="A105" s="35" t="s">
        <v>57</v>
      </c>
      <c r="E105" s="40" t="s">
        <v>3039</v>
      </c>
    </row>
    <row r="106" spans="1:5" ht="12.75">
      <c r="A106" t="s">
        <v>59</v>
      </c>
      <c r="E106" s="39" t="s">
        <v>5</v>
      </c>
    </row>
    <row r="107" spans="1:16" ht="12.75">
      <c r="A107" t="s">
        <v>49</v>
      </c>
      <c s="34" t="s">
        <v>176</v>
      </c>
      <c s="34" t="s">
        <v>6228</v>
      </c>
      <c s="35" t="s">
        <v>27</v>
      </c>
      <c s="6" t="s">
        <v>6229</v>
      </c>
      <c s="36" t="s">
        <v>90</v>
      </c>
      <c s="37">
        <v>1</v>
      </c>
      <c s="36">
        <v>0</v>
      </c>
      <c s="36">
        <f>ROUND(G107*H107,6)</f>
      </c>
      <c r="L107" s="38">
        <v>0</v>
      </c>
      <c s="32">
        <f>ROUND(ROUND(L107,2)*ROUND(G107,3),2)</f>
      </c>
      <c s="36" t="s">
        <v>1764</v>
      </c>
      <c>
        <f>(M107*21)/100</f>
      </c>
      <c t="s">
        <v>27</v>
      </c>
    </row>
    <row r="108" spans="1:5" ht="12.75">
      <c r="A108" s="35" t="s">
        <v>56</v>
      </c>
      <c r="E108" s="39" t="s">
        <v>5</v>
      </c>
    </row>
    <row r="109" spans="1:5" ht="25.5">
      <c r="A109" s="35" t="s">
        <v>57</v>
      </c>
      <c r="E109" s="40" t="s">
        <v>3039</v>
      </c>
    </row>
    <row r="110" spans="1:5" ht="12.75">
      <c r="A110" t="s">
        <v>59</v>
      </c>
      <c r="E110" s="39" t="s">
        <v>5</v>
      </c>
    </row>
    <row r="111" spans="1:16" ht="25.5">
      <c r="A111" t="s">
        <v>49</v>
      </c>
      <c s="34" t="s">
        <v>180</v>
      </c>
      <c s="34" t="s">
        <v>6192</v>
      </c>
      <c s="35" t="s">
        <v>26</v>
      </c>
      <c s="6" t="s">
        <v>6193</v>
      </c>
      <c s="36" t="s">
        <v>90</v>
      </c>
      <c s="37">
        <v>1</v>
      </c>
      <c s="36">
        <v>0</v>
      </c>
      <c s="36">
        <f>ROUND(G111*H111,6)</f>
      </c>
      <c r="L111" s="38">
        <v>0</v>
      </c>
      <c s="32">
        <f>ROUND(ROUND(L111,2)*ROUND(G111,3),2)</f>
      </c>
      <c s="36" t="s">
        <v>1764</v>
      </c>
      <c>
        <f>(M111*21)/100</f>
      </c>
      <c t="s">
        <v>27</v>
      </c>
    </row>
    <row r="112" spans="1:5" ht="12.75">
      <c r="A112" s="35" t="s">
        <v>56</v>
      </c>
      <c r="E112" s="39" t="s">
        <v>5</v>
      </c>
    </row>
    <row r="113" spans="1:5" ht="25.5">
      <c r="A113" s="35" t="s">
        <v>57</v>
      </c>
      <c r="E113" s="40" t="s">
        <v>3039</v>
      </c>
    </row>
    <row r="114" spans="1:5" ht="12.75">
      <c r="A114" t="s">
        <v>59</v>
      </c>
      <c r="E114" s="39" t="s">
        <v>5</v>
      </c>
    </row>
    <row r="115" spans="1:16" ht="25.5">
      <c r="A115" t="s">
        <v>49</v>
      </c>
      <c s="34" t="s">
        <v>916</v>
      </c>
      <c s="34" t="s">
        <v>6192</v>
      </c>
      <c s="35" t="s">
        <v>72</v>
      </c>
      <c s="6" t="s">
        <v>6193</v>
      </c>
      <c s="36" t="s">
        <v>90</v>
      </c>
      <c s="37">
        <v>1</v>
      </c>
      <c s="36">
        <v>0</v>
      </c>
      <c s="36">
        <f>ROUND(G115*H115,6)</f>
      </c>
      <c r="L115" s="38">
        <v>0</v>
      </c>
      <c s="32">
        <f>ROUND(ROUND(L115,2)*ROUND(G115,3),2)</f>
      </c>
      <c s="36" t="s">
        <v>1764</v>
      </c>
      <c>
        <f>(M115*21)/100</f>
      </c>
      <c t="s">
        <v>27</v>
      </c>
    </row>
    <row r="116" spans="1:5" ht="12.75">
      <c r="A116" s="35" t="s">
        <v>56</v>
      </c>
      <c r="E116" s="39" t="s">
        <v>5</v>
      </c>
    </row>
    <row r="117" spans="1:5" ht="25.5">
      <c r="A117" s="35" t="s">
        <v>57</v>
      </c>
      <c r="E117" s="40" t="s">
        <v>3039</v>
      </c>
    </row>
    <row r="118" spans="1:5" ht="12.75">
      <c r="A118" t="s">
        <v>59</v>
      </c>
      <c r="E118" s="39" t="s">
        <v>5</v>
      </c>
    </row>
    <row r="119" spans="1:16" ht="12.75">
      <c r="A119" t="s">
        <v>49</v>
      </c>
      <c s="34" t="s">
        <v>919</v>
      </c>
      <c s="34" t="s">
        <v>6230</v>
      </c>
      <c s="35" t="s">
        <v>4</v>
      </c>
      <c s="6" t="s">
        <v>6231</v>
      </c>
      <c s="36" t="s">
        <v>90</v>
      </c>
      <c s="37">
        <v>10</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5366</v>
      </c>
    </row>
    <row r="122" spans="1:5" ht="12.75">
      <c r="A122" t="s">
        <v>59</v>
      </c>
      <c r="E122" s="39" t="s">
        <v>5</v>
      </c>
    </row>
    <row r="123" spans="1:16" ht="12.75">
      <c r="A123" t="s">
        <v>49</v>
      </c>
      <c s="34" t="s">
        <v>183</v>
      </c>
      <c s="34" t="s">
        <v>6232</v>
      </c>
      <c s="35" t="s">
        <v>27</v>
      </c>
      <c s="6" t="s">
        <v>6233</v>
      </c>
      <c s="36" t="s">
        <v>90</v>
      </c>
      <c s="37">
        <v>1</v>
      </c>
      <c s="36">
        <v>0</v>
      </c>
      <c s="36">
        <f>ROUND(G123*H123,6)</f>
      </c>
      <c r="L123" s="38">
        <v>0</v>
      </c>
      <c s="32">
        <f>ROUND(ROUND(L123,2)*ROUND(G123,3),2)</f>
      </c>
      <c s="36" t="s">
        <v>1764</v>
      </c>
      <c>
        <f>(M123*21)/100</f>
      </c>
      <c t="s">
        <v>27</v>
      </c>
    </row>
    <row r="124" spans="1:5" ht="12.75">
      <c r="A124" s="35" t="s">
        <v>56</v>
      </c>
      <c r="E124" s="39" t="s">
        <v>5</v>
      </c>
    </row>
    <row r="125" spans="1:5" ht="25.5">
      <c r="A125" s="35" t="s">
        <v>57</v>
      </c>
      <c r="E125" s="40" t="s">
        <v>3039</v>
      </c>
    </row>
    <row r="126" spans="1:5" ht="12.75">
      <c r="A126" t="s">
        <v>59</v>
      </c>
      <c r="E126" s="39" t="s">
        <v>5</v>
      </c>
    </row>
    <row r="127" spans="1:16" ht="12.75">
      <c r="A127" t="s">
        <v>49</v>
      </c>
      <c s="34" t="s">
        <v>187</v>
      </c>
      <c s="34" t="s">
        <v>6194</v>
      </c>
      <c s="35" t="s">
        <v>72</v>
      </c>
      <c s="6" t="s">
        <v>6195</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2054</v>
      </c>
    </row>
    <row r="130" spans="1:5" ht="12.75">
      <c r="A130" t="s">
        <v>59</v>
      </c>
      <c r="E130" s="39" t="s">
        <v>5</v>
      </c>
    </row>
    <row r="131" spans="1:16" ht="12.75">
      <c r="A131" t="s">
        <v>49</v>
      </c>
      <c s="34" t="s">
        <v>191</v>
      </c>
      <c s="34" t="s">
        <v>6194</v>
      </c>
      <c s="35" t="s">
        <v>77</v>
      </c>
      <c s="6" t="s">
        <v>6195</v>
      </c>
      <c s="36" t="s">
        <v>90</v>
      </c>
      <c s="37">
        <v>2</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2054</v>
      </c>
    </row>
    <row r="134" spans="1:5" ht="12.75">
      <c r="A134" t="s">
        <v>59</v>
      </c>
      <c r="E134" s="39" t="s">
        <v>5</v>
      </c>
    </row>
    <row r="135" spans="1:16" ht="25.5">
      <c r="A135" t="s">
        <v>49</v>
      </c>
      <c s="34" t="s">
        <v>196</v>
      </c>
      <c s="34" t="s">
        <v>6234</v>
      </c>
      <c s="35" t="s">
        <v>4</v>
      </c>
      <c s="6" t="s">
        <v>6235</v>
      </c>
      <c s="36" t="s">
        <v>75</v>
      </c>
      <c s="37">
        <v>8</v>
      </c>
      <c s="36">
        <v>0</v>
      </c>
      <c s="36">
        <f>ROUND(G135*H135,6)</f>
      </c>
      <c r="L135" s="38">
        <v>0</v>
      </c>
      <c s="32">
        <f>ROUND(ROUND(L135,2)*ROUND(G135,3),2)</f>
      </c>
      <c s="36" t="s">
        <v>1764</v>
      </c>
      <c>
        <f>(M135*21)/100</f>
      </c>
      <c t="s">
        <v>27</v>
      </c>
    </row>
    <row r="136" spans="1:5" ht="12.75">
      <c r="A136" s="35" t="s">
        <v>56</v>
      </c>
      <c r="E136" s="39" t="s">
        <v>5</v>
      </c>
    </row>
    <row r="137" spans="1:5" ht="25.5">
      <c r="A137" s="35" t="s">
        <v>57</v>
      </c>
      <c r="E137" s="40" t="s">
        <v>6191</v>
      </c>
    </row>
    <row r="138" spans="1:5" ht="12.75">
      <c r="A138" t="s">
        <v>59</v>
      </c>
      <c r="E138" s="39" t="s">
        <v>5</v>
      </c>
    </row>
    <row r="139" spans="1:16" ht="25.5">
      <c r="A139" t="s">
        <v>49</v>
      </c>
      <c s="34" t="s">
        <v>200</v>
      </c>
      <c s="34" t="s">
        <v>6200</v>
      </c>
      <c s="35" t="s">
        <v>26</v>
      </c>
      <c s="6" t="s">
        <v>6201</v>
      </c>
      <c s="36" t="s">
        <v>75</v>
      </c>
      <c s="37">
        <v>23</v>
      </c>
      <c s="36">
        <v>0</v>
      </c>
      <c s="36">
        <f>ROUND(G139*H139,6)</f>
      </c>
      <c r="L139" s="38">
        <v>0</v>
      </c>
      <c s="32">
        <f>ROUND(ROUND(L139,2)*ROUND(G139,3),2)</f>
      </c>
      <c s="36" t="s">
        <v>1764</v>
      </c>
      <c>
        <f>(M139*21)/100</f>
      </c>
      <c t="s">
        <v>27</v>
      </c>
    </row>
    <row r="140" spans="1:5" ht="12.75">
      <c r="A140" s="35" t="s">
        <v>56</v>
      </c>
      <c r="E140" s="39" t="s">
        <v>5</v>
      </c>
    </row>
    <row r="141" spans="1:5" ht="25.5">
      <c r="A141" s="35" t="s">
        <v>57</v>
      </c>
      <c r="E141" s="40" t="s">
        <v>6236</v>
      </c>
    </row>
    <row r="142" spans="1:5" ht="12.75">
      <c r="A142" t="s">
        <v>59</v>
      </c>
      <c r="E142" s="39" t="s">
        <v>5</v>
      </c>
    </row>
    <row r="143" spans="1:16" ht="25.5">
      <c r="A143" t="s">
        <v>49</v>
      </c>
      <c s="34" t="s">
        <v>204</v>
      </c>
      <c s="34" t="s">
        <v>6200</v>
      </c>
      <c s="35" t="s">
        <v>77</v>
      </c>
      <c s="6" t="s">
        <v>6201</v>
      </c>
      <c s="36" t="s">
        <v>75</v>
      </c>
      <c s="37">
        <v>13</v>
      </c>
      <c s="36">
        <v>0</v>
      </c>
      <c s="36">
        <f>ROUND(G143*H143,6)</f>
      </c>
      <c r="L143" s="38">
        <v>0</v>
      </c>
      <c s="32">
        <f>ROUND(ROUND(L143,2)*ROUND(G143,3),2)</f>
      </c>
      <c s="36" t="s">
        <v>1764</v>
      </c>
      <c>
        <f>(M143*21)/100</f>
      </c>
      <c t="s">
        <v>27</v>
      </c>
    </row>
    <row r="144" spans="1:5" ht="12.75">
      <c r="A144" s="35" t="s">
        <v>56</v>
      </c>
      <c r="E144" s="39" t="s">
        <v>5</v>
      </c>
    </row>
    <row r="145" spans="1:5" ht="25.5">
      <c r="A145" s="35" t="s">
        <v>57</v>
      </c>
      <c r="E145" s="40" t="s">
        <v>2048</v>
      </c>
    </row>
    <row r="146" spans="1:5" ht="12.75">
      <c r="A146" t="s">
        <v>59</v>
      </c>
      <c r="E146" s="39" t="s">
        <v>5</v>
      </c>
    </row>
    <row r="147" spans="1:16" ht="25.5">
      <c r="A147" t="s">
        <v>49</v>
      </c>
      <c s="34" t="s">
        <v>208</v>
      </c>
      <c s="34" t="s">
        <v>6200</v>
      </c>
      <c s="35" t="s">
        <v>82</v>
      </c>
      <c s="6" t="s">
        <v>6201</v>
      </c>
      <c s="36" t="s">
        <v>75</v>
      </c>
      <c s="37">
        <v>4</v>
      </c>
      <c s="36">
        <v>0</v>
      </c>
      <c s="36">
        <f>ROUND(G147*H147,6)</f>
      </c>
      <c r="L147" s="38">
        <v>0</v>
      </c>
      <c s="32">
        <f>ROUND(ROUND(L147,2)*ROUND(G147,3),2)</f>
      </c>
      <c s="36" t="s">
        <v>1764</v>
      </c>
      <c>
        <f>(M147*21)/100</f>
      </c>
      <c t="s">
        <v>27</v>
      </c>
    </row>
    <row r="148" spans="1:5" ht="12.75">
      <c r="A148" s="35" t="s">
        <v>56</v>
      </c>
      <c r="E148" s="39" t="s">
        <v>5</v>
      </c>
    </row>
    <row r="149" spans="1:5" ht="25.5">
      <c r="A149" s="35" t="s">
        <v>57</v>
      </c>
      <c r="E149" s="40" t="s">
        <v>3116</v>
      </c>
    </row>
    <row r="150" spans="1:5" ht="12.75">
      <c r="A150" t="s">
        <v>59</v>
      </c>
      <c r="E150" s="39" t="s">
        <v>5</v>
      </c>
    </row>
    <row r="151" spans="1:16" ht="25.5">
      <c r="A151" t="s">
        <v>49</v>
      </c>
      <c s="34" t="s">
        <v>212</v>
      </c>
      <c s="34" t="s">
        <v>6202</v>
      </c>
      <c s="35" t="s">
        <v>120</v>
      </c>
      <c s="6" t="s">
        <v>6203</v>
      </c>
      <c s="36" t="s">
        <v>90</v>
      </c>
      <c s="37">
        <v>1</v>
      </c>
      <c s="36">
        <v>0</v>
      </c>
      <c s="36">
        <f>ROUND(G151*H151,6)</f>
      </c>
      <c r="L151" s="38">
        <v>0</v>
      </c>
      <c s="32">
        <f>ROUND(ROUND(L151,2)*ROUND(G151,3),2)</f>
      </c>
      <c s="36" t="s">
        <v>1764</v>
      </c>
      <c>
        <f>(M151*21)/100</f>
      </c>
      <c t="s">
        <v>27</v>
      </c>
    </row>
    <row r="152" spans="1:5" ht="12.75">
      <c r="A152" s="35" t="s">
        <v>56</v>
      </c>
      <c r="E152" s="39" t="s">
        <v>5</v>
      </c>
    </row>
    <row r="153" spans="1:5" ht="25.5">
      <c r="A153" s="35" t="s">
        <v>57</v>
      </c>
      <c r="E153" s="40" t="s">
        <v>3039</v>
      </c>
    </row>
    <row r="154" spans="1:5" ht="12.75">
      <c r="A154" t="s">
        <v>59</v>
      </c>
      <c r="E154" s="39" t="s">
        <v>5</v>
      </c>
    </row>
    <row r="155" spans="1:16" ht="25.5">
      <c r="A155" t="s">
        <v>49</v>
      </c>
      <c s="34" t="s">
        <v>217</v>
      </c>
      <c s="34" t="s">
        <v>6202</v>
      </c>
      <c s="35" t="s">
        <v>72</v>
      </c>
      <c s="6" t="s">
        <v>6203</v>
      </c>
      <c s="36" t="s">
        <v>90</v>
      </c>
      <c s="37">
        <v>1</v>
      </c>
      <c s="36">
        <v>0</v>
      </c>
      <c s="36">
        <f>ROUND(G155*H155,6)</f>
      </c>
      <c r="L155" s="38">
        <v>0</v>
      </c>
      <c s="32">
        <f>ROUND(ROUND(L155,2)*ROUND(G155,3),2)</f>
      </c>
      <c s="36" t="s">
        <v>1764</v>
      </c>
      <c>
        <f>(M155*21)/100</f>
      </c>
      <c t="s">
        <v>27</v>
      </c>
    </row>
    <row r="156" spans="1:5" ht="12.75">
      <c r="A156" s="35" t="s">
        <v>56</v>
      </c>
      <c r="E156" s="39" t="s">
        <v>5</v>
      </c>
    </row>
    <row r="157" spans="1:5" ht="25.5">
      <c r="A157" s="35" t="s">
        <v>57</v>
      </c>
      <c r="E157" s="40" t="s">
        <v>3039</v>
      </c>
    </row>
    <row r="158" spans="1:5" ht="12.75">
      <c r="A158" t="s">
        <v>59</v>
      </c>
      <c r="E158" s="39" t="s">
        <v>5</v>
      </c>
    </row>
    <row r="159" spans="1:16" ht="25.5">
      <c r="A159" t="s">
        <v>49</v>
      </c>
      <c s="34" t="s">
        <v>221</v>
      </c>
      <c s="34" t="s">
        <v>6237</v>
      </c>
      <c s="35" t="s">
        <v>27</v>
      </c>
      <c s="6" t="s">
        <v>6238</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2054</v>
      </c>
    </row>
    <row r="162" spans="1:5" ht="12.75">
      <c r="A162" t="s">
        <v>59</v>
      </c>
      <c r="E162" s="39" t="s">
        <v>5</v>
      </c>
    </row>
    <row r="163" spans="1:16" ht="25.5">
      <c r="A163" t="s">
        <v>49</v>
      </c>
      <c s="34" t="s">
        <v>226</v>
      </c>
      <c s="34" t="s">
        <v>6239</v>
      </c>
      <c s="35" t="s">
        <v>4</v>
      </c>
      <c s="6" t="s">
        <v>6240</v>
      </c>
      <c s="36" t="s">
        <v>75</v>
      </c>
      <c s="37">
        <v>10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5366</v>
      </c>
    </row>
    <row r="166" spans="1:5" ht="12.75">
      <c r="A166" t="s">
        <v>59</v>
      </c>
      <c r="E166" s="39" t="s">
        <v>5</v>
      </c>
    </row>
    <row r="167" spans="1:16" ht="25.5">
      <c r="A167" t="s">
        <v>49</v>
      </c>
      <c s="34" t="s">
        <v>231</v>
      </c>
      <c s="34" t="s">
        <v>6241</v>
      </c>
      <c s="35" t="s">
        <v>4</v>
      </c>
      <c s="6" t="s">
        <v>6242</v>
      </c>
      <c s="36" t="s">
        <v>75</v>
      </c>
      <c s="37">
        <v>1</v>
      </c>
      <c s="36">
        <v>0</v>
      </c>
      <c s="36">
        <f>ROUND(G167*H167,6)</f>
      </c>
      <c r="L167" s="38">
        <v>0</v>
      </c>
      <c s="32">
        <f>ROUND(ROUND(L167,2)*ROUND(G167,3),2)</f>
      </c>
      <c s="36" t="s">
        <v>1764</v>
      </c>
      <c>
        <f>(M167*21)/100</f>
      </c>
      <c t="s">
        <v>27</v>
      </c>
    </row>
    <row r="168" spans="1:5" ht="12.75">
      <c r="A168" s="35" t="s">
        <v>56</v>
      </c>
      <c r="E168" s="39" t="s">
        <v>5</v>
      </c>
    </row>
    <row r="169" spans="1:5" ht="25.5">
      <c r="A169" s="35" t="s">
        <v>57</v>
      </c>
      <c r="E169" s="40" t="s">
        <v>3039</v>
      </c>
    </row>
    <row r="170" spans="1:5" ht="12.75">
      <c r="A170" t="s">
        <v>59</v>
      </c>
      <c r="E170" s="39" t="s">
        <v>5</v>
      </c>
    </row>
    <row r="171" spans="1:16" ht="12.75">
      <c r="A171" t="s">
        <v>49</v>
      </c>
      <c s="34" t="s">
        <v>235</v>
      </c>
      <c s="34" t="s">
        <v>5798</v>
      </c>
      <c s="35" t="s">
        <v>5</v>
      </c>
      <c s="6" t="s">
        <v>6243</v>
      </c>
      <c s="36" t="s">
        <v>75</v>
      </c>
      <c s="37">
        <v>8</v>
      </c>
      <c s="36">
        <v>0</v>
      </c>
      <c s="36">
        <f>ROUND(G171*H171,6)</f>
      </c>
      <c r="L171" s="38">
        <v>0</v>
      </c>
      <c s="32">
        <f>ROUND(ROUND(L171,2)*ROUND(G171,3),2)</f>
      </c>
      <c s="36" t="s">
        <v>1764</v>
      </c>
      <c>
        <f>(M171*21)/100</f>
      </c>
      <c t="s">
        <v>27</v>
      </c>
    </row>
    <row r="172" spans="1:5" ht="12.75">
      <c r="A172" s="35" t="s">
        <v>56</v>
      </c>
      <c r="E172" s="39" t="s">
        <v>5</v>
      </c>
    </row>
    <row r="173" spans="1:5" ht="25.5">
      <c r="A173" s="35" t="s">
        <v>57</v>
      </c>
      <c r="E173" s="40" t="s">
        <v>6191</v>
      </c>
    </row>
    <row r="174" spans="1:5" ht="12.75">
      <c r="A174" t="s">
        <v>59</v>
      </c>
      <c r="E174" s="39" t="s">
        <v>5</v>
      </c>
    </row>
    <row r="175" spans="1:16" ht="25.5">
      <c r="A175" t="s">
        <v>49</v>
      </c>
      <c s="34" t="s">
        <v>239</v>
      </c>
      <c s="34" t="s">
        <v>5707</v>
      </c>
      <c s="35" t="s">
        <v>4</v>
      </c>
      <c s="6" t="s">
        <v>6244</v>
      </c>
      <c s="36" t="s">
        <v>85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5710</v>
      </c>
      <c s="35" t="s">
        <v>4</v>
      </c>
      <c s="6" t="s">
        <v>6245</v>
      </c>
      <c s="36" t="s">
        <v>85</v>
      </c>
      <c s="37">
        <v>3</v>
      </c>
      <c s="36">
        <v>0</v>
      </c>
      <c s="36">
        <f>ROUND(G179*H179,6)</f>
      </c>
      <c r="L179" s="38">
        <v>0</v>
      </c>
      <c s="32">
        <f>ROUND(ROUND(L179,2)*ROUND(G179,3),2)</f>
      </c>
      <c s="36" t="s">
        <v>1764</v>
      </c>
      <c>
        <f>(M179*21)/100</f>
      </c>
      <c t="s">
        <v>27</v>
      </c>
    </row>
    <row r="180" spans="1:5" ht="12.75">
      <c r="A180" s="35" t="s">
        <v>56</v>
      </c>
      <c r="E180" s="39" t="s">
        <v>6246</v>
      </c>
    </row>
    <row r="181" spans="1:5" ht="25.5">
      <c r="A181" s="35" t="s">
        <v>57</v>
      </c>
      <c r="E181" s="40" t="s">
        <v>2060</v>
      </c>
    </row>
    <row r="182" spans="1:5" ht="12.75">
      <c r="A182" t="s">
        <v>59</v>
      </c>
      <c r="E182" s="39" t="s">
        <v>5</v>
      </c>
    </row>
    <row r="183" spans="1:16" ht="12.75">
      <c r="A183" t="s">
        <v>49</v>
      </c>
      <c s="34" t="s">
        <v>247</v>
      </c>
      <c s="34" t="s">
        <v>3068</v>
      </c>
      <c s="35" t="s">
        <v>5</v>
      </c>
      <c s="6" t="s">
        <v>6247</v>
      </c>
      <c s="36" t="s">
        <v>5665</v>
      </c>
      <c s="37">
        <v>1</v>
      </c>
      <c s="36">
        <v>0</v>
      </c>
      <c s="36">
        <f>ROUND(G183*H183,6)</f>
      </c>
      <c r="L183" s="38">
        <v>0</v>
      </c>
      <c s="32">
        <f>ROUND(ROUND(L183,2)*ROUND(G183,3),2)</f>
      </c>
      <c s="36" t="s">
        <v>1764</v>
      </c>
      <c>
        <f>(M183*21)/100</f>
      </c>
      <c t="s">
        <v>27</v>
      </c>
    </row>
    <row r="184" spans="1:5" ht="12.75">
      <c r="A184" s="35" t="s">
        <v>56</v>
      </c>
      <c r="E184" s="39" t="s">
        <v>5</v>
      </c>
    </row>
    <row r="185" spans="1:5" ht="25.5">
      <c r="A185" s="35" t="s">
        <v>57</v>
      </c>
      <c r="E185" s="40" t="s">
        <v>3039</v>
      </c>
    </row>
    <row r="186" spans="1:5" ht="76.5">
      <c r="A186" t="s">
        <v>59</v>
      </c>
      <c r="E186" s="39" t="s">
        <v>6248</v>
      </c>
    </row>
    <row r="187" spans="1:16" ht="12.75">
      <c r="A187" t="s">
        <v>49</v>
      </c>
      <c s="34" t="s">
        <v>251</v>
      </c>
      <c s="34" t="s">
        <v>6249</v>
      </c>
      <c s="35" t="s">
        <v>5</v>
      </c>
      <c s="6" t="s">
        <v>6250</v>
      </c>
      <c s="36" t="s">
        <v>5665</v>
      </c>
      <c s="37">
        <v>1</v>
      </c>
      <c s="36">
        <v>0</v>
      </c>
      <c s="36">
        <f>ROUND(G187*H187,6)</f>
      </c>
      <c r="L187" s="38">
        <v>0</v>
      </c>
      <c s="32">
        <f>ROUND(ROUND(L187,2)*ROUND(G187,3),2)</f>
      </c>
      <c s="36" t="s">
        <v>1764</v>
      </c>
      <c>
        <f>(M187*21)/100</f>
      </c>
      <c t="s">
        <v>27</v>
      </c>
    </row>
    <row r="188" spans="1:5" ht="12.75">
      <c r="A188" s="35" t="s">
        <v>56</v>
      </c>
      <c r="E188" s="39" t="s">
        <v>5</v>
      </c>
    </row>
    <row r="189" spans="1:5" ht="25.5">
      <c r="A189" s="35" t="s">
        <v>57</v>
      </c>
      <c r="E189" s="40" t="s">
        <v>3039</v>
      </c>
    </row>
    <row r="190" spans="1:5" ht="76.5">
      <c r="A190" t="s">
        <v>59</v>
      </c>
      <c r="E190" s="39" t="s">
        <v>6251</v>
      </c>
    </row>
    <row r="191" spans="1:16" ht="12.75">
      <c r="A191" t="s">
        <v>49</v>
      </c>
      <c s="34" t="s">
        <v>255</v>
      </c>
      <c s="34" t="s">
        <v>6252</v>
      </c>
      <c s="35" t="s">
        <v>5</v>
      </c>
      <c s="6" t="s">
        <v>6253</v>
      </c>
      <c s="36" t="s">
        <v>75</v>
      </c>
      <c s="37">
        <v>13</v>
      </c>
      <c s="36">
        <v>0</v>
      </c>
      <c s="36">
        <f>ROUND(G191*H191,6)</f>
      </c>
      <c r="L191" s="38">
        <v>0</v>
      </c>
      <c s="32">
        <f>ROUND(ROUND(L191,2)*ROUND(G191,3),2)</f>
      </c>
      <c s="36" t="s">
        <v>1764</v>
      </c>
      <c>
        <f>(M191*21)/100</f>
      </c>
      <c t="s">
        <v>27</v>
      </c>
    </row>
    <row r="192" spans="1:5" ht="12.75">
      <c r="A192" s="35" t="s">
        <v>56</v>
      </c>
      <c r="E192" s="39" t="s">
        <v>5</v>
      </c>
    </row>
    <row r="193" spans="1:5" ht="25.5">
      <c r="A193" s="35" t="s">
        <v>57</v>
      </c>
      <c r="E193" s="40" t="s">
        <v>2048</v>
      </c>
    </row>
    <row r="194" spans="1:5" ht="12.75">
      <c r="A194" t="s">
        <v>59</v>
      </c>
      <c r="E194" s="39" t="s">
        <v>5</v>
      </c>
    </row>
    <row r="195" spans="1:16" ht="12.75">
      <c r="A195" t="s">
        <v>49</v>
      </c>
      <c s="34" t="s">
        <v>259</v>
      </c>
      <c s="34" t="s">
        <v>6254</v>
      </c>
      <c s="35" t="s">
        <v>5</v>
      </c>
      <c s="6" t="s">
        <v>6255</v>
      </c>
      <c s="36" t="s">
        <v>75</v>
      </c>
      <c s="37">
        <v>23</v>
      </c>
      <c s="36">
        <v>0</v>
      </c>
      <c s="36">
        <f>ROUND(G195*H195,6)</f>
      </c>
      <c r="L195" s="38">
        <v>0</v>
      </c>
      <c s="32">
        <f>ROUND(ROUND(L195,2)*ROUND(G195,3),2)</f>
      </c>
      <c s="36" t="s">
        <v>1764</v>
      </c>
      <c>
        <f>(M195*21)/100</f>
      </c>
      <c t="s">
        <v>27</v>
      </c>
    </row>
    <row r="196" spans="1:5" ht="12.75">
      <c r="A196" s="35" t="s">
        <v>56</v>
      </c>
      <c r="E196" s="39" t="s">
        <v>5</v>
      </c>
    </row>
    <row r="197" spans="1:5" ht="25.5">
      <c r="A197" s="35" t="s">
        <v>57</v>
      </c>
      <c r="E197" s="40" t="s">
        <v>6236</v>
      </c>
    </row>
    <row r="198" spans="1:5" ht="12.75">
      <c r="A198" t="s">
        <v>59</v>
      </c>
      <c r="E198" s="39" t="s">
        <v>5</v>
      </c>
    </row>
    <row r="199" spans="1:16" ht="12.75">
      <c r="A199" t="s">
        <v>49</v>
      </c>
      <c s="34" t="s">
        <v>263</v>
      </c>
      <c s="34" t="s">
        <v>6256</v>
      </c>
      <c s="35" t="s">
        <v>5</v>
      </c>
      <c s="6" t="s">
        <v>6257</v>
      </c>
      <c s="36" t="s">
        <v>75</v>
      </c>
      <c s="37">
        <v>4</v>
      </c>
      <c s="36">
        <v>0</v>
      </c>
      <c s="36">
        <f>ROUND(G199*H199,6)</f>
      </c>
      <c r="L199" s="38">
        <v>0</v>
      </c>
      <c s="32">
        <f>ROUND(ROUND(L199,2)*ROUND(G199,3),2)</f>
      </c>
      <c s="36" t="s">
        <v>1764</v>
      </c>
      <c>
        <f>(M199*21)/100</f>
      </c>
      <c t="s">
        <v>27</v>
      </c>
    </row>
    <row r="200" spans="1:5" ht="12.75">
      <c r="A200" s="35" t="s">
        <v>56</v>
      </c>
      <c r="E200" s="39" t="s">
        <v>5</v>
      </c>
    </row>
    <row r="201" spans="1:5" ht="25.5">
      <c r="A201" s="35" t="s">
        <v>57</v>
      </c>
      <c r="E201" s="40" t="s">
        <v>3116</v>
      </c>
    </row>
    <row r="202" spans="1:5" ht="12.75">
      <c r="A202" t="s">
        <v>59</v>
      </c>
      <c r="E202" s="39" t="s">
        <v>5</v>
      </c>
    </row>
    <row r="203" spans="1:13" ht="12.75">
      <c r="A203" t="s">
        <v>46</v>
      </c>
      <c r="C203" s="31" t="s">
        <v>6258</v>
      </c>
      <c r="E203" s="33" t="s">
        <v>6259</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49</v>
      </c>
      <c s="34" t="s">
        <v>267</v>
      </c>
      <c s="34" t="s">
        <v>6211</v>
      </c>
      <c s="35" t="s">
        <v>27</v>
      </c>
      <c s="6" t="s">
        <v>6212</v>
      </c>
      <c s="36" t="s">
        <v>90</v>
      </c>
      <c s="37">
        <v>2</v>
      </c>
      <c s="36">
        <v>0</v>
      </c>
      <c s="36">
        <f>ROUND(G204*H204,6)</f>
      </c>
      <c r="L204" s="38">
        <v>0</v>
      </c>
      <c s="32">
        <f>ROUND(ROUND(L204,2)*ROUND(G204,3),2)</f>
      </c>
      <c s="36" t="s">
        <v>1764</v>
      </c>
      <c>
        <f>(M204*21)/100</f>
      </c>
      <c t="s">
        <v>27</v>
      </c>
    </row>
    <row r="205" spans="1:5" ht="12.75">
      <c r="A205" s="35" t="s">
        <v>56</v>
      </c>
      <c r="E205" s="39" t="s">
        <v>5</v>
      </c>
    </row>
    <row r="206" spans="1:5" ht="25.5">
      <c r="A206" s="35" t="s">
        <v>57</v>
      </c>
      <c r="E206" s="40" t="s">
        <v>2054</v>
      </c>
    </row>
    <row r="207" spans="1:5" ht="12.75">
      <c r="A207" t="s">
        <v>59</v>
      </c>
      <c r="E207" s="39" t="s">
        <v>5</v>
      </c>
    </row>
    <row r="208" spans="1:16" ht="12.75">
      <c r="A208" t="s">
        <v>49</v>
      </c>
      <c s="34" t="s">
        <v>271</v>
      </c>
      <c s="34" t="s">
        <v>6215</v>
      </c>
      <c s="35" t="s">
        <v>27</v>
      </c>
      <c s="6" t="s">
        <v>6216</v>
      </c>
      <c s="36" t="s">
        <v>90</v>
      </c>
      <c s="37">
        <v>6</v>
      </c>
      <c s="36">
        <v>0</v>
      </c>
      <c s="36">
        <f>ROUND(G208*H208,6)</f>
      </c>
      <c r="L208" s="38">
        <v>0</v>
      </c>
      <c s="32">
        <f>ROUND(ROUND(L208,2)*ROUND(G208,3),2)</f>
      </c>
      <c s="36" t="s">
        <v>1764</v>
      </c>
      <c>
        <f>(M208*21)/100</f>
      </c>
      <c t="s">
        <v>27</v>
      </c>
    </row>
    <row r="209" spans="1:5" ht="12.75">
      <c r="A209" s="35" t="s">
        <v>56</v>
      </c>
      <c r="E209" s="39" t="s">
        <v>5</v>
      </c>
    </row>
    <row r="210" spans="1:5" ht="25.5">
      <c r="A210" s="35" t="s">
        <v>57</v>
      </c>
      <c r="E210" s="40" t="s">
        <v>5360</v>
      </c>
    </row>
    <row r="211" spans="1:5" ht="12.75">
      <c r="A211" t="s">
        <v>59</v>
      </c>
      <c r="E211" s="39" t="s">
        <v>5</v>
      </c>
    </row>
    <row r="212" spans="1:16" ht="12.75">
      <c r="A212" t="s">
        <v>49</v>
      </c>
      <c s="34" t="s">
        <v>276</v>
      </c>
      <c s="34" t="s">
        <v>6260</v>
      </c>
      <c s="35" t="s">
        <v>5</v>
      </c>
      <c s="6" t="s">
        <v>6261</v>
      </c>
      <c s="36" t="s">
        <v>90</v>
      </c>
      <c s="37">
        <v>1</v>
      </c>
      <c s="36">
        <v>0</v>
      </c>
      <c s="36">
        <f>ROUND(G212*H212,6)</f>
      </c>
      <c r="L212" s="38">
        <v>0</v>
      </c>
      <c s="32">
        <f>ROUND(ROUND(L212,2)*ROUND(G212,3),2)</f>
      </c>
      <c s="36" t="s">
        <v>1764</v>
      </c>
      <c>
        <f>(M212*21)/100</f>
      </c>
      <c t="s">
        <v>27</v>
      </c>
    </row>
    <row r="213" spans="1:5" ht="12.75">
      <c r="A213" s="35" t="s">
        <v>56</v>
      </c>
      <c r="E213" s="39" t="s">
        <v>5</v>
      </c>
    </row>
    <row r="214" spans="1:5" ht="25.5">
      <c r="A214" s="35" t="s">
        <v>57</v>
      </c>
      <c r="E214" s="40" t="s">
        <v>3039</v>
      </c>
    </row>
    <row r="215" spans="1:5" ht="12.75">
      <c r="A215" t="s">
        <v>59</v>
      </c>
      <c r="E215" s="39" t="s">
        <v>5</v>
      </c>
    </row>
    <row r="216" spans="1:16" ht="12.75">
      <c r="A216" t="s">
        <v>49</v>
      </c>
      <c s="34" t="s">
        <v>280</v>
      </c>
      <c s="34" t="s">
        <v>6219</v>
      </c>
      <c s="35" t="s">
        <v>26</v>
      </c>
      <c s="6" t="s">
        <v>6220</v>
      </c>
      <c s="36" t="s">
        <v>90</v>
      </c>
      <c s="37">
        <v>2</v>
      </c>
      <c s="36">
        <v>0</v>
      </c>
      <c s="36">
        <f>ROUND(G216*H216,6)</f>
      </c>
      <c r="L216" s="38">
        <v>0</v>
      </c>
      <c s="32">
        <f>ROUND(ROUND(L216,2)*ROUND(G216,3),2)</f>
      </c>
      <c s="36" t="s">
        <v>1764</v>
      </c>
      <c>
        <f>(M216*21)/100</f>
      </c>
      <c t="s">
        <v>27</v>
      </c>
    </row>
    <row r="217" spans="1:5" ht="12.75">
      <c r="A217" s="35" t="s">
        <v>56</v>
      </c>
      <c r="E217" s="39" t="s">
        <v>5</v>
      </c>
    </row>
    <row r="218" spans="1:5" ht="25.5">
      <c r="A218" s="35" t="s">
        <v>57</v>
      </c>
      <c r="E218" s="40" t="s">
        <v>2054</v>
      </c>
    </row>
    <row r="219" spans="1:5" ht="12.75">
      <c r="A219" t="s">
        <v>59</v>
      </c>
      <c r="E219" s="39" t="s">
        <v>5</v>
      </c>
    </row>
    <row r="220" spans="1:16" ht="12.75">
      <c r="A220" t="s">
        <v>49</v>
      </c>
      <c s="34" t="s">
        <v>284</v>
      </c>
      <c s="34" t="s">
        <v>6223</v>
      </c>
      <c s="35" t="s">
        <v>27</v>
      </c>
      <c s="6" t="s">
        <v>6225</v>
      </c>
      <c s="36" t="s">
        <v>90</v>
      </c>
      <c s="37">
        <v>4</v>
      </c>
      <c s="36">
        <v>0</v>
      </c>
      <c s="36">
        <f>ROUND(G220*H220,6)</f>
      </c>
      <c r="L220" s="38">
        <v>0</v>
      </c>
      <c s="32">
        <f>ROUND(ROUND(L220,2)*ROUND(G220,3),2)</f>
      </c>
      <c s="36" t="s">
        <v>1764</v>
      </c>
      <c>
        <f>(M220*21)/100</f>
      </c>
      <c t="s">
        <v>27</v>
      </c>
    </row>
    <row r="221" spans="1:5" ht="12.75">
      <c r="A221" s="35" t="s">
        <v>56</v>
      </c>
      <c r="E221" s="39" t="s">
        <v>5</v>
      </c>
    </row>
    <row r="222" spans="1:5" ht="25.5">
      <c r="A222" s="35" t="s">
        <v>57</v>
      </c>
      <c r="E222" s="40" t="s">
        <v>3116</v>
      </c>
    </row>
    <row r="223" spans="1:5" ht="12.75">
      <c r="A223" t="s">
        <v>59</v>
      </c>
      <c r="E223" s="39" t="s">
        <v>5</v>
      </c>
    </row>
    <row r="224" spans="1:16" ht="12.75">
      <c r="A224" t="s">
        <v>49</v>
      </c>
      <c s="34" t="s">
        <v>288</v>
      </c>
      <c s="34" t="s">
        <v>6226</v>
      </c>
      <c s="35" t="s">
        <v>5</v>
      </c>
      <c s="6" t="s">
        <v>6227</v>
      </c>
      <c s="36" t="s">
        <v>90</v>
      </c>
      <c s="37">
        <v>1</v>
      </c>
      <c s="36">
        <v>0</v>
      </c>
      <c s="36">
        <f>ROUND(G224*H224,6)</f>
      </c>
      <c r="L224" s="38">
        <v>0</v>
      </c>
      <c s="32">
        <f>ROUND(ROUND(L224,2)*ROUND(G224,3),2)</f>
      </c>
      <c s="36" t="s">
        <v>1764</v>
      </c>
      <c>
        <f>(M224*21)/100</f>
      </c>
      <c t="s">
        <v>27</v>
      </c>
    </row>
    <row r="225" spans="1:5" ht="12.75">
      <c r="A225" s="35" t="s">
        <v>56</v>
      </c>
      <c r="E225" s="39" t="s">
        <v>5</v>
      </c>
    </row>
    <row r="226" spans="1:5" ht="25.5">
      <c r="A226" s="35" t="s">
        <v>57</v>
      </c>
      <c r="E226" s="40" t="s">
        <v>3039</v>
      </c>
    </row>
    <row r="227" spans="1:5" ht="12.75">
      <c r="A227" t="s">
        <v>59</v>
      </c>
      <c r="E227" s="39" t="s">
        <v>5</v>
      </c>
    </row>
    <row r="228" spans="1:16" ht="12.75">
      <c r="A228" t="s">
        <v>49</v>
      </c>
      <c s="34" t="s">
        <v>292</v>
      </c>
      <c s="34" t="s">
        <v>6228</v>
      </c>
      <c s="35" t="s">
        <v>5</v>
      </c>
      <c s="6" t="s">
        <v>6262</v>
      </c>
      <c s="36" t="s">
        <v>90</v>
      </c>
      <c s="37">
        <v>1</v>
      </c>
      <c s="36">
        <v>0</v>
      </c>
      <c s="36">
        <f>ROUND(G228*H228,6)</f>
      </c>
      <c r="L228" s="38">
        <v>0</v>
      </c>
      <c s="32">
        <f>ROUND(ROUND(L228,2)*ROUND(G228,3),2)</f>
      </c>
      <c s="36" t="s">
        <v>1764</v>
      </c>
      <c>
        <f>(M228*21)/100</f>
      </c>
      <c t="s">
        <v>27</v>
      </c>
    </row>
    <row r="229" spans="1:5" ht="12.75">
      <c r="A229" s="35" t="s">
        <v>56</v>
      </c>
      <c r="E229" s="39" t="s">
        <v>5</v>
      </c>
    </row>
    <row r="230" spans="1:5" ht="25.5">
      <c r="A230" s="35" t="s">
        <v>57</v>
      </c>
      <c r="E230" s="40" t="s">
        <v>3039</v>
      </c>
    </row>
    <row r="231" spans="1:5" ht="12.75">
      <c r="A231" t="s">
        <v>59</v>
      </c>
      <c r="E231" s="39" t="s">
        <v>5</v>
      </c>
    </row>
    <row r="232" spans="1:16" ht="25.5">
      <c r="A232" t="s">
        <v>49</v>
      </c>
      <c s="34" t="s">
        <v>296</v>
      </c>
      <c s="34" t="s">
        <v>6192</v>
      </c>
      <c s="35" t="s">
        <v>4</v>
      </c>
      <c s="6" t="s">
        <v>6193</v>
      </c>
      <c s="36" t="s">
        <v>90</v>
      </c>
      <c s="37">
        <v>1</v>
      </c>
      <c s="36">
        <v>0</v>
      </c>
      <c s="36">
        <f>ROUND(G232*H232,6)</f>
      </c>
      <c r="L232" s="38">
        <v>0</v>
      </c>
      <c s="32">
        <f>ROUND(ROUND(L232,2)*ROUND(G232,3),2)</f>
      </c>
      <c s="36" t="s">
        <v>1764</v>
      </c>
      <c>
        <f>(M232*21)/100</f>
      </c>
      <c t="s">
        <v>27</v>
      </c>
    </row>
    <row r="233" spans="1:5" ht="12.75">
      <c r="A233" s="35" t="s">
        <v>56</v>
      </c>
      <c r="E233" s="39" t="s">
        <v>5</v>
      </c>
    </row>
    <row r="234" spans="1:5" ht="25.5">
      <c r="A234" s="35" t="s">
        <v>57</v>
      </c>
      <c r="E234" s="40" t="s">
        <v>3039</v>
      </c>
    </row>
    <row r="235" spans="1:5" ht="12.75">
      <c r="A235" t="s">
        <v>59</v>
      </c>
      <c r="E235" s="39" t="s">
        <v>5</v>
      </c>
    </row>
    <row r="236" spans="1:16" ht="25.5">
      <c r="A236" t="s">
        <v>49</v>
      </c>
      <c s="34" t="s">
        <v>300</v>
      </c>
      <c s="34" t="s">
        <v>6192</v>
      </c>
      <c s="35" t="s">
        <v>77</v>
      </c>
      <c s="6" t="s">
        <v>6193</v>
      </c>
      <c s="36" t="s">
        <v>90</v>
      </c>
      <c s="37">
        <v>1</v>
      </c>
      <c s="36">
        <v>0</v>
      </c>
      <c s="36">
        <f>ROUND(G236*H236,6)</f>
      </c>
      <c r="L236" s="38">
        <v>0</v>
      </c>
      <c s="32">
        <f>ROUND(ROUND(L236,2)*ROUND(G236,3),2)</f>
      </c>
      <c s="36" t="s">
        <v>1764</v>
      </c>
      <c>
        <f>(M236*21)/100</f>
      </c>
      <c t="s">
        <v>27</v>
      </c>
    </row>
    <row r="237" spans="1:5" ht="12.75">
      <c r="A237" s="35" t="s">
        <v>56</v>
      </c>
      <c r="E237" s="39" t="s">
        <v>5</v>
      </c>
    </row>
    <row r="238" spans="1:5" ht="25.5">
      <c r="A238" s="35" t="s">
        <v>57</v>
      </c>
      <c r="E238" s="40" t="s">
        <v>3039</v>
      </c>
    </row>
    <row r="239" spans="1:5" ht="12.75">
      <c r="A239" t="s">
        <v>59</v>
      </c>
      <c r="E239" s="39" t="s">
        <v>5</v>
      </c>
    </row>
    <row r="240" spans="1:16" ht="12.75">
      <c r="A240" t="s">
        <v>49</v>
      </c>
      <c s="34" t="s">
        <v>304</v>
      </c>
      <c s="34" t="s">
        <v>6230</v>
      </c>
      <c s="35" t="s">
        <v>27</v>
      </c>
      <c s="6" t="s">
        <v>6231</v>
      </c>
      <c s="36" t="s">
        <v>90</v>
      </c>
      <c s="37">
        <v>6</v>
      </c>
      <c s="36">
        <v>0</v>
      </c>
      <c s="36">
        <f>ROUND(G240*H240,6)</f>
      </c>
      <c r="L240" s="38">
        <v>0</v>
      </c>
      <c s="32">
        <f>ROUND(ROUND(L240,2)*ROUND(G240,3),2)</f>
      </c>
      <c s="36" t="s">
        <v>1764</v>
      </c>
      <c>
        <f>(M240*21)/100</f>
      </c>
      <c t="s">
        <v>27</v>
      </c>
    </row>
    <row r="241" spans="1:5" ht="12.75">
      <c r="A241" s="35" t="s">
        <v>56</v>
      </c>
      <c r="E241" s="39" t="s">
        <v>5</v>
      </c>
    </row>
    <row r="242" spans="1:5" ht="25.5">
      <c r="A242" s="35" t="s">
        <v>57</v>
      </c>
      <c r="E242" s="40" t="s">
        <v>5360</v>
      </c>
    </row>
    <row r="243" spans="1:5" ht="12.75">
      <c r="A243" t="s">
        <v>59</v>
      </c>
      <c r="E243" s="39" t="s">
        <v>5</v>
      </c>
    </row>
    <row r="244" spans="1:16" ht="12.75">
      <c r="A244" t="s">
        <v>49</v>
      </c>
      <c s="34" t="s">
        <v>308</v>
      </c>
      <c s="34" t="s">
        <v>6232</v>
      </c>
      <c s="35" t="s">
        <v>4</v>
      </c>
      <c s="6" t="s">
        <v>6263</v>
      </c>
      <c s="36" t="s">
        <v>90</v>
      </c>
      <c s="37">
        <v>1</v>
      </c>
      <c s="36">
        <v>0</v>
      </c>
      <c s="36">
        <f>ROUND(G244*H244,6)</f>
      </c>
      <c r="L244" s="38">
        <v>0</v>
      </c>
      <c s="32">
        <f>ROUND(ROUND(L244,2)*ROUND(G244,3),2)</f>
      </c>
      <c s="36" t="s">
        <v>1764</v>
      </c>
      <c>
        <f>(M244*21)/100</f>
      </c>
      <c t="s">
        <v>27</v>
      </c>
    </row>
    <row r="245" spans="1:5" ht="12.75">
      <c r="A245" s="35" t="s">
        <v>56</v>
      </c>
      <c r="E245" s="39" t="s">
        <v>5</v>
      </c>
    </row>
    <row r="246" spans="1:5" ht="25.5">
      <c r="A246" s="35" t="s">
        <v>57</v>
      </c>
      <c r="E246" s="40" t="s">
        <v>3039</v>
      </c>
    </row>
    <row r="247" spans="1:5" ht="12.75">
      <c r="A247" t="s">
        <v>59</v>
      </c>
      <c r="E247" s="39" t="s">
        <v>5</v>
      </c>
    </row>
    <row r="248" spans="1:16" ht="12.75">
      <c r="A248" t="s">
        <v>49</v>
      </c>
      <c s="34" t="s">
        <v>312</v>
      </c>
      <c s="34" t="s">
        <v>6194</v>
      </c>
      <c s="35" t="s">
        <v>82</v>
      </c>
      <c s="6" t="s">
        <v>6195</v>
      </c>
      <c s="36" t="s">
        <v>90</v>
      </c>
      <c s="37">
        <v>4</v>
      </c>
      <c s="36">
        <v>0</v>
      </c>
      <c s="36">
        <f>ROUND(G248*H248,6)</f>
      </c>
      <c r="L248" s="38">
        <v>0</v>
      </c>
      <c s="32">
        <f>ROUND(ROUND(L248,2)*ROUND(G248,3),2)</f>
      </c>
      <c s="36" t="s">
        <v>1764</v>
      </c>
      <c>
        <f>(M248*21)/100</f>
      </c>
      <c t="s">
        <v>27</v>
      </c>
    </row>
    <row r="249" spans="1:5" ht="12.75">
      <c r="A249" s="35" t="s">
        <v>56</v>
      </c>
      <c r="E249" s="39" t="s">
        <v>5</v>
      </c>
    </row>
    <row r="250" spans="1:5" ht="25.5">
      <c r="A250" s="35" t="s">
        <v>57</v>
      </c>
      <c r="E250" s="40" t="s">
        <v>3116</v>
      </c>
    </row>
    <row r="251" spans="1:5" ht="12.75">
      <c r="A251" t="s">
        <v>59</v>
      </c>
      <c r="E251" s="39" t="s">
        <v>5</v>
      </c>
    </row>
    <row r="252" spans="1:16" ht="25.5">
      <c r="A252" t="s">
        <v>49</v>
      </c>
      <c s="34" t="s">
        <v>316</v>
      </c>
      <c s="34" t="s">
        <v>6234</v>
      </c>
      <c s="35" t="s">
        <v>27</v>
      </c>
      <c s="6" t="s">
        <v>6235</v>
      </c>
      <c s="36" t="s">
        <v>75</v>
      </c>
      <c s="37">
        <v>10</v>
      </c>
      <c s="36">
        <v>0</v>
      </c>
      <c s="36">
        <f>ROUND(G252*H252,6)</f>
      </c>
      <c r="L252" s="38">
        <v>0</v>
      </c>
      <c s="32">
        <f>ROUND(ROUND(L252,2)*ROUND(G252,3),2)</f>
      </c>
      <c s="36" t="s">
        <v>1764</v>
      </c>
      <c>
        <f>(M252*21)/100</f>
      </c>
      <c t="s">
        <v>27</v>
      </c>
    </row>
    <row r="253" spans="1:5" ht="12.75">
      <c r="A253" s="35" t="s">
        <v>56</v>
      </c>
      <c r="E253" s="39" t="s">
        <v>5</v>
      </c>
    </row>
    <row r="254" spans="1:5" ht="25.5">
      <c r="A254" s="35" t="s">
        <v>57</v>
      </c>
      <c r="E254" s="40" t="s">
        <v>5366</v>
      </c>
    </row>
    <row r="255" spans="1:5" ht="12.75">
      <c r="A255" t="s">
        <v>59</v>
      </c>
      <c r="E255" s="39" t="s">
        <v>5</v>
      </c>
    </row>
    <row r="256" spans="1:16" ht="25.5">
      <c r="A256" t="s">
        <v>49</v>
      </c>
      <c s="34" t="s">
        <v>320</v>
      </c>
      <c s="34" t="s">
        <v>6200</v>
      </c>
      <c s="35" t="s">
        <v>87</v>
      </c>
      <c s="6" t="s">
        <v>6201</v>
      </c>
      <c s="36" t="s">
        <v>75</v>
      </c>
      <c s="37">
        <v>25</v>
      </c>
      <c s="36">
        <v>0</v>
      </c>
      <c s="36">
        <f>ROUND(G256*H256,6)</f>
      </c>
      <c r="L256" s="38">
        <v>0</v>
      </c>
      <c s="32">
        <f>ROUND(ROUND(L256,2)*ROUND(G256,3),2)</f>
      </c>
      <c s="36" t="s">
        <v>1764</v>
      </c>
      <c>
        <f>(M256*21)/100</f>
      </c>
      <c t="s">
        <v>27</v>
      </c>
    </row>
    <row r="257" spans="1:5" ht="12.75">
      <c r="A257" s="35" t="s">
        <v>56</v>
      </c>
      <c r="E257" s="39" t="s">
        <v>5</v>
      </c>
    </row>
    <row r="258" spans="1:5" ht="25.5">
      <c r="A258" s="35" t="s">
        <v>57</v>
      </c>
      <c r="E258" s="40" t="s">
        <v>5529</v>
      </c>
    </row>
    <row r="259" spans="1:5" ht="12.75">
      <c r="A259" t="s">
        <v>59</v>
      </c>
      <c r="E259" s="39" t="s">
        <v>5</v>
      </c>
    </row>
    <row r="260" spans="1:16" ht="25.5">
      <c r="A260" t="s">
        <v>49</v>
      </c>
      <c s="34" t="s">
        <v>325</v>
      </c>
      <c s="34" t="s">
        <v>6202</v>
      </c>
      <c s="35" t="s">
        <v>108</v>
      </c>
      <c s="6" t="s">
        <v>6203</v>
      </c>
      <c s="36" t="s">
        <v>90</v>
      </c>
      <c s="37">
        <v>2</v>
      </c>
      <c s="36">
        <v>0</v>
      </c>
      <c s="36">
        <f>ROUND(G260*H260,6)</f>
      </c>
      <c r="L260" s="38">
        <v>0</v>
      </c>
      <c s="32">
        <f>ROUND(ROUND(L260,2)*ROUND(G260,3),2)</f>
      </c>
      <c s="36" t="s">
        <v>1764</v>
      </c>
      <c>
        <f>(M260*21)/100</f>
      </c>
      <c t="s">
        <v>27</v>
      </c>
    </row>
    <row r="261" spans="1:5" ht="12.75">
      <c r="A261" s="35" t="s">
        <v>56</v>
      </c>
      <c r="E261" s="39" t="s">
        <v>5</v>
      </c>
    </row>
    <row r="262" spans="1:5" ht="25.5">
      <c r="A262" s="35" t="s">
        <v>57</v>
      </c>
      <c r="E262" s="40" t="s">
        <v>2054</v>
      </c>
    </row>
    <row r="263" spans="1:5" ht="12.75">
      <c r="A263" t="s">
        <v>59</v>
      </c>
      <c r="E263" s="39" t="s">
        <v>5</v>
      </c>
    </row>
    <row r="264" spans="1:16" ht="25.5">
      <c r="A264" t="s">
        <v>49</v>
      </c>
      <c s="34" t="s">
        <v>329</v>
      </c>
      <c s="34" t="s">
        <v>6237</v>
      </c>
      <c s="35" t="s">
        <v>77</v>
      </c>
      <c s="6" t="s">
        <v>6238</v>
      </c>
      <c s="36" t="s">
        <v>90</v>
      </c>
      <c s="37">
        <v>2</v>
      </c>
      <c s="36">
        <v>0</v>
      </c>
      <c s="36">
        <f>ROUND(G264*H264,6)</f>
      </c>
      <c r="L264" s="38">
        <v>0</v>
      </c>
      <c s="32">
        <f>ROUND(ROUND(L264,2)*ROUND(G264,3),2)</f>
      </c>
      <c s="36" t="s">
        <v>1764</v>
      </c>
      <c>
        <f>(M264*21)/100</f>
      </c>
      <c t="s">
        <v>27</v>
      </c>
    </row>
    <row r="265" spans="1:5" ht="12.75">
      <c r="A265" s="35" t="s">
        <v>56</v>
      </c>
      <c r="E265" s="39" t="s">
        <v>5</v>
      </c>
    </row>
    <row r="266" spans="1:5" ht="25.5">
      <c r="A266" s="35" t="s">
        <v>57</v>
      </c>
      <c r="E266" s="40" t="s">
        <v>2054</v>
      </c>
    </row>
    <row r="267" spans="1:5" ht="12.75">
      <c r="A267" t="s">
        <v>59</v>
      </c>
      <c r="E267" s="39" t="s">
        <v>5</v>
      </c>
    </row>
    <row r="268" spans="1:16" ht="25.5">
      <c r="A268" t="s">
        <v>49</v>
      </c>
      <c s="34" t="s">
        <v>333</v>
      </c>
      <c s="34" t="s">
        <v>6239</v>
      </c>
      <c s="35" t="s">
        <v>5</v>
      </c>
      <c s="6" t="s">
        <v>6240</v>
      </c>
      <c s="36" t="s">
        <v>75</v>
      </c>
      <c s="37">
        <v>6</v>
      </c>
      <c s="36">
        <v>0</v>
      </c>
      <c s="36">
        <f>ROUND(G268*H268,6)</f>
      </c>
      <c r="L268" s="38">
        <v>0</v>
      </c>
      <c s="32">
        <f>ROUND(ROUND(L268,2)*ROUND(G268,3),2)</f>
      </c>
      <c s="36" t="s">
        <v>1764</v>
      </c>
      <c>
        <f>(M268*21)/100</f>
      </c>
      <c t="s">
        <v>27</v>
      </c>
    </row>
    <row r="269" spans="1:5" ht="12.75">
      <c r="A269" s="35" t="s">
        <v>56</v>
      </c>
      <c r="E269" s="39" t="s">
        <v>5</v>
      </c>
    </row>
    <row r="270" spans="1:5" ht="25.5">
      <c r="A270" s="35" t="s">
        <v>57</v>
      </c>
      <c r="E270" s="40" t="s">
        <v>5360</v>
      </c>
    </row>
    <row r="271" spans="1:5" ht="12.75">
      <c r="A271" t="s">
        <v>59</v>
      </c>
      <c r="E271" s="39" t="s">
        <v>5</v>
      </c>
    </row>
    <row r="272" spans="1:16" ht="25.5">
      <c r="A272" t="s">
        <v>49</v>
      </c>
      <c s="34" t="s">
        <v>337</v>
      </c>
      <c s="34" t="s">
        <v>6241</v>
      </c>
      <c s="35" t="s">
        <v>5</v>
      </c>
      <c s="6" t="s">
        <v>6242</v>
      </c>
      <c s="36" t="s">
        <v>75</v>
      </c>
      <c s="37">
        <v>1</v>
      </c>
      <c s="36">
        <v>0</v>
      </c>
      <c s="36">
        <f>ROUND(G272*H272,6)</f>
      </c>
      <c r="L272" s="38">
        <v>0</v>
      </c>
      <c s="32">
        <f>ROUND(ROUND(L272,2)*ROUND(G272,3),2)</f>
      </c>
      <c s="36" t="s">
        <v>1764</v>
      </c>
      <c>
        <f>(M272*21)/100</f>
      </c>
      <c t="s">
        <v>27</v>
      </c>
    </row>
    <row r="273" spans="1:5" ht="12.75">
      <c r="A273" s="35" t="s">
        <v>56</v>
      </c>
      <c r="E273" s="39" t="s">
        <v>5</v>
      </c>
    </row>
    <row r="274" spans="1:5" ht="25.5">
      <c r="A274" s="35" t="s">
        <v>57</v>
      </c>
      <c r="E274" s="40" t="s">
        <v>3039</v>
      </c>
    </row>
    <row r="275" spans="1:5" ht="12.75">
      <c r="A275" t="s">
        <v>59</v>
      </c>
      <c r="E275" s="39" t="s">
        <v>5</v>
      </c>
    </row>
    <row r="276" spans="1:16" ht="12.75">
      <c r="A276" t="s">
        <v>49</v>
      </c>
      <c s="34" t="s">
        <v>341</v>
      </c>
      <c s="34" t="s">
        <v>5800</v>
      </c>
      <c s="35" t="s">
        <v>5</v>
      </c>
      <c s="6" t="s">
        <v>6264</v>
      </c>
      <c s="36" t="s">
        <v>5665</v>
      </c>
      <c s="37">
        <v>1</v>
      </c>
      <c s="36">
        <v>0</v>
      </c>
      <c s="36">
        <f>ROUND(G276*H276,6)</f>
      </c>
      <c r="L276" s="38">
        <v>0</v>
      </c>
      <c s="32">
        <f>ROUND(ROUND(L276,2)*ROUND(G276,3),2)</f>
      </c>
      <c s="36" t="s">
        <v>1764</v>
      </c>
      <c>
        <f>(M276*21)/100</f>
      </c>
      <c t="s">
        <v>27</v>
      </c>
    </row>
    <row r="277" spans="1:5" ht="12.75">
      <c r="A277" s="35" t="s">
        <v>56</v>
      </c>
      <c r="E277" s="39" t="s">
        <v>5</v>
      </c>
    </row>
    <row r="278" spans="1:5" ht="25.5">
      <c r="A278" s="35" t="s">
        <v>57</v>
      </c>
      <c r="E278" s="40" t="s">
        <v>3039</v>
      </c>
    </row>
    <row r="279" spans="1:5" ht="76.5">
      <c r="A279" t="s">
        <v>59</v>
      </c>
      <c r="E279" s="39" t="s">
        <v>6265</v>
      </c>
    </row>
    <row r="280" spans="1:16" ht="12.75">
      <c r="A280" t="s">
        <v>49</v>
      </c>
      <c s="34" t="s">
        <v>345</v>
      </c>
      <c s="34" t="s">
        <v>5802</v>
      </c>
      <c s="35" t="s">
        <v>5</v>
      </c>
      <c s="6" t="s">
        <v>6266</v>
      </c>
      <c s="36" t="s">
        <v>5665</v>
      </c>
      <c s="37">
        <v>1</v>
      </c>
      <c s="36">
        <v>0</v>
      </c>
      <c s="36">
        <f>ROUND(G280*H280,6)</f>
      </c>
      <c r="L280" s="38">
        <v>0</v>
      </c>
      <c s="32">
        <f>ROUND(ROUND(L280,2)*ROUND(G280,3),2)</f>
      </c>
      <c s="36" t="s">
        <v>1764</v>
      </c>
      <c>
        <f>(M280*21)/100</f>
      </c>
      <c t="s">
        <v>27</v>
      </c>
    </row>
    <row r="281" spans="1:5" ht="12.75">
      <c r="A281" s="35" t="s">
        <v>56</v>
      </c>
      <c r="E281" s="39" t="s">
        <v>5</v>
      </c>
    </row>
    <row r="282" spans="1:5" ht="25.5">
      <c r="A282" s="35" t="s">
        <v>57</v>
      </c>
      <c r="E282" s="40" t="s">
        <v>3039</v>
      </c>
    </row>
    <row r="283" spans="1:5" ht="76.5">
      <c r="A283" t="s">
        <v>59</v>
      </c>
      <c r="E283" s="39" t="s">
        <v>6267</v>
      </c>
    </row>
    <row r="284" spans="1:16" ht="12.75">
      <c r="A284" t="s">
        <v>49</v>
      </c>
      <c s="34" t="s">
        <v>349</v>
      </c>
      <c s="34" t="s">
        <v>5804</v>
      </c>
      <c s="35" t="s">
        <v>5</v>
      </c>
      <c s="6" t="s">
        <v>6255</v>
      </c>
      <c s="36" t="s">
        <v>75</v>
      </c>
      <c s="37">
        <v>25</v>
      </c>
      <c s="36">
        <v>0</v>
      </c>
      <c s="36">
        <f>ROUND(G284*H284,6)</f>
      </c>
      <c r="L284" s="38">
        <v>0</v>
      </c>
      <c s="32">
        <f>ROUND(ROUND(L284,2)*ROUND(G284,3),2)</f>
      </c>
      <c s="36" t="s">
        <v>1764</v>
      </c>
      <c>
        <f>(M284*21)/100</f>
      </c>
      <c t="s">
        <v>27</v>
      </c>
    </row>
    <row r="285" spans="1:5" ht="12.75">
      <c r="A285" s="35" t="s">
        <v>56</v>
      </c>
      <c r="E285" s="39" t="s">
        <v>5</v>
      </c>
    </row>
    <row r="286" spans="1:5" ht="25.5">
      <c r="A286" s="35" t="s">
        <v>57</v>
      </c>
      <c r="E286" s="40" t="s">
        <v>5529</v>
      </c>
    </row>
    <row r="287" spans="1:5" ht="12.75">
      <c r="A287" t="s">
        <v>59</v>
      </c>
      <c r="E287" s="39" t="s">
        <v>5</v>
      </c>
    </row>
    <row r="288" spans="1:16" ht="12.75">
      <c r="A288" t="s">
        <v>49</v>
      </c>
      <c s="34" t="s">
        <v>353</v>
      </c>
      <c s="34" t="s">
        <v>5806</v>
      </c>
      <c s="35" t="s">
        <v>5</v>
      </c>
      <c s="6" t="s">
        <v>6243</v>
      </c>
      <c s="36" t="s">
        <v>75</v>
      </c>
      <c s="37">
        <v>10</v>
      </c>
      <c s="36">
        <v>0</v>
      </c>
      <c s="36">
        <f>ROUND(G288*H288,6)</f>
      </c>
      <c r="L288" s="38">
        <v>0</v>
      </c>
      <c s="32">
        <f>ROUND(ROUND(L288,2)*ROUND(G288,3),2)</f>
      </c>
      <c s="36" t="s">
        <v>1764</v>
      </c>
      <c>
        <f>(M288*21)/100</f>
      </c>
      <c t="s">
        <v>27</v>
      </c>
    </row>
    <row r="289" spans="1:5" ht="12.75">
      <c r="A289" s="35" t="s">
        <v>56</v>
      </c>
      <c r="E289" s="39" t="s">
        <v>5</v>
      </c>
    </row>
    <row r="290" spans="1:5" ht="25.5">
      <c r="A290" s="35" t="s">
        <v>57</v>
      </c>
      <c r="E290" s="40" t="s">
        <v>5366</v>
      </c>
    </row>
    <row r="291" spans="1:5" ht="12.75">
      <c r="A291" t="s">
        <v>59</v>
      </c>
      <c r="E291" s="39" t="s">
        <v>5</v>
      </c>
    </row>
    <row r="292" spans="1:16" ht="25.5">
      <c r="A292" t="s">
        <v>49</v>
      </c>
      <c s="34" t="s">
        <v>357</v>
      </c>
      <c s="34" t="s">
        <v>5707</v>
      </c>
      <c s="35" t="s">
        <v>27</v>
      </c>
      <c s="6" t="s">
        <v>6244</v>
      </c>
      <c s="36" t="s">
        <v>85</v>
      </c>
      <c s="37">
        <v>3</v>
      </c>
      <c s="36">
        <v>0</v>
      </c>
      <c s="36">
        <f>ROUND(G292*H292,6)</f>
      </c>
      <c r="L292" s="38">
        <v>0</v>
      </c>
      <c s="32">
        <f>ROUND(ROUND(L292,2)*ROUND(G292,3),2)</f>
      </c>
      <c s="36" t="s">
        <v>1764</v>
      </c>
      <c>
        <f>(M292*21)/100</f>
      </c>
      <c t="s">
        <v>27</v>
      </c>
    </row>
    <row r="293" spans="1:5" ht="12.75">
      <c r="A293" s="35" t="s">
        <v>56</v>
      </c>
      <c r="E293" s="39" t="s">
        <v>5</v>
      </c>
    </row>
    <row r="294" spans="1:5" ht="25.5">
      <c r="A294" s="35" t="s">
        <v>57</v>
      </c>
      <c r="E294" s="40" t="s">
        <v>2060</v>
      </c>
    </row>
    <row r="295" spans="1:5" ht="12.75">
      <c r="A295" t="s">
        <v>59</v>
      </c>
      <c r="E295" s="39" t="s">
        <v>5</v>
      </c>
    </row>
    <row r="296" spans="1:16" ht="12.75">
      <c r="A296" t="s">
        <v>49</v>
      </c>
      <c s="34" t="s">
        <v>361</v>
      </c>
      <c s="34" t="s">
        <v>5710</v>
      </c>
      <c s="35" t="s">
        <v>27</v>
      </c>
      <c s="6" t="s">
        <v>6245</v>
      </c>
      <c s="36" t="s">
        <v>85</v>
      </c>
      <c s="37">
        <v>3</v>
      </c>
      <c s="36">
        <v>0</v>
      </c>
      <c s="36">
        <f>ROUND(G296*H296,6)</f>
      </c>
      <c r="L296" s="38">
        <v>0</v>
      </c>
      <c s="32">
        <f>ROUND(ROUND(L296,2)*ROUND(G296,3),2)</f>
      </c>
      <c s="36" t="s">
        <v>1764</v>
      </c>
      <c>
        <f>(M296*21)/100</f>
      </c>
      <c t="s">
        <v>27</v>
      </c>
    </row>
    <row r="297" spans="1:5" ht="12.75">
      <c r="A297" s="35" t="s">
        <v>56</v>
      </c>
      <c r="E297" s="39" t="s">
        <v>5</v>
      </c>
    </row>
    <row r="298" spans="1:5" ht="25.5">
      <c r="A298" s="35" t="s">
        <v>57</v>
      </c>
      <c r="E298" s="40" t="s">
        <v>2060</v>
      </c>
    </row>
    <row r="299" spans="1:5" ht="12.75">
      <c r="A299" t="s">
        <v>59</v>
      </c>
      <c r="E299" s="39" t="s">
        <v>5</v>
      </c>
    </row>
    <row r="300" spans="1:13" ht="12.75">
      <c r="A300" t="s">
        <v>46</v>
      </c>
      <c r="C300" s="31" t="s">
        <v>6268</v>
      </c>
      <c r="E300" s="33" t="s">
        <v>6269</v>
      </c>
      <c r="J300" s="32">
        <f>0</f>
      </c>
      <c s="32">
        <f>0</f>
      </c>
      <c s="32">
        <f>0+L301+L305+L309+L313+L317+L321+L325+L329+L333+L337+L341+L345+L349+L353+L357+L361+L365+L369+L373</f>
      </c>
      <c s="32">
        <f>0+M301+M305+M309+M313+M317+M321+M325+M329+M333+M337+M341+M345+M349+M353+M357+M361+M365+M369+M373</f>
      </c>
    </row>
    <row r="301" spans="1:16" ht="12.75">
      <c r="A301" t="s">
        <v>49</v>
      </c>
      <c s="34" t="s">
        <v>365</v>
      </c>
      <c s="34" t="s">
        <v>6270</v>
      </c>
      <c s="35" t="s">
        <v>5</v>
      </c>
      <c s="6" t="s">
        <v>6271</v>
      </c>
      <c s="36" t="s">
        <v>75</v>
      </c>
      <c s="37">
        <v>100</v>
      </c>
      <c s="36">
        <v>0</v>
      </c>
      <c s="36">
        <f>ROUND(G301*H301,6)</f>
      </c>
      <c r="L301" s="38">
        <v>0</v>
      </c>
      <c s="32">
        <f>ROUND(ROUND(L301,2)*ROUND(G301,3),2)</f>
      </c>
      <c s="36" t="s">
        <v>1764</v>
      </c>
      <c>
        <f>(M301*21)/100</f>
      </c>
      <c t="s">
        <v>27</v>
      </c>
    </row>
    <row r="302" spans="1:5" ht="12.75">
      <c r="A302" s="35" t="s">
        <v>56</v>
      </c>
      <c r="E302" s="39" t="s">
        <v>5</v>
      </c>
    </row>
    <row r="303" spans="1:5" ht="25.5">
      <c r="A303" s="35" t="s">
        <v>57</v>
      </c>
      <c r="E303" s="40" t="s">
        <v>6272</v>
      </c>
    </row>
    <row r="304" spans="1:5" ht="38.25">
      <c r="A304" t="s">
        <v>59</v>
      </c>
      <c r="E304" s="39" t="s">
        <v>6273</v>
      </c>
    </row>
    <row r="305" spans="1:16" ht="12.75">
      <c r="A305" t="s">
        <v>49</v>
      </c>
      <c s="34" t="s">
        <v>369</v>
      </c>
      <c s="34" t="s">
        <v>6274</v>
      </c>
      <c s="35" t="s">
        <v>5</v>
      </c>
      <c s="6" t="s">
        <v>6275</v>
      </c>
      <c s="36" t="s">
        <v>90</v>
      </c>
      <c s="37">
        <v>1</v>
      </c>
      <c s="36">
        <v>0</v>
      </c>
      <c s="36">
        <f>ROUND(G305*H305,6)</f>
      </c>
      <c r="L305" s="38">
        <v>0</v>
      </c>
      <c s="32">
        <f>ROUND(ROUND(L305,2)*ROUND(G305,3),2)</f>
      </c>
      <c s="36" t="s">
        <v>1764</v>
      </c>
      <c>
        <f>(M305*21)/100</f>
      </c>
      <c t="s">
        <v>27</v>
      </c>
    </row>
    <row r="306" spans="1:5" ht="12.75">
      <c r="A306" s="35" t="s">
        <v>56</v>
      </c>
      <c r="E306" s="39" t="s">
        <v>5</v>
      </c>
    </row>
    <row r="307" spans="1:5" ht="25.5">
      <c r="A307" s="35" t="s">
        <v>57</v>
      </c>
      <c r="E307" s="40" t="s">
        <v>3039</v>
      </c>
    </row>
    <row r="308" spans="1:5" ht="12.75">
      <c r="A308" t="s">
        <v>59</v>
      </c>
      <c r="E308" s="39" t="s">
        <v>5</v>
      </c>
    </row>
    <row r="309" spans="1:16" ht="12.75">
      <c r="A309" t="s">
        <v>49</v>
      </c>
      <c s="34" t="s">
        <v>373</v>
      </c>
      <c s="34" t="s">
        <v>6276</v>
      </c>
      <c s="35" t="s">
        <v>5</v>
      </c>
      <c s="6" t="s">
        <v>6277</v>
      </c>
      <c s="36" t="s">
        <v>90</v>
      </c>
      <c s="37">
        <v>2</v>
      </c>
      <c s="36">
        <v>0</v>
      </c>
      <c s="36">
        <f>ROUND(G309*H309,6)</f>
      </c>
      <c r="L309" s="38">
        <v>0</v>
      </c>
      <c s="32">
        <f>ROUND(ROUND(L309,2)*ROUND(G309,3),2)</f>
      </c>
      <c s="36" t="s">
        <v>1764</v>
      </c>
      <c>
        <f>(M309*21)/100</f>
      </c>
      <c t="s">
        <v>27</v>
      </c>
    </row>
    <row r="310" spans="1:5" ht="12.75">
      <c r="A310" s="35" t="s">
        <v>56</v>
      </c>
      <c r="E310" s="39" t="s">
        <v>5</v>
      </c>
    </row>
    <row r="311" spans="1:5" ht="25.5">
      <c r="A311" s="35" t="s">
        <v>57</v>
      </c>
      <c r="E311" s="40" t="s">
        <v>2054</v>
      </c>
    </row>
    <row r="312" spans="1:5" ht="12.75">
      <c r="A312" t="s">
        <v>59</v>
      </c>
      <c r="E312" s="39" t="s">
        <v>5</v>
      </c>
    </row>
    <row r="313" spans="1:16" ht="12.75">
      <c r="A313" t="s">
        <v>49</v>
      </c>
      <c s="34" t="s">
        <v>377</v>
      </c>
      <c s="34" t="s">
        <v>6276</v>
      </c>
      <c s="35" t="s">
        <v>4</v>
      </c>
      <c s="6" t="s">
        <v>6277</v>
      </c>
      <c s="36" t="s">
        <v>90</v>
      </c>
      <c s="37">
        <v>2</v>
      </c>
      <c s="36">
        <v>0</v>
      </c>
      <c s="36">
        <f>ROUND(G313*H313,6)</f>
      </c>
      <c r="L313" s="38">
        <v>0</v>
      </c>
      <c s="32">
        <f>ROUND(ROUND(L313,2)*ROUND(G313,3),2)</f>
      </c>
      <c s="36" t="s">
        <v>1764</v>
      </c>
      <c>
        <f>(M313*21)/100</f>
      </c>
      <c t="s">
        <v>27</v>
      </c>
    </row>
    <row r="314" spans="1:5" ht="12.75">
      <c r="A314" s="35" t="s">
        <v>56</v>
      </c>
      <c r="E314" s="39" t="s">
        <v>5</v>
      </c>
    </row>
    <row r="315" spans="1:5" ht="25.5">
      <c r="A315" s="35" t="s">
        <v>57</v>
      </c>
      <c r="E315" s="40" t="s">
        <v>2054</v>
      </c>
    </row>
    <row r="316" spans="1:5" ht="12.75">
      <c r="A316" t="s">
        <v>59</v>
      </c>
      <c r="E316" s="39" t="s">
        <v>5</v>
      </c>
    </row>
    <row r="317" spans="1:16" ht="25.5">
      <c r="A317" t="s">
        <v>49</v>
      </c>
      <c s="34" t="s">
        <v>381</v>
      </c>
      <c s="34" t="s">
        <v>6278</v>
      </c>
      <c s="35" t="s">
        <v>5</v>
      </c>
      <c s="6" t="s">
        <v>6279</v>
      </c>
      <c s="36" t="s">
        <v>90</v>
      </c>
      <c s="37">
        <v>2</v>
      </c>
      <c s="36">
        <v>0</v>
      </c>
      <c s="36">
        <f>ROUND(G317*H317,6)</f>
      </c>
      <c r="L317" s="38">
        <v>0</v>
      </c>
      <c s="32">
        <f>ROUND(ROUND(L317,2)*ROUND(G317,3),2)</f>
      </c>
      <c s="36" t="s">
        <v>1764</v>
      </c>
      <c>
        <f>(M317*21)/100</f>
      </c>
      <c t="s">
        <v>27</v>
      </c>
    </row>
    <row r="318" spans="1:5" ht="12.75">
      <c r="A318" s="35" t="s">
        <v>56</v>
      </c>
      <c r="E318" s="39" t="s">
        <v>5</v>
      </c>
    </row>
    <row r="319" spans="1:5" ht="25.5">
      <c r="A319" s="35" t="s">
        <v>57</v>
      </c>
      <c r="E319" s="40" t="s">
        <v>2054</v>
      </c>
    </row>
    <row r="320" spans="1:5" ht="12.75">
      <c r="A320" t="s">
        <v>59</v>
      </c>
      <c r="E320" s="39" t="s">
        <v>5</v>
      </c>
    </row>
    <row r="321" spans="1:16" ht="25.5">
      <c r="A321" t="s">
        <v>49</v>
      </c>
      <c s="34" t="s">
        <v>385</v>
      </c>
      <c s="34" t="s">
        <v>6278</v>
      </c>
      <c s="35" t="s">
        <v>4</v>
      </c>
      <c s="6" t="s">
        <v>6279</v>
      </c>
      <c s="36" t="s">
        <v>90</v>
      </c>
      <c s="37">
        <v>2</v>
      </c>
      <c s="36">
        <v>0</v>
      </c>
      <c s="36">
        <f>ROUND(G321*H321,6)</f>
      </c>
      <c r="L321" s="38">
        <v>0</v>
      </c>
      <c s="32">
        <f>ROUND(ROUND(L321,2)*ROUND(G321,3),2)</f>
      </c>
      <c s="36" t="s">
        <v>1764</v>
      </c>
      <c>
        <f>(M321*21)/100</f>
      </c>
      <c t="s">
        <v>27</v>
      </c>
    </row>
    <row r="322" spans="1:5" ht="12.75">
      <c r="A322" s="35" t="s">
        <v>56</v>
      </c>
      <c r="E322" s="39" t="s">
        <v>5</v>
      </c>
    </row>
    <row r="323" spans="1:5" ht="25.5">
      <c r="A323" s="35" t="s">
        <v>57</v>
      </c>
      <c r="E323" s="40" t="s">
        <v>2054</v>
      </c>
    </row>
    <row r="324" spans="1:5" ht="12.75">
      <c r="A324" t="s">
        <v>59</v>
      </c>
      <c r="E324" s="39" t="s">
        <v>5</v>
      </c>
    </row>
    <row r="325" spans="1:16" ht="25.5">
      <c r="A325" t="s">
        <v>49</v>
      </c>
      <c s="34" t="s">
        <v>389</v>
      </c>
      <c s="34" t="s">
        <v>6278</v>
      </c>
      <c s="35" t="s">
        <v>27</v>
      </c>
      <c s="6" t="s">
        <v>6279</v>
      </c>
      <c s="36" t="s">
        <v>90</v>
      </c>
      <c s="37">
        <v>1</v>
      </c>
      <c s="36">
        <v>0</v>
      </c>
      <c s="36">
        <f>ROUND(G325*H325,6)</f>
      </c>
      <c r="L325" s="38">
        <v>0</v>
      </c>
      <c s="32">
        <f>ROUND(ROUND(L325,2)*ROUND(G325,3),2)</f>
      </c>
      <c s="36" t="s">
        <v>1764</v>
      </c>
      <c>
        <f>(M325*21)/100</f>
      </c>
      <c t="s">
        <v>27</v>
      </c>
    </row>
    <row r="326" spans="1:5" ht="12.75">
      <c r="A326" s="35" t="s">
        <v>56</v>
      </c>
      <c r="E326" s="39" t="s">
        <v>5</v>
      </c>
    </row>
    <row r="327" spans="1:5" ht="25.5">
      <c r="A327" s="35" t="s">
        <v>57</v>
      </c>
      <c r="E327" s="40" t="s">
        <v>3039</v>
      </c>
    </row>
    <row r="328" spans="1:5" ht="12.75">
      <c r="A328" t="s">
        <v>59</v>
      </c>
      <c r="E328" s="39" t="s">
        <v>5</v>
      </c>
    </row>
    <row r="329" spans="1:16" ht="12.75">
      <c r="A329" t="s">
        <v>49</v>
      </c>
      <c s="34" t="s">
        <v>394</v>
      </c>
      <c s="34" t="s">
        <v>6280</v>
      </c>
      <c s="35" t="s">
        <v>5</v>
      </c>
      <c s="6" t="s">
        <v>6281</v>
      </c>
      <c s="36" t="s">
        <v>75</v>
      </c>
      <c s="37">
        <v>40</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5532</v>
      </c>
    </row>
    <row r="332" spans="1:5" ht="12.75">
      <c r="A332" t="s">
        <v>59</v>
      </c>
      <c r="E332" s="39" t="s">
        <v>5</v>
      </c>
    </row>
    <row r="333" spans="1:16" ht="12.75">
      <c r="A333" t="s">
        <v>49</v>
      </c>
      <c s="34" t="s">
        <v>398</v>
      </c>
      <c s="34" t="s">
        <v>6282</v>
      </c>
      <c s="35" t="s">
        <v>5</v>
      </c>
      <c s="6" t="s">
        <v>6283</v>
      </c>
      <c s="36" t="s">
        <v>75</v>
      </c>
      <c s="37">
        <v>60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5574</v>
      </c>
    </row>
    <row r="336" spans="1:5" ht="12.75">
      <c r="A336" t="s">
        <v>59</v>
      </c>
      <c r="E336" s="39" t="s">
        <v>5</v>
      </c>
    </row>
    <row r="337" spans="1:16" ht="12.75">
      <c r="A337" t="s">
        <v>49</v>
      </c>
      <c s="34" t="s">
        <v>402</v>
      </c>
      <c s="34" t="s">
        <v>5808</v>
      </c>
      <c s="35" t="s">
        <v>5</v>
      </c>
      <c s="6" t="s">
        <v>6284</v>
      </c>
      <c s="36" t="s">
        <v>5665</v>
      </c>
      <c s="37">
        <v>2</v>
      </c>
      <c s="36">
        <v>0</v>
      </c>
      <c s="36">
        <f>ROUND(G337*H337,6)</f>
      </c>
      <c r="L337" s="38">
        <v>0</v>
      </c>
      <c s="32">
        <f>ROUND(ROUND(L337,2)*ROUND(G337,3),2)</f>
      </c>
      <c s="36" t="s">
        <v>1764</v>
      </c>
      <c>
        <f>(M337*21)/100</f>
      </c>
      <c t="s">
        <v>27</v>
      </c>
    </row>
    <row r="338" spans="1:5" ht="12.75">
      <c r="A338" s="35" t="s">
        <v>56</v>
      </c>
      <c r="E338" s="39" t="s">
        <v>5</v>
      </c>
    </row>
    <row r="339" spans="1:5" ht="25.5">
      <c r="A339" s="35" t="s">
        <v>57</v>
      </c>
      <c r="E339" s="40" t="s">
        <v>2054</v>
      </c>
    </row>
    <row r="340" spans="1:5" ht="178.5">
      <c r="A340" t="s">
        <v>59</v>
      </c>
      <c r="E340" s="39" t="s">
        <v>6285</v>
      </c>
    </row>
    <row r="341" spans="1:16" ht="12.75">
      <c r="A341" t="s">
        <v>49</v>
      </c>
      <c s="34" t="s">
        <v>406</v>
      </c>
      <c s="34" t="s">
        <v>5810</v>
      </c>
      <c s="35" t="s">
        <v>5</v>
      </c>
      <c s="6" t="s">
        <v>6286</v>
      </c>
      <c s="36" t="s">
        <v>5665</v>
      </c>
      <c s="37">
        <v>2</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2054</v>
      </c>
    </row>
    <row r="344" spans="1:5" ht="178.5">
      <c r="A344" t="s">
        <v>59</v>
      </c>
      <c r="E344" s="39" t="s">
        <v>6287</v>
      </c>
    </row>
    <row r="345" spans="1:16" ht="12.75">
      <c r="A345" t="s">
        <v>49</v>
      </c>
      <c s="34" t="s">
        <v>410</v>
      </c>
      <c s="34" t="s">
        <v>5812</v>
      </c>
      <c s="35" t="s">
        <v>5</v>
      </c>
      <c s="6" t="s">
        <v>6288</v>
      </c>
      <c s="36" t="s">
        <v>5665</v>
      </c>
      <c s="37">
        <v>1</v>
      </c>
      <c s="36">
        <v>0</v>
      </c>
      <c s="36">
        <f>ROUND(G345*H345,6)</f>
      </c>
      <c r="L345" s="38">
        <v>0</v>
      </c>
      <c s="32">
        <f>ROUND(ROUND(L345,2)*ROUND(G345,3),2)</f>
      </c>
      <c s="36" t="s">
        <v>1764</v>
      </c>
      <c>
        <f>(M345*21)/100</f>
      </c>
      <c t="s">
        <v>27</v>
      </c>
    </row>
    <row r="346" spans="1:5" ht="12.75">
      <c r="A346" s="35" t="s">
        <v>56</v>
      </c>
      <c r="E346" s="39" t="s">
        <v>5</v>
      </c>
    </row>
    <row r="347" spans="1:5" ht="25.5">
      <c r="A347" s="35" t="s">
        <v>57</v>
      </c>
      <c r="E347" s="40" t="s">
        <v>3039</v>
      </c>
    </row>
    <row r="348" spans="1:5" ht="178.5">
      <c r="A348" t="s">
        <v>59</v>
      </c>
      <c r="E348" s="39" t="s">
        <v>6289</v>
      </c>
    </row>
    <row r="349" spans="1:16" ht="25.5">
      <c r="A349" t="s">
        <v>49</v>
      </c>
      <c s="34" t="s">
        <v>414</v>
      </c>
      <c s="34" t="s">
        <v>5814</v>
      </c>
      <c s="35" t="s">
        <v>5</v>
      </c>
      <c s="6" t="s">
        <v>6290</v>
      </c>
      <c s="36" t="s">
        <v>75</v>
      </c>
      <c s="37">
        <v>40</v>
      </c>
      <c s="36">
        <v>0</v>
      </c>
      <c s="36">
        <f>ROUND(G349*H349,6)</f>
      </c>
      <c r="L349" s="38">
        <v>0</v>
      </c>
      <c s="32">
        <f>ROUND(ROUND(L349,2)*ROUND(G349,3),2)</f>
      </c>
      <c s="36" t="s">
        <v>1764</v>
      </c>
      <c>
        <f>(M349*21)/100</f>
      </c>
      <c t="s">
        <v>27</v>
      </c>
    </row>
    <row r="350" spans="1:5" ht="12.75">
      <c r="A350" s="35" t="s">
        <v>56</v>
      </c>
      <c r="E350" s="39" t="s">
        <v>5</v>
      </c>
    </row>
    <row r="351" spans="1:5" ht="25.5">
      <c r="A351" s="35" t="s">
        <v>57</v>
      </c>
      <c r="E351" s="40" t="s">
        <v>5532</v>
      </c>
    </row>
    <row r="352" spans="1:5" ht="25.5">
      <c r="A352" t="s">
        <v>59</v>
      </c>
      <c r="E352" s="39" t="s">
        <v>6291</v>
      </c>
    </row>
    <row r="353" spans="1:16" ht="12.75">
      <c r="A353" t="s">
        <v>49</v>
      </c>
      <c s="34" t="s">
        <v>418</v>
      </c>
      <c s="34" t="s">
        <v>5732</v>
      </c>
      <c s="35" t="s">
        <v>5</v>
      </c>
      <c s="6" t="s">
        <v>6292</v>
      </c>
      <c s="36" t="s">
        <v>75</v>
      </c>
      <c s="37">
        <v>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5574</v>
      </c>
    </row>
    <row r="356" spans="1:5" ht="25.5">
      <c r="A356" t="s">
        <v>59</v>
      </c>
      <c r="E356" s="39" t="s">
        <v>6293</v>
      </c>
    </row>
    <row r="357" spans="1:16" ht="12.75">
      <c r="A357" t="s">
        <v>49</v>
      </c>
      <c s="34" t="s">
        <v>422</v>
      </c>
      <c s="34" t="s">
        <v>5733</v>
      </c>
      <c s="35" t="s">
        <v>5</v>
      </c>
      <c s="6" t="s">
        <v>6294</v>
      </c>
      <c s="36" t="s">
        <v>75</v>
      </c>
      <c s="37">
        <v>100</v>
      </c>
      <c s="36">
        <v>0</v>
      </c>
      <c s="36">
        <f>ROUND(G357*H357,6)</f>
      </c>
      <c r="L357" s="38">
        <v>0</v>
      </c>
      <c s="32">
        <f>ROUND(ROUND(L357,2)*ROUND(G357,3),2)</f>
      </c>
      <c s="36" t="s">
        <v>1764</v>
      </c>
      <c>
        <f>(M357*21)/100</f>
      </c>
      <c t="s">
        <v>27</v>
      </c>
    </row>
    <row r="358" spans="1:5" ht="12.75">
      <c r="A358" s="35" t="s">
        <v>56</v>
      </c>
      <c r="E358" s="39" t="s">
        <v>5</v>
      </c>
    </row>
    <row r="359" spans="1:5" ht="25.5">
      <c r="A359" s="35" t="s">
        <v>57</v>
      </c>
      <c r="E359" s="40" t="s">
        <v>6272</v>
      </c>
    </row>
    <row r="360" spans="1:5" ht="38.25">
      <c r="A360" t="s">
        <v>59</v>
      </c>
      <c r="E360" s="39" t="s">
        <v>6295</v>
      </c>
    </row>
    <row r="361" spans="1:16" ht="12.75">
      <c r="A361" t="s">
        <v>49</v>
      </c>
      <c s="34" t="s">
        <v>426</v>
      </c>
      <c s="34" t="s">
        <v>5734</v>
      </c>
      <c s="35" t="s">
        <v>5</v>
      </c>
      <c s="6" t="s">
        <v>6296</v>
      </c>
      <c s="36" t="s">
        <v>75</v>
      </c>
      <c s="37">
        <v>50</v>
      </c>
      <c s="36">
        <v>0</v>
      </c>
      <c s="36">
        <f>ROUND(G361*H361,6)</f>
      </c>
      <c r="L361" s="38">
        <v>0</v>
      </c>
      <c s="32">
        <f>ROUND(ROUND(L361,2)*ROUND(G361,3),2)</f>
      </c>
      <c s="36" t="s">
        <v>1764</v>
      </c>
      <c>
        <f>(M361*21)/100</f>
      </c>
      <c t="s">
        <v>27</v>
      </c>
    </row>
    <row r="362" spans="1:5" ht="12.75">
      <c r="A362" s="35" t="s">
        <v>56</v>
      </c>
      <c r="E362" s="39" t="s">
        <v>5</v>
      </c>
    </row>
    <row r="363" spans="1:5" ht="25.5">
      <c r="A363" s="35" t="s">
        <v>57</v>
      </c>
      <c r="E363" s="40" t="s">
        <v>6297</v>
      </c>
    </row>
    <row r="364" spans="1:5" ht="25.5">
      <c r="A364" t="s">
        <v>59</v>
      </c>
      <c r="E364" s="39" t="s">
        <v>6298</v>
      </c>
    </row>
    <row r="365" spans="1:16" ht="12.75">
      <c r="A365" t="s">
        <v>49</v>
      </c>
      <c s="34" t="s">
        <v>430</v>
      </c>
      <c s="34" t="s">
        <v>5735</v>
      </c>
      <c s="35" t="s">
        <v>5</v>
      </c>
      <c s="6" t="s">
        <v>6299</v>
      </c>
      <c s="36" t="s">
        <v>75</v>
      </c>
      <c s="37">
        <v>100</v>
      </c>
      <c s="36">
        <v>0</v>
      </c>
      <c s="36">
        <f>ROUND(G365*H365,6)</f>
      </c>
      <c r="L365" s="38">
        <v>0</v>
      </c>
      <c s="32">
        <f>ROUND(ROUND(L365,2)*ROUND(G365,3),2)</f>
      </c>
      <c s="36" t="s">
        <v>1764</v>
      </c>
      <c>
        <f>(M365*21)/100</f>
      </c>
      <c t="s">
        <v>27</v>
      </c>
    </row>
    <row r="366" spans="1:5" ht="12.75">
      <c r="A366" s="35" t="s">
        <v>56</v>
      </c>
      <c r="E366" s="39" t="s">
        <v>5</v>
      </c>
    </row>
    <row r="367" spans="1:5" ht="25.5">
      <c r="A367" s="35" t="s">
        <v>57</v>
      </c>
      <c r="E367" s="40" t="s">
        <v>6272</v>
      </c>
    </row>
    <row r="368" spans="1:5" ht="12.75">
      <c r="A368" t="s">
        <v>59</v>
      </c>
      <c r="E368" s="39" t="s">
        <v>5</v>
      </c>
    </row>
    <row r="369" spans="1:16" ht="12.75">
      <c r="A369" t="s">
        <v>49</v>
      </c>
      <c s="34" t="s">
        <v>434</v>
      </c>
      <c s="34" t="s">
        <v>5736</v>
      </c>
      <c s="35" t="s">
        <v>5</v>
      </c>
      <c s="6" t="s">
        <v>6300</v>
      </c>
      <c s="36" t="s">
        <v>2138</v>
      </c>
      <c s="37">
        <v>10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5366</v>
      </c>
    </row>
    <row r="372" spans="1:5" ht="38.25">
      <c r="A372" t="s">
        <v>59</v>
      </c>
      <c r="E372" s="39" t="s">
        <v>6301</v>
      </c>
    </row>
    <row r="373" spans="1:16" ht="12.75">
      <c r="A373" t="s">
        <v>49</v>
      </c>
      <c s="34" t="s">
        <v>439</v>
      </c>
      <c s="34" t="s">
        <v>5738</v>
      </c>
      <c s="35" t="s">
        <v>5</v>
      </c>
      <c s="6" t="s">
        <v>6302</v>
      </c>
      <c s="36" t="s">
        <v>826</v>
      </c>
      <c s="37">
        <v>4</v>
      </c>
      <c s="36">
        <v>0</v>
      </c>
      <c s="36">
        <f>ROUND(G373*H373,6)</f>
      </c>
      <c r="L373" s="38">
        <v>0</v>
      </c>
      <c s="32">
        <f>ROUND(ROUND(L373,2)*ROUND(G373,3),2)</f>
      </c>
      <c s="36" t="s">
        <v>1764</v>
      </c>
      <c>
        <f>(M373*21)/100</f>
      </c>
      <c t="s">
        <v>27</v>
      </c>
    </row>
    <row r="374" spans="1:5" ht="12.75">
      <c r="A374" s="35" t="s">
        <v>56</v>
      </c>
      <c r="E374" s="39" t="s">
        <v>5</v>
      </c>
    </row>
    <row r="375" spans="1:5" ht="25.5">
      <c r="A375" s="35" t="s">
        <v>57</v>
      </c>
      <c r="E375" s="40" t="s">
        <v>3116</v>
      </c>
    </row>
    <row r="376" spans="1:5" ht="38.25">
      <c r="A376" t="s">
        <v>59</v>
      </c>
      <c r="E376" s="39" t="s">
        <v>6303</v>
      </c>
    </row>
    <row r="377" spans="1:13" ht="12.75">
      <c r="A377" t="s">
        <v>46</v>
      </c>
      <c r="C377" s="31" t="s">
        <v>6304</v>
      </c>
      <c r="E377" s="33" t="s">
        <v>6305</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49</v>
      </c>
      <c s="34" t="s">
        <v>443</v>
      </c>
      <c s="34" t="s">
        <v>6215</v>
      </c>
      <c s="35" t="s">
        <v>26</v>
      </c>
      <c s="6" t="s">
        <v>6216</v>
      </c>
      <c s="36" t="s">
        <v>90</v>
      </c>
      <c s="37">
        <v>3</v>
      </c>
      <c s="36">
        <v>0</v>
      </c>
      <c s="36">
        <f>ROUND(G378*H378,6)</f>
      </c>
      <c r="L378" s="38">
        <v>0</v>
      </c>
      <c s="32">
        <f>ROUND(ROUND(L378,2)*ROUND(G378,3),2)</f>
      </c>
      <c s="36" t="s">
        <v>1764</v>
      </c>
      <c>
        <f>(M378*21)/100</f>
      </c>
      <c t="s">
        <v>27</v>
      </c>
    </row>
    <row r="379" spans="1:5" ht="12.75">
      <c r="A379" s="35" t="s">
        <v>56</v>
      </c>
      <c r="E379" s="39" t="s">
        <v>5</v>
      </c>
    </row>
    <row r="380" spans="1:5" ht="25.5">
      <c r="A380" s="35" t="s">
        <v>57</v>
      </c>
      <c r="E380" s="40" t="s">
        <v>2060</v>
      </c>
    </row>
    <row r="381" spans="1:5" ht="12.75">
      <c r="A381" t="s">
        <v>59</v>
      </c>
      <c r="E381" s="39" t="s">
        <v>5</v>
      </c>
    </row>
    <row r="382" spans="1:16" ht="12.75">
      <c r="A382" t="s">
        <v>49</v>
      </c>
      <c s="34" t="s">
        <v>447</v>
      </c>
      <c s="34" t="s">
        <v>6217</v>
      </c>
      <c s="35" t="s">
        <v>77</v>
      </c>
      <c s="6" t="s">
        <v>6218</v>
      </c>
      <c s="36" t="s">
        <v>90</v>
      </c>
      <c s="37">
        <v>3</v>
      </c>
      <c s="36">
        <v>0</v>
      </c>
      <c s="36">
        <f>ROUND(G382*H382,6)</f>
      </c>
      <c r="L382" s="38">
        <v>0</v>
      </c>
      <c s="32">
        <f>ROUND(ROUND(L382,2)*ROUND(G382,3),2)</f>
      </c>
      <c s="36" t="s">
        <v>1764</v>
      </c>
      <c>
        <f>(M382*21)/100</f>
      </c>
      <c t="s">
        <v>27</v>
      </c>
    </row>
    <row r="383" spans="1:5" ht="12.75">
      <c r="A383" s="35" t="s">
        <v>56</v>
      </c>
      <c r="E383" s="39" t="s">
        <v>5</v>
      </c>
    </row>
    <row r="384" spans="1:5" ht="25.5">
      <c r="A384" s="35" t="s">
        <v>57</v>
      </c>
      <c r="E384" s="40" t="s">
        <v>2060</v>
      </c>
    </row>
    <row r="385" spans="1:5" ht="12.75">
      <c r="A385" t="s">
        <v>59</v>
      </c>
      <c r="E385" s="39" t="s">
        <v>5</v>
      </c>
    </row>
    <row r="386" spans="1:16" ht="12.75">
      <c r="A386" t="s">
        <v>49</v>
      </c>
      <c s="34" t="s">
        <v>450</v>
      </c>
      <c s="34" t="s">
        <v>6306</v>
      </c>
      <c s="35" t="s">
        <v>5</v>
      </c>
      <c s="6" t="s">
        <v>6307</v>
      </c>
      <c s="36" t="s">
        <v>90</v>
      </c>
      <c s="37">
        <v>2</v>
      </c>
      <c s="36">
        <v>0</v>
      </c>
      <c s="36">
        <f>ROUND(G386*H386,6)</f>
      </c>
      <c r="L386" s="38">
        <v>0</v>
      </c>
      <c s="32">
        <f>ROUND(ROUND(L386,2)*ROUND(G386,3),2)</f>
      </c>
      <c s="36" t="s">
        <v>1764</v>
      </c>
      <c>
        <f>(M386*21)/100</f>
      </c>
      <c t="s">
        <v>27</v>
      </c>
    </row>
    <row r="387" spans="1:5" ht="12.75">
      <c r="A387" s="35" t="s">
        <v>56</v>
      </c>
      <c r="E387" s="39" t="s">
        <v>5</v>
      </c>
    </row>
    <row r="388" spans="1:5" ht="25.5">
      <c r="A388" s="35" t="s">
        <v>57</v>
      </c>
      <c r="E388" s="40" t="s">
        <v>2054</v>
      </c>
    </row>
    <row r="389" spans="1:5" ht="12.75">
      <c r="A389" t="s">
        <v>59</v>
      </c>
      <c r="E389" s="39" t="s">
        <v>5</v>
      </c>
    </row>
    <row r="390" spans="1:16" ht="12.75">
      <c r="A390" t="s">
        <v>49</v>
      </c>
      <c s="34" t="s">
        <v>1083</v>
      </c>
      <c s="34" t="s">
        <v>6221</v>
      </c>
      <c s="35" t="s">
        <v>5</v>
      </c>
      <c s="6" t="s">
        <v>6222</v>
      </c>
      <c s="36" t="s">
        <v>90</v>
      </c>
      <c s="37">
        <v>2</v>
      </c>
      <c s="36">
        <v>0</v>
      </c>
      <c s="36">
        <f>ROUND(G390*H390,6)</f>
      </c>
      <c r="L390" s="38">
        <v>0</v>
      </c>
      <c s="32">
        <f>ROUND(ROUND(L390,2)*ROUND(G390,3),2)</f>
      </c>
      <c s="36" t="s">
        <v>1764</v>
      </c>
      <c>
        <f>(M390*21)/100</f>
      </c>
      <c t="s">
        <v>27</v>
      </c>
    </row>
    <row r="391" spans="1:5" ht="12.75">
      <c r="A391" s="35" t="s">
        <v>56</v>
      </c>
      <c r="E391" s="39" t="s">
        <v>5</v>
      </c>
    </row>
    <row r="392" spans="1:5" ht="25.5">
      <c r="A392" s="35" t="s">
        <v>57</v>
      </c>
      <c r="E392" s="40" t="s">
        <v>2054</v>
      </c>
    </row>
    <row r="393" spans="1:5" ht="12.75">
      <c r="A393" t="s">
        <v>59</v>
      </c>
      <c r="E393" s="39" t="s">
        <v>5</v>
      </c>
    </row>
    <row r="394" spans="1:16" ht="12.75">
      <c r="A394" t="s">
        <v>49</v>
      </c>
      <c s="34" t="s">
        <v>1086</v>
      </c>
      <c s="34" t="s">
        <v>6308</v>
      </c>
      <c s="35" t="s">
        <v>5</v>
      </c>
      <c s="6" t="s">
        <v>6309</v>
      </c>
      <c s="36" t="s">
        <v>90</v>
      </c>
      <c s="37">
        <v>1</v>
      </c>
      <c s="36">
        <v>0</v>
      </c>
      <c s="36">
        <f>ROUND(G394*H394,6)</f>
      </c>
      <c r="L394" s="38">
        <v>0</v>
      </c>
      <c s="32">
        <f>ROUND(ROUND(L394,2)*ROUND(G394,3),2)</f>
      </c>
      <c s="36" t="s">
        <v>1764</v>
      </c>
      <c>
        <f>(M394*21)/100</f>
      </c>
      <c t="s">
        <v>27</v>
      </c>
    </row>
    <row r="395" spans="1:5" ht="12.75">
      <c r="A395" s="35" t="s">
        <v>56</v>
      </c>
      <c r="E395" s="39" t="s">
        <v>5</v>
      </c>
    </row>
    <row r="396" spans="1:5" ht="25.5">
      <c r="A396" s="35" t="s">
        <v>57</v>
      </c>
      <c r="E396" s="40" t="s">
        <v>3039</v>
      </c>
    </row>
    <row r="397" spans="1:5" ht="12.75">
      <c r="A397" t="s">
        <v>59</v>
      </c>
      <c r="E397" s="39" t="s">
        <v>5</v>
      </c>
    </row>
    <row r="398" spans="1:16" ht="12.75">
      <c r="A398" t="s">
        <v>49</v>
      </c>
      <c s="34" t="s">
        <v>451</v>
      </c>
      <c s="34" t="s">
        <v>6310</v>
      </c>
      <c s="35" t="s">
        <v>5</v>
      </c>
      <c s="6" t="s">
        <v>6224</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5360</v>
      </c>
    </row>
    <row r="401" spans="1:5" ht="12.75">
      <c r="A401" t="s">
        <v>59</v>
      </c>
      <c r="E401" s="39" t="s">
        <v>5</v>
      </c>
    </row>
    <row r="402" spans="1:16" ht="12.75">
      <c r="A402" t="s">
        <v>49</v>
      </c>
      <c s="34" t="s">
        <v>455</v>
      </c>
      <c s="34" t="s">
        <v>6311</v>
      </c>
      <c s="35" t="s">
        <v>5</v>
      </c>
      <c s="6" t="s">
        <v>6312</v>
      </c>
      <c s="36" t="s">
        <v>90</v>
      </c>
      <c s="37">
        <v>1</v>
      </c>
      <c s="36">
        <v>0</v>
      </c>
      <c s="36">
        <f>ROUND(G402*H402,6)</f>
      </c>
      <c r="L402" s="38">
        <v>0</v>
      </c>
      <c s="32">
        <f>ROUND(ROUND(L402,2)*ROUND(G402,3),2)</f>
      </c>
      <c s="36" t="s">
        <v>1764</v>
      </c>
      <c>
        <f>(M402*21)/100</f>
      </c>
      <c t="s">
        <v>27</v>
      </c>
    </row>
    <row r="403" spans="1:5" ht="12.75">
      <c r="A403" s="35" t="s">
        <v>56</v>
      </c>
      <c r="E403" s="39" t="s">
        <v>5</v>
      </c>
    </row>
    <row r="404" spans="1:5" ht="25.5">
      <c r="A404" s="35" t="s">
        <v>57</v>
      </c>
      <c r="E404" s="40" t="s">
        <v>3039</v>
      </c>
    </row>
    <row r="405" spans="1:5" ht="12.75">
      <c r="A405" t="s">
        <v>59</v>
      </c>
      <c r="E405" s="39" t="s">
        <v>5</v>
      </c>
    </row>
    <row r="406" spans="1:16" ht="12.75">
      <c r="A406" t="s">
        <v>49</v>
      </c>
      <c s="34" t="s">
        <v>1094</v>
      </c>
      <c s="34" t="s">
        <v>6313</v>
      </c>
      <c s="35" t="s">
        <v>5</v>
      </c>
      <c s="6" t="s">
        <v>6314</v>
      </c>
      <c s="36" t="s">
        <v>90</v>
      </c>
      <c s="37">
        <v>1</v>
      </c>
      <c s="36">
        <v>0</v>
      </c>
      <c s="36">
        <f>ROUND(G406*H406,6)</f>
      </c>
      <c r="L406" s="38">
        <v>0</v>
      </c>
      <c s="32">
        <f>ROUND(ROUND(L406,2)*ROUND(G406,3),2)</f>
      </c>
      <c s="36" t="s">
        <v>1764</v>
      </c>
      <c>
        <f>(M406*21)/100</f>
      </c>
      <c t="s">
        <v>27</v>
      </c>
    </row>
    <row r="407" spans="1:5" ht="12.75">
      <c r="A407" s="35" t="s">
        <v>56</v>
      </c>
      <c r="E407" s="39" t="s">
        <v>5</v>
      </c>
    </row>
    <row r="408" spans="1:5" ht="25.5">
      <c r="A408" s="35" t="s">
        <v>57</v>
      </c>
      <c r="E408" s="40" t="s">
        <v>3039</v>
      </c>
    </row>
    <row r="409" spans="1:5" ht="12.75">
      <c r="A409" t="s">
        <v>59</v>
      </c>
      <c r="E409" s="39" t="s">
        <v>5</v>
      </c>
    </row>
    <row r="410" spans="1:16" ht="25.5">
      <c r="A410" t="s">
        <v>49</v>
      </c>
      <c s="34" t="s">
        <v>1097</v>
      </c>
      <c s="34" t="s">
        <v>6315</v>
      </c>
      <c s="35" t="s">
        <v>4</v>
      </c>
      <c s="6" t="s">
        <v>6316</v>
      </c>
      <c s="36" t="s">
        <v>90</v>
      </c>
      <c s="37">
        <v>1</v>
      </c>
      <c s="36">
        <v>0</v>
      </c>
      <c s="36">
        <f>ROUND(G410*H410,6)</f>
      </c>
      <c r="L410" s="38">
        <v>0</v>
      </c>
      <c s="32">
        <f>ROUND(ROUND(L410,2)*ROUND(G410,3),2)</f>
      </c>
      <c s="36" t="s">
        <v>1764</v>
      </c>
      <c>
        <f>(M410*21)/100</f>
      </c>
      <c t="s">
        <v>27</v>
      </c>
    </row>
    <row r="411" spans="1:5" ht="12.75">
      <c r="A411" s="35" t="s">
        <v>56</v>
      </c>
      <c r="E411" s="39" t="s">
        <v>5</v>
      </c>
    </row>
    <row r="412" spans="1:5" ht="25.5">
      <c r="A412" s="35" t="s">
        <v>57</v>
      </c>
      <c r="E412" s="40" t="s">
        <v>3039</v>
      </c>
    </row>
    <row r="413" spans="1:5" ht="12.75">
      <c r="A413" t="s">
        <v>59</v>
      </c>
      <c r="E413" s="39" t="s">
        <v>5</v>
      </c>
    </row>
    <row r="414" spans="1:16" ht="25.5">
      <c r="A414" t="s">
        <v>49</v>
      </c>
      <c s="34" t="s">
        <v>500</v>
      </c>
      <c s="34" t="s">
        <v>6317</v>
      </c>
      <c s="35" t="s">
        <v>4</v>
      </c>
      <c s="6" t="s">
        <v>6318</v>
      </c>
      <c s="36" t="s">
        <v>90</v>
      </c>
      <c s="37">
        <v>1</v>
      </c>
      <c s="36">
        <v>0</v>
      </c>
      <c s="36">
        <f>ROUND(G414*H414,6)</f>
      </c>
      <c r="L414" s="38">
        <v>0</v>
      </c>
      <c s="32">
        <f>ROUND(ROUND(L414,2)*ROUND(G414,3),2)</f>
      </c>
      <c s="36" t="s">
        <v>1764</v>
      </c>
      <c>
        <f>(M414*21)/100</f>
      </c>
      <c t="s">
        <v>27</v>
      </c>
    </row>
    <row r="415" spans="1:5" ht="12.75">
      <c r="A415" s="35" t="s">
        <v>56</v>
      </c>
      <c r="E415" s="39" t="s">
        <v>5</v>
      </c>
    </row>
    <row r="416" spans="1:5" ht="25.5">
      <c r="A416" s="35" t="s">
        <v>57</v>
      </c>
      <c r="E416" s="40" t="s">
        <v>3039</v>
      </c>
    </row>
    <row r="417" spans="1:5" ht="12.75">
      <c r="A417" t="s">
        <v>59</v>
      </c>
      <c r="E417" s="39" t="s">
        <v>5</v>
      </c>
    </row>
    <row r="418" spans="1:16" ht="25.5">
      <c r="A418" t="s">
        <v>49</v>
      </c>
      <c s="34" t="s">
        <v>504</v>
      </c>
      <c s="34" t="s">
        <v>6319</v>
      </c>
      <c s="35" t="s">
        <v>5</v>
      </c>
      <c s="6" t="s">
        <v>6320</v>
      </c>
      <c s="36" t="s">
        <v>90</v>
      </c>
      <c s="37">
        <v>1</v>
      </c>
      <c s="36">
        <v>0</v>
      </c>
      <c s="36">
        <f>ROUND(G418*H418,6)</f>
      </c>
      <c r="L418" s="38">
        <v>0</v>
      </c>
      <c s="32">
        <f>ROUND(ROUND(L418,2)*ROUND(G418,3),2)</f>
      </c>
      <c s="36" t="s">
        <v>1764</v>
      </c>
      <c>
        <f>(M418*21)/100</f>
      </c>
      <c t="s">
        <v>27</v>
      </c>
    </row>
    <row r="419" spans="1:5" ht="12.75">
      <c r="A419" s="35" t="s">
        <v>56</v>
      </c>
      <c r="E419" s="39" t="s">
        <v>5</v>
      </c>
    </row>
    <row r="420" spans="1:5" ht="25.5">
      <c r="A420" s="35" t="s">
        <v>57</v>
      </c>
      <c r="E420" s="40" t="s">
        <v>3039</v>
      </c>
    </row>
    <row r="421" spans="1:5" ht="12.75">
      <c r="A421" t="s">
        <v>59</v>
      </c>
      <c r="E421" s="39" t="s">
        <v>5</v>
      </c>
    </row>
    <row r="422" spans="1:16" ht="12.75">
      <c r="A422" t="s">
        <v>49</v>
      </c>
      <c s="34" t="s">
        <v>508</v>
      </c>
      <c s="34" t="s">
        <v>6230</v>
      </c>
      <c s="35" t="s">
        <v>108</v>
      </c>
      <c s="6" t="s">
        <v>6231</v>
      </c>
      <c s="36" t="s">
        <v>90</v>
      </c>
      <c s="37">
        <v>3</v>
      </c>
      <c s="36">
        <v>0</v>
      </c>
      <c s="36">
        <f>ROUND(G422*H422,6)</f>
      </c>
      <c r="L422" s="38">
        <v>0</v>
      </c>
      <c s="32">
        <f>ROUND(ROUND(L422,2)*ROUND(G422,3),2)</f>
      </c>
      <c s="36" t="s">
        <v>1764</v>
      </c>
      <c>
        <f>(M422*21)/100</f>
      </c>
      <c t="s">
        <v>27</v>
      </c>
    </row>
    <row r="423" spans="1:5" ht="12.75">
      <c r="A423" s="35" t="s">
        <v>56</v>
      </c>
      <c r="E423" s="39" t="s">
        <v>5</v>
      </c>
    </row>
    <row r="424" spans="1:5" ht="25.5">
      <c r="A424" s="35" t="s">
        <v>57</v>
      </c>
      <c r="E424" s="40" t="s">
        <v>2060</v>
      </c>
    </row>
    <row r="425" spans="1:5" ht="12.75">
      <c r="A425" t="s">
        <v>59</v>
      </c>
      <c r="E425" s="39" t="s">
        <v>5</v>
      </c>
    </row>
    <row r="426" spans="1:16" ht="12.75">
      <c r="A426" t="s">
        <v>49</v>
      </c>
      <c s="34" t="s">
        <v>513</v>
      </c>
      <c s="34" t="s">
        <v>6232</v>
      </c>
      <c s="35" t="s">
        <v>77</v>
      </c>
      <c s="6" t="s">
        <v>6321</v>
      </c>
      <c s="36" t="s">
        <v>90</v>
      </c>
      <c s="37">
        <v>3</v>
      </c>
      <c s="36">
        <v>0</v>
      </c>
      <c s="36">
        <f>ROUND(G426*H426,6)</f>
      </c>
      <c r="L426" s="38">
        <v>0</v>
      </c>
      <c s="32">
        <f>ROUND(ROUND(L426,2)*ROUND(G426,3),2)</f>
      </c>
      <c s="36" t="s">
        <v>1764</v>
      </c>
      <c>
        <f>(M426*21)/100</f>
      </c>
      <c t="s">
        <v>27</v>
      </c>
    </row>
    <row r="427" spans="1:5" ht="12.75">
      <c r="A427" s="35" t="s">
        <v>56</v>
      </c>
      <c r="E427" s="39" t="s">
        <v>5</v>
      </c>
    </row>
    <row r="428" spans="1:5" ht="25.5">
      <c r="A428" s="35" t="s">
        <v>57</v>
      </c>
      <c r="E428" s="40" t="s">
        <v>2060</v>
      </c>
    </row>
    <row r="429" spans="1:5" ht="12.75">
      <c r="A429" t="s">
        <v>59</v>
      </c>
      <c r="E429" s="39" t="s">
        <v>5</v>
      </c>
    </row>
    <row r="430" spans="1:16" ht="12.75">
      <c r="A430" t="s">
        <v>49</v>
      </c>
      <c s="34" t="s">
        <v>517</v>
      </c>
      <c s="34" t="s">
        <v>6322</v>
      </c>
      <c s="35" t="s">
        <v>5</v>
      </c>
      <c s="6" t="s">
        <v>6323</v>
      </c>
      <c s="36" t="s">
        <v>90</v>
      </c>
      <c s="37">
        <v>2</v>
      </c>
      <c s="36">
        <v>0</v>
      </c>
      <c s="36">
        <f>ROUND(G430*H430,6)</f>
      </c>
      <c r="L430" s="38">
        <v>0</v>
      </c>
      <c s="32">
        <f>ROUND(ROUND(L430,2)*ROUND(G430,3),2)</f>
      </c>
      <c s="36" t="s">
        <v>1764</v>
      </c>
      <c>
        <f>(M430*21)/100</f>
      </c>
      <c t="s">
        <v>27</v>
      </c>
    </row>
    <row r="431" spans="1:5" ht="12.75">
      <c r="A431" s="35" t="s">
        <v>56</v>
      </c>
      <c r="E431" s="39" t="s">
        <v>5</v>
      </c>
    </row>
    <row r="432" spans="1:5" ht="25.5">
      <c r="A432" s="35" t="s">
        <v>57</v>
      </c>
      <c r="E432" s="40" t="s">
        <v>2054</v>
      </c>
    </row>
    <row r="433" spans="1:5" ht="12.75">
      <c r="A433" t="s">
        <v>59</v>
      </c>
      <c r="E433" s="39" t="s">
        <v>5</v>
      </c>
    </row>
    <row r="434" spans="1:16" ht="12.75">
      <c r="A434" t="s">
        <v>49</v>
      </c>
      <c s="34" t="s">
        <v>521</v>
      </c>
      <c s="34" t="s">
        <v>6324</v>
      </c>
      <c s="35" t="s">
        <v>5</v>
      </c>
      <c s="6" t="s">
        <v>6325</v>
      </c>
      <c s="36" t="s">
        <v>90</v>
      </c>
      <c s="37">
        <v>1</v>
      </c>
      <c s="36">
        <v>0</v>
      </c>
      <c s="36">
        <f>ROUND(G434*H434,6)</f>
      </c>
      <c r="L434" s="38">
        <v>0</v>
      </c>
      <c s="32">
        <f>ROUND(ROUND(L434,2)*ROUND(G434,3),2)</f>
      </c>
      <c s="36" t="s">
        <v>1764</v>
      </c>
      <c>
        <f>(M434*21)/100</f>
      </c>
      <c t="s">
        <v>27</v>
      </c>
    </row>
    <row r="435" spans="1:5" ht="12.75">
      <c r="A435" s="35" t="s">
        <v>56</v>
      </c>
      <c r="E435" s="39" t="s">
        <v>5</v>
      </c>
    </row>
    <row r="436" spans="1:5" ht="25.5">
      <c r="A436" s="35" t="s">
        <v>57</v>
      </c>
      <c r="E436" s="40" t="s">
        <v>3039</v>
      </c>
    </row>
    <row r="437" spans="1:5" ht="12.75">
      <c r="A437" t="s">
        <v>59</v>
      </c>
      <c r="E437" s="39" t="s">
        <v>5</v>
      </c>
    </row>
    <row r="438" spans="1:16" ht="12.75">
      <c r="A438" t="s">
        <v>49</v>
      </c>
      <c s="34" t="s">
        <v>525</v>
      </c>
      <c s="34" t="s">
        <v>6326</v>
      </c>
      <c s="35" t="s">
        <v>5</v>
      </c>
      <c s="6" t="s">
        <v>6327</v>
      </c>
      <c s="36" t="s">
        <v>90</v>
      </c>
      <c s="37">
        <v>1</v>
      </c>
      <c s="36">
        <v>0</v>
      </c>
      <c s="36">
        <f>ROUND(G438*H438,6)</f>
      </c>
      <c r="L438" s="38">
        <v>0</v>
      </c>
      <c s="32">
        <f>ROUND(ROUND(L438,2)*ROUND(G438,3),2)</f>
      </c>
      <c s="36" t="s">
        <v>1764</v>
      </c>
      <c>
        <f>(M438*21)/100</f>
      </c>
      <c t="s">
        <v>27</v>
      </c>
    </row>
    <row r="439" spans="1:5" ht="12.75">
      <c r="A439" s="35" t="s">
        <v>56</v>
      </c>
      <c r="E439" s="39" t="s">
        <v>5</v>
      </c>
    </row>
    <row r="440" spans="1:5" ht="25.5">
      <c r="A440" s="35" t="s">
        <v>57</v>
      </c>
      <c r="E440" s="40" t="s">
        <v>3039</v>
      </c>
    </row>
    <row r="441" spans="1:5" ht="12.75">
      <c r="A441" t="s">
        <v>59</v>
      </c>
      <c r="E441" s="39" t="s">
        <v>5</v>
      </c>
    </row>
    <row r="442" spans="1:16" ht="12.75">
      <c r="A442" t="s">
        <v>49</v>
      </c>
      <c s="34" t="s">
        <v>529</v>
      </c>
      <c s="34" t="s">
        <v>6194</v>
      </c>
      <c s="35" t="s">
        <v>108</v>
      </c>
      <c s="6" t="s">
        <v>6195</v>
      </c>
      <c s="36" t="s">
        <v>90</v>
      </c>
      <c s="37">
        <v>6</v>
      </c>
      <c s="36">
        <v>0</v>
      </c>
      <c s="36">
        <f>ROUND(G442*H442,6)</f>
      </c>
      <c r="L442" s="38">
        <v>0</v>
      </c>
      <c s="32">
        <f>ROUND(ROUND(L442,2)*ROUND(G442,3),2)</f>
      </c>
      <c s="36" t="s">
        <v>1764</v>
      </c>
      <c>
        <f>(M442*21)/100</f>
      </c>
      <c t="s">
        <v>27</v>
      </c>
    </row>
    <row r="443" spans="1:5" ht="12.75">
      <c r="A443" s="35" t="s">
        <v>56</v>
      </c>
      <c r="E443" s="39" t="s">
        <v>5</v>
      </c>
    </row>
    <row r="444" spans="1:5" ht="25.5">
      <c r="A444" s="35" t="s">
        <v>57</v>
      </c>
      <c r="E444" s="40" t="s">
        <v>5360</v>
      </c>
    </row>
    <row r="445" spans="1:5" ht="12.75">
      <c r="A445" t="s">
        <v>59</v>
      </c>
      <c r="E445" s="39" t="s">
        <v>5</v>
      </c>
    </row>
    <row r="446" spans="1:16" ht="25.5">
      <c r="A446" t="s">
        <v>49</v>
      </c>
      <c s="34" t="s">
        <v>533</v>
      </c>
      <c s="34" t="s">
        <v>6234</v>
      </c>
      <c s="35" t="s">
        <v>112</v>
      </c>
      <c s="6" t="s">
        <v>6235</v>
      </c>
      <c s="36" t="s">
        <v>75</v>
      </c>
      <c s="37">
        <v>10</v>
      </c>
      <c s="36">
        <v>0</v>
      </c>
      <c s="36">
        <f>ROUND(G446*H446,6)</f>
      </c>
      <c r="L446" s="38">
        <v>0</v>
      </c>
      <c s="32">
        <f>ROUND(ROUND(L446,2)*ROUND(G446,3),2)</f>
      </c>
      <c s="36" t="s">
        <v>1764</v>
      </c>
      <c>
        <f>(M446*21)/100</f>
      </c>
      <c t="s">
        <v>27</v>
      </c>
    </row>
    <row r="447" spans="1:5" ht="12.75">
      <c r="A447" s="35" t="s">
        <v>56</v>
      </c>
      <c r="E447" s="39" t="s">
        <v>5</v>
      </c>
    </row>
    <row r="448" spans="1:5" ht="25.5">
      <c r="A448" s="35" t="s">
        <v>57</v>
      </c>
      <c r="E448" s="40" t="s">
        <v>5366</v>
      </c>
    </row>
    <row r="449" spans="1:5" ht="12.75">
      <c r="A449" t="s">
        <v>59</v>
      </c>
      <c r="E449" s="39" t="s">
        <v>5</v>
      </c>
    </row>
    <row r="450" spans="1:16" ht="25.5">
      <c r="A450" t="s">
        <v>49</v>
      </c>
      <c s="34" t="s">
        <v>537</v>
      </c>
      <c s="34" t="s">
        <v>6200</v>
      </c>
      <c s="35" t="s">
        <v>27</v>
      </c>
      <c s="6" t="s">
        <v>6201</v>
      </c>
      <c s="36" t="s">
        <v>75</v>
      </c>
      <c s="37">
        <v>20</v>
      </c>
      <c s="36">
        <v>0</v>
      </c>
      <c s="36">
        <f>ROUND(G450*H450,6)</f>
      </c>
      <c r="L450" s="38">
        <v>0</v>
      </c>
      <c s="32">
        <f>ROUND(ROUND(L450,2)*ROUND(G450,3),2)</f>
      </c>
      <c s="36" t="s">
        <v>1764</v>
      </c>
      <c>
        <f>(M450*21)/100</f>
      </c>
      <c t="s">
        <v>27</v>
      </c>
    </row>
    <row r="451" spans="1:5" ht="12.75">
      <c r="A451" s="35" t="s">
        <v>56</v>
      </c>
      <c r="E451" s="39" t="s">
        <v>5</v>
      </c>
    </row>
    <row r="452" spans="1:5" ht="25.5">
      <c r="A452" s="35" t="s">
        <v>57</v>
      </c>
      <c r="E452" s="40" t="s">
        <v>3113</v>
      </c>
    </row>
    <row r="453" spans="1:5" ht="12.75">
      <c r="A453" t="s">
        <v>59</v>
      </c>
      <c r="E453" s="39" t="s">
        <v>5</v>
      </c>
    </row>
    <row r="454" spans="1:16" ht="25.5">
      <c r="A454" t="s">
        <v>49</v>
      </c>
      <c s="34" t="s">
        <v>52</v>
      </c>
      <c s="34" t="s">
        <v>6200</v>
      </c>
      <c s="35" t="s">
        <v>108</v>
      </c>
      <c s="6" t="s">
        <v>6201</v>
      </c>
      <c s="36" t="s">
        <v>75</v>
      </c>
      <c s="37">
        <v>10</v>
      </c>
      <c s="36">
        <v>0</v>
      </c>
      <c s="36">
        <f>ROUND(G454*H454,6)</f>
      </c>
      <c r="L454" s="38">
        <v>0</v>
      </c>
      <c s="32">
        <f>ROUND(ROUND(L454,2)*ROUND(G454,3),2)</f>
      </c>
      <c s="36" t="s">
        <v>1764</v>
      </c>
      <c>
        <f>(M454*21)/100</f>
      </c>
      <c t="s">
        <v>27</v>
      </c>
    </row>
    <row r="455" spans="1:5" ht="12.75">
      <c r="A455" s="35" t="s">
        <v>56</v>
      </c>
      <c r="E455" s="39" t="s">
        <v>5</v>
      </c>
    </row>
    <row r="456" spans="1:5" ht="25.5">
      <c r="A456" s="35" t="s">
        <v>57</v>
      </c>
      <c r="E456" s="40" t="s">
        <v>5366</v>
      </c>
    </row>
    <row r="457" spans="1:5" ht="12.75">
      <c r="A457" t="s">
        <v>59</v>
      </c>
      <c r="E457" s="39" t="s">
        <v>5</v>
      </c>
    </row>
    <row r="458" spans="1:16" ht="25.5">
      <c r="A458" t="s">
        <v>49</v>
      </c>
      <c s="34" t="s">
        <v>544</v>
      </c>
      <c s="34" t="s">
        <v>6200</v>
      </c>
      <c s="35" t="s">
        <v>112</v>
      </c>
      <c s="6" t="s">
        <v>6201</v>
      </c>
      <c s="36" t="s">
        <v>75</v>
      </c>
      <c s="37">
        <v>5</v>
      </c>
      <c s="36">
        <v>0</v>
      </c>
      <c s="36">
        <f>ROUND(G458*H458,6)</f>
      </c>
      <c r="L458" s="38">
        <v>0</v>
      </c>
      <c s="32">
        <f>ROUND(ROUND(L458,2)*ROUND(G458,3),2)</f>
      </c>
      <c s="36" t="s">
        <v>1764</v>
      </c>
      <c>
        <f>(M458*21)/100</f>
      </c>
      <c t="s">
        <v>27</v>
      </c>
    </row>
    <row r="459" spans="1:5" ht="12.75">
      <c r="A459" s="35" t="s">
        <v>56</v>
      </c>
      <c r="E459" s="39" t="s">
        <v>5</v>
      </c>
    </row>
    <row r="460" spans="1:5" ht="25.5">
      <c r="A460" s="35" t="s">
        <v>57</v>
      </c>
      <c r="E460" s="40" t="s">
        <v>6328</v>
      </c>
    </row>
    <row r="461" spans="1:5" ht="12.75">
      <c r="A461" t="s">
        <v>59</v>
      </c>
      <c r="E461" s="39" t="s">
        <v>5</v>
      </c>
    </row>
    <row r="462" spans="1:16" ht="25.5">
      <c r="A462" t="s">
        <v>49</v>
      </c>
      <c s="34" t="s">
        <v>548</v>
      </c>
      <c s="34" t="s">
        <v>6329</v>
      </c>
      <c s="35" t="s">
        <v>5</v>
      </c>
      <c s="6" t="s">
        <v>6330</v>
      </c>
      <c s="36" t="s">
        <v>90</v>
      </c>
      <c s="37">
        <v>1</v>
      </c>
      <c s="36">
        <v>0</v>
      </c>
      <c s="36">
        <f>ROUND(G462*H462,6)</f>
      </c>
      <c r="L462" s="38">
        <v>0</v>
      </c>
      <c s="32">
        <f>ROUND(ROUND(L462,2)*ROUND(G462,3),2)</f>
      </c>
      <c s="36" t="s">
        <v>1764</v>
      </c>
      <c>
        <f>(M462*21)/100</f>
      </c>
      <c t="s">
        <v>27</v>
      </c>
    </row>
    <row r="463" spans="1:5" ht="12.75">
      <c r="A463" s="35" t="s">
        <v>56</v>
      </c>
      <c r="E463" s="39" t="s">
        <v>5</v>
      </c>
    </row>
    <row r="464" spans="1:5" ht="25.5">
      <c r="A464" s="35" t="s">
        <v>57</v>
      </c>
      <c r="E464" s="40" t="s">
        <v>3039</v>
      </c>
    </row>
    <row r="465" spans="1:5" ht="12.75">
      <c r="A465" t="s">
        <v>59</v>
      </c>
      <c r="E465" s="39" t="s">
        <v>5</v>
      </c>
    </row>
    <row r="466" spans="1:16" ht="25.5">
      <c r="A466" t="s">
        <v>49</v>
      </c>
      <c s="34" t="s">
        <v>552</v>
      </c>
      <c s="34" t="s">
        <v>6202</v>
      </c>
      <c s="35" t="s">
        <v>112</v>
      </c>
      <c s="6" t="s">
        <v>6203</v>
      </c>
      <c s="36" t="s">
        <v>90</v>
      </c>
      <c s="37">
        <v>1</v>
      </c>
      <c s="36">
        <v>0</v>
      </c>
      <c s="36">
        <f>ROUND(G466*H466,6)</f>
      </c>
      <c r="L466" s="38">
        <v>0</v>
      </c>
      <c s="32">
        <f>ROUND(ROUND(L466,2)*ROUND(G466,3),2)</f>
      </c>
      <c s="36" t="s">
        <v>1764</v>
      </c>
      <c>
        <f>(M466*21)/100</f>
      </c>
      <c t="s">
        <v>27</v>
      </c>
    </row>
    <row r="467" spans="1:5" ht="12.75">
      <c r="A467" s="35" t="s">
        <v>56</v>
      </c>
      <c r="E467" s="39" t="s">
        <v>5</v>
      </c>
    </row>
    <row r="468" spans="1:5" ht="25.5">
      <c r="A468" s="35" t="s">
        <v>57</v>
      </c>
      <c r="E468" s="40" t="s">
        <v>3039</v>
      </c>
    </row>
    <row r="469" spans="1:5" ht="12.75">
      <c r="A469" t="s">
        <v>59</v>
      </c>
      <c r="E469" s="39" t="s">
        <v>5</v>
      </c>
    </row>
    <row r="470" spans="1:16" ht="25.5">
      <c r="A470" t="s">
        <v>49</v>
      </c>
      <c s="34" t="s">
        <v>556</v>
      </c>
      <c s="34" t="s">
        <v>6237</v>
      </c>
      <c s="35" t="s">
        <v>26</v>
      </c>
      <c s="6" t="s">
        <v>6238</v>
      </c>
      <c s="36" t="s">
        <v>90</v>
      </c>
      <c s="37">
        <v>2</v>
      </c>
      <c s="36">
        <v>0</v>
      </c>
      <c s="36">
        <f>ROUND(G470*H470,6)</f>
      </c>
      <c r="L470" s="38">
        <v>0</v>
      </c>
      <c s="32">
        <f>ROUND(ROUND(L470,2)*ROUND(G470,3),2)</f>
      </c>
      <c s="36" t="s">
        <v>1764</v>
      </c>
      <c>
        <f>(M470*21)/100</f>
      </c>
      <c t="s">
        <v>27</v>
      </c>
    </row>
    <row r="471" spans="1:5" ht="12.75">
      <c r="A471" s="35" t="s">
        <v>56</v>
      </c>
      <c r="E471" s="39" t="s">
        <v>5</v>
      </c>
    </row>
    <row r="472" spans="1:5" ht="25.5">
      <c r="A472" s="35" t="s">
        <v>57</v>
      </c>
      <c r="E472" s="40" t="s">
        <v>2054</v>
      </c>
    </row>
    <row r="473" spans="1:5" ht="12.75">
      <c r="A473" t="s">
        <v>59</v>
      </c>
      <c r="E473" s="39" t="s">
        <v>5</v>
      </c>
    </row>
    <row r="474" spans="1:16" ht="25.5">
      <c r="A474" t="s">
        <v>49</v>
      </c>
      <c s="34" t="s">
        <v>560</v>
      </c>
      <c s="34" t="s">
        <v>6331</v>
      </c>
      <c s="35" t="s">
        <v>72</v>
      </c>
      <c s="6" t="s">
        <v>6332</v>
      </c>
      <c s="36" t="s">
        <v>75</v>
      </c>
      <c s="37">
        <v>9</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5315</v>
      </c>
    </row>
    <row r="477" spans="1:5" ht="12.75">
      <c r="A477" t="s">
        <v>59</v>
      </c>
      <c r="E477" s="39" t="s">
        <v>5</v>
      </c>
    </row>
    <row r="478" spans="1:16" ht="25.5">
      <c r="A478" t="s">
        <v>49</v>
      </c>
      <c s="34" t="s">
        <v>565</v>
      </c>
      <c s="34" t="s">
        <v>6333</v>
      </c>
      <c s="35" t="s">
        <v>5</v>
      </c>
      <c s="6" t="s">
        <v>6334</v>
      </c>
      <c s="36" t="s">
        <v>90</v>
      </c>
      <c s="37">
        <v>1</v>
      </c>
      <c s="36">
        <v>0</v>
      </c>
      <c s="36">
        <f>ROUND(G478*H478,6)</f>
      </c>
      <c r="L478" s="38">
        <v>0</v>
      </c>
      <c s="32">
        <f>ROUND(ROUND(L478,2)*ROUND(G478,3),2)</f>
      </c>
      <c s="36" t="s">
        <v>1764</v>
      </c>
      <c>
        <f>(M478*21)/100</f>
      </c>
      <c t="s">
        <v>27</v>
      </c>
    </row>
    <row r="479" spans="1:5" ht="12.75">
      <c r="A479" s="35" t="s">
        <v>56</v>
      </c>
      <c r="E479" s="39" t="s">
        <v>5</v>
      </c>
    </row>
    <row r="480" spans="1:5" ht="25.5">
      <c r="A480" s="35" t="s">
        <v>57</v>
      </c>
      <c r="E480" s="40" t="s">
        <v>3039</v>
      </c>
    </row>
    <row r="481" spans="1:5" ht="12.75">
      <c r="A481" t="s">
        <v>59</v>
      </c>
      <c r="E481" s="39" t="s">
        <v>5</v>
      </c>
    </row>
    <row r="482" spans="1:16" ht="12.75">
      <c r="A482" t="s">
        <v>49</v>
      </c>
      <c s="34" t="s">
        <v>569</v>
      </c>
      <c s="34" t="s">
        <v>5740</v>
      </c>
      <c s="35" t="s">
        <v>5</v>
      </c>
      <c s="6" t="s">
        <v>6335</v>
      </c>
      <c s="36" t="s">
        <v>5665</v>
      </c>
      <c s="37">
        <v>1</v>
      </c>
      <c s="36">
        <v>0</v>
      </c>
      <c s="36">
        <f>ROUND(G482*H482,6)</f>
      </c>
      <c r="L482" s="38">
        <v>0</v>
      </c>
      <c s="32">
        <f>ROUND(ROUND(L482,2)*ROUND(G482,3),2)</f>
      </c>
      <c s="36" t="s">
        <v>1764</v>
      </c>
      <c>
        <f>(M482*21)/100</f>
      </c>
      <c t="s">
        <v>27</v>
      </c>
    </row>
    <row r="483" spans="1:5" ht="12.75">
      <c r="A483" s="35" t="s">
        <v>56</v>
      </c>
      <c r="E483" s="39" t="s">
        <v>5</v>
      </c>
    </row>
    <row r="484" spans="1:5" ht="25.5">
      <c r="A484" s="35" t="s">
        <v>57</v>
      </c>
      <c r="E484" s="40" t="s">
        <v>3039</v>
      </c>
    </row>
    <row r="485" spans="1:5" ht="127.5">
      <c r="A485" t="s">
        <v>59</v>
      </c>
      <c r="E485" s="39" t="s">
        <v>6336</v>
      </c>
    </row>
    <row r="486" spans="1:16" ht="25.5">
      <c r="A486" t="s">
        <v>49</v>
      </c>
      <c s="34" t="s">
        <v>572</v>
      </c>
      <c s="34" t="s">
        <v>5742</v>
      </c>
      <c s="35" t="s">
        <v>5</v>
      </c>
      <c s="6" t="s">
        <v>6337</v>
      </c>
      <c s="36" t="s">
        <v>90</v>
      </c>
      <c s="37">
        <v>2</v>
      </c>
      <c s="36">
        <v>0</v>
      </c>
      <c s="36">
        <f>ROUND(G486*H486,6)</f>
      </c>
      <c r="L486" s="38">
        <v>0</v>
      </c>
      <c s="32">
        <f>ROUND(ROUND(L486,2)*ROUND(G486,3),2)</f>
      </c>
      <c s="36" t="s">
        <v>1764</v>
      </c>
      <c>
        <f>(M486*21)/100</f>
      </c>
      <c t="s">
        <v>27</v>
      </c>
    </row>
    <row r="487" spans="1:5" ht="12.75">
      <c r="A487" s="35" t="s">
        <v>56</v>
      </c>
      <c r="E487" s="39" t="s">
        <v>5</v>
      </c>
    </row>
    <row r="488" spans="1:5" ht="25.5">
      <c r="A488" s="35" t="s">
        <v>57</v>
      </c>
      <c r="E488" s="40" t="s">
        <v>2054</v>
      </c>
    </row>
    <row r="489" spans="1:5" ht="12.75">
      <c r="A489" t="s">
        <v>59</v>
      </c>
      <c r="E489" s="39" t="s">
        <v>5</v>
      </c>
    </row>
    <row r="490" spans="1:16" ht="12.75">
      <c r="A490" t="s">
        <v>49</v>
      </c>
      <c s="34" t="s">
        <v>576</v>
      </c>
      <c s="34" t="s">
        <v>5744</v>
      </c>
      <c s="35" t="s">
        <v>5</v>
      </c>
      <c s="6" t="s">
        <v>6338</v>
      </c>
      <c s="36" t="s">
        <v>90</v>
      </c>
      <c s="37">
        <v>1</v>
      </c>
      <c s="36">
        <v>0</v>
      </c>
      <c s="36">
        <f>ROUND(G490*H490,6)</f>
      </c>
      <c r="L490" s="38">
        <v>0</v>
      </c>
      <c s="32">
        <f>ROUND(ROUND(L490,2)*ROUND(G490,3),2)</f>
      </c>
      <c s="36" t="s">
        <v>1764</v>
      </c>
      <c>
        <f>(M490*21)/100</f>
      </c>
      <c t="s">
        <v>27</v>
      </c>
    </row>
    <row r="491" spans="1:5" ht="12.75">
      <c r="A491" s="35" t="s">
        <v>56</v>
      </c>
      <c r="E491" s="39" t="s">
        <v>5</v>
      </c>
    </row>
    <row r="492" spans="1:5" ht="25.5">
      <c r="A492" s="35" t="s">
        <v>57</v>
      </c>
      <c r="E492" s="40" t="s">
        <v>3039</v>
      </c>
    </row>
    <row r="493" spans="1:5" ht="38.25">
      <c r="A493" t="s">
        <v>59</v>
      </c>
      <c r="E493" s="39" t="s">
        <v>6339</v>
      </c>
    </row>
    <row r="494" spans="1:16" ht="12.75">
      <c r="A494" t="s">
        <v>49</v>
      </c>
      <c s="34" t="s">
        <v>580</v>
      </c>
      <c s="34" t="s">
        <v>5746</v>
      </c>
      <c s="35" t="s">
        <v>5</v>
      </c>
      <c s="6" t="s">
        <v>6243</v>
      </c>
      <c s="36" t="s">
        <v>75</v>
      </c>
      <c s="37">
        <v>10</v>
      </c>
      <c s="36">
        <v>0</v>
      </c>
      <c s="36">
        <f>ROUND(G494*H494,6)</f>
      </c>
      <c r="L494" s="38">
        <v>0</v>
      </c>
      <c s="32">
        <f>ROUND(ROUND(L494,2)*ROUND(G494,3),2)</f>
      </c>
      <c s="36" t="s">
        <v>1764</v>
      </c>
      <c>
        <f>(M494*21)/100</f>
      </c>
      <c t="s">
        <v>27</v>
      </c>
    </row>
    <row r="495" spans="1:5" ht="12.75">
      <c r="A495" s="35" t="s">
        <v>56</v>
      </c>
      <c r="E495" s="39" t="s">
        <v>5</v>
      </c>
    </row>
    <row r="496" spans="1:5" ht="25.5">
      <c r="A496" s="35" t="s">
        <v>57</v>
      </c>
      <c r="E496" s="40" t="s">
        <v>5366</v>
      </c>
    </row>
    <row r="497" spans="1:5" ht="12.75">
      <c r="A497" t="s">
        <v>59</v>
      </c>
      <c r="E497" s="39" t="s">
        <v>5</v>
      </c>
    </row>
    <row r="498" spans="1:16" ht="12.75">
      <c r="A498" t="s">
        <v>49</v>
      </c>
      <c s="34" t="s">
        <v>584</v>
      </c>
      <c s="34" t="s">
        <v>5748</v>
      </c>
      <c s="35" t="s">
        <v>5</v>
      </c>
      <c s="6" t="s">
        <v>6257</v>
      </c>
      <c s="36" t="s">
        <v>75</v>
      </c>
      <c s="37">
        <v>10</v>
      </c>
      <c s="36">
        <v>0</v>
      </c>
      <c s="36">
        <f>ROUND(G498*H498,6)</f>
      </c>
      <c r="L498" s="38">
        <v>0</v>
      </c>
      <c s="32">
        <f>ROUND(ROUND(L498,2)*ROUND(G498,3),2)</f>
      </c>
      <c s="36" t="s">
        <v>1764</v>
      </c>
      <c>
        <f>(M498*21)/100</f>
      </c>
      <c t="s">
        <v>27</v>
      </c>
    </row>
    <row r="499" spans="1:5" ht="12.75">
      <c r="A499" s="35" t="s">
        <v>56</v>
      </c>
      <c r="E499" s="39" t="s">
        <v>5</v>
      </c>
    </row>
    <row r="500" spans="1:5" ht="25.5">
      <c r="A500" s="35" t="s">
        <v>57</v>
      </c>
      <c r="E500" s="40" t="s">
        <v>5366</v>
      </c>
    </row>
    <row r="501" spans="1:5" ht="12.75">
      <c r="A501" t="s">
        <v>59</v>
      </c>
      <c r="E501" s="39" t="s">
        <v>5</v>
      </c>
    </row>
    <row r="502" spans="1:16" ht="12.75">
      <c r="A502" t="s">
        <v>49</v>
      </c>
      <c s="34" t="s">
        <v>588</v>
      </c>
      <c s="34" t="s">
        <v>5750</v>
      </c>
      <c s="35" t="s">
        <v>5</v>
      </c>
      <c s="6" t="s">
        <v>6255</v>
      </c>
      <c s="36" t="s">
        <v>75</v>
      </c>
      <c s="37">
        <v>5</v>
      </c>
      <c s="36">
        <v>0</v>
      </c>
      <c s="36">
        <f>ROUND(G502*H502,6)</f>
      </c>
      <c r="L502" s="38">
        <v>0</v>
      </c>
      <c s="32">
        <f>ROUND(ROUND(L502,2)*ROUND(G502,3),2)</f>
      </c>
      <c s="36" t="s">
        <v>1764</v>
      </c>
      <c>
        <f>(M502*21)/100</f>
      </c>
      <c t="s">
        <v>27</v>
      </c>
    </row>
    <row r="503" spans="1:5" ht="12.75">
      <c r="A503" s="35" t="s">
        <v>56</v>
      </c>
      <c r="E503" s="39" t="s">
        <v>5</v>
      </c>
    </row>
    <row r="504" spans="1:5" ht="25.5">
      <c r="A504" s="35" t="s">
        <v>57</v>
      </c>
      <c r="E504" s="40" t="s">
        <v>6328</v>
      </c>
    </row>
    <row r="505" spans="1:5" ht="12.75">
      <c r="A505" t="s">
        <v>59</v>
      </c>
      <c r="E505" s="39" t="s">
        <v>5</v>
      </c>
    </row>
    <row r="506" spans="1:16" ht="12.75">
      <c r="A506" t="s">
        <v>49</v>
      </c>
      <c s="34" t="s">
        <v>592</v>
      </c>
      <c s="34" t="s">
        <v>5752</v>
      </c>
      <c s="35" t="s">
        <v>5</v>
      </c>
      <c s="6" t="s">
        <v>6253</v>
      </c>
      <c s="36" t="s">
        <v>75</v>
      </c>
      <c s="37">
        <v>20</v>
      </c>
      <c s="36">
        <v>0</v>
      </c>
      <c s="36">
        <f>ROUND(G506*H506,6)</f>
      </c>
      <c r="L506" s="38">
        <v>0</v>
      </c>
      <c s="32">
        <f>ROUND(ROUND(L506,2)*ROUND(G506,3),2)</f>
      </c>
      <c s="36" t="s">
        <v>1764</v>
      </c>
      <c>
        <f>(M506*21)/100</f>
      </c>
      <c t="s">
        <v>27</v>
      </c>
    </row>
    <row r="507" spans="1:5" ht="12.75">
      <c r="A507" s="35" t="s">
        <v>56</v>
      </c>
      <c r="E507" s="39" t="s">
        <v>5</v>
      </c>
    </row>
    <row r="508" spans="1:5" ht="25.5">
      <c r="A508" s="35" t="s">
        <v>57</v>
      </c>
      <c r="E508" s="40" t="s">
        <v>3113</v>
      </c>
    </row>
    <row r="509" spans="1:5" ht="12.75">
      <c r="A509" t="s">
        <v>59</v>
      </c>
      <c r="E509" s="39" t="s">
        <v>5</v>
      </c>
    </row>
    <row r="510" spans="1:16" ht="12.75">
      <c r="A510" t="s">
        <v>49</v>
      </c>
      <c s="34" t="s">
        <v>596</v>
      </c>
      <c s="34" t="s">
        <v>5754</v>
      </c>
      <c s="35" t="s">
        <v>5</v>
      </c>
      <c s="6" t="s">
        <v>6340</v>
      </c>
      <c s="36" t="s">
        <v>85</v>
      </c>
      <c s="37">
        <v>5</v>
      </c>
      <c s="36">
        <v>0</v>
      </c>
      <c s="36">
        <f>ROUND(G510*H510,6)</f>
      </c>
      <c r="L510" s="38">
        <v>0</v>
      </c>
      <c s="32">
        <f>ROUND(ROUND(L510,2)*ROUND(G510,3),2)</f>
      </c>
      <c s="36" t="s">
        <v>1764</v>
      </c>
      <c>
        <f>(M510*21)/100</f>
      </c>
      <c t="s">
        <v>27</v>
      </c>
    </row>
    <row r="511" spans="1:5" ht="12.75">
      <c r="A511" s="35" t="s">
        <v>56</v>
      </c>
      <c r="E511" s="39" t="s">
        <v>5</v>
      </c>
    </row>
    <row r="512" spans="1:5" ht="25.5">
      <c r="A512" s="35" t="s">
        <v>57</v>
      </c>
      <c r="E512" s="40" t="s">
        <v>6328</v>
      </c>
    </row>
    <row r="513" spans="1:5" ht="12.75">
      <c r="A513" t="s">
        <v>59</v>
      </c>
      <c r="E513" s="39" t="s">
        <v>5</v>
      </c>
    </row>
    <row r="514" spans="1:16" ht="25.5">
      <c r="A514" t="s">
        <v>49</v>
      </c>
      <c s="34" t="s">
        <v>600</v>
      </c>
      <c s="34" t="s">
        <v>5707</v>
      </c>
      <c s="35" t="s">
        <v>5</v>
      </c>
      <c s="6" t="s">
        <v>6341</v>
      </c>
      <c s="36" t="s">
        <v>85</v>
      </c>
      <c s="37">
        <v>20</v>
      </c>
      <c s="36">
        <v>0</v>
      </c>
      <c s="36">
        <f>ROUND(G514*H514,6)</f>
      </c>
      <c r="L514" s="38">
        <v>0</v>
      </c>
      <c s="32">
        <f>ROUND(ROUND(L514,2)*ROUND(G514,3),2)</f>
      </c>
      <c s="36" t="s">
        <v>1764</v>
      </c>
      <c>
        <f>(M514*21)/100</f>
      </c>
      <c t="s">
        <v>27</v>
      </c>
    </row>
    <row r="515" spans="1:5" ht="12.75">
      <c r="A515" s="35" t="s">
        <v>56</v>
      </c>
      <c r="E515" s="39" t="s">
        <v>5</v>
      </c>
    </row>
    <row r="516" spans="1:5" ht="25.5">
      <c r="A516" s="35" t="s">
        <v>57</v>
      </c>
      <c r="E516" s="40" t="s">
        <v>3113</v>
      </c>
    </row>
    <row r="517" spans="1:5" ht="12.75">
      <c r="A517" t="s">
        <v>59</v>
      </c>
      <c r="E517" s="39" t="s">
        <v>5</v>
      </c>
    </row>
    <row r="518" spans="1:16" ht="12.75">
      <c r="A518" t="s">
        <v>49</v>
      </c>
      <c s="34" t="s">
        <v>604</v>
      </c>
      <c s="34" t="s">
        <v>5710</v>
      </c>
      <c s="35" t="s">
        <v>5</v>
      </c>
      <c s="6" t="s">
        <v>6245</v>
      </c>
      <c s="36" t="s">
        <v>85</v>
      </c>
      <c s="37">
        <v>3</v>
      </c>
      <c s="36">
        <v>0</v>
      </c>
      <c s="36">
        <f>ROUND(G518*H518,6)</f>
      </c>
      <c r="L518" s="38">
        <v>0</v>
      </c>
      <c s="32">
        <f>ROUND(ROUND(L518,2)*ROUND(G518,3),2)</f>
      </c>
      <c s="36" t="s">
        <v>1764</v>
      </c>
      <c>
        <f>(M518*21)/100</f>
      </c>
      <c t="s">
        <v>27</v>
      </c>
    </row>
    <row r="519" spans="1:5" ht="12.75">
      <c r="A519" s="35" t="s">
        <v>56</v>
      </c>
      <c r="E519" s="39" t="s">
        <v>5</v>
      </c>
    </row>
    <row r="520" spans="1:5" ht="12.75">
      <c r="A520" s="35" t="s">
        <v>57</v>
      </c>
      <c r="E520" s="40" t="s">
        <v>5</v>
      </c>
    </row>
    <row r="521" spans="1:5" ht="12.75">
      <c r="A521" t="s">
        <v>59</v>
      </c>
      <c r="E521" s="39" t="s">
        <v>5</v>
      </c>
    </row>
    <row r="522" spans="1:13" ht="12.75">
      <c r="A522" t="s">
        <v>46</v>
      </c>
      <c r="C522" s="31" t="s">
        <v>6342</v>
      </c>
      <c r="E522" s="33" t="s">
        <v>6343</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49</v>
      </c>
      <c s="34" t="s">
        <v>608</v>
      </c>
      <c s="34" t="s">
        <v>6183</v>
      </c>
      <c s="35" t="s">
        <v>26</v>
      </c>
      <c s="6" t="s">
        <v>6184</v>
      </c>
      <c s="36" t="s">
        <v>90</v>
      </c>
      <c s="37">
        <v>1</v>
      </c>
      <c s="36">
        <v>0</v>
      </c>
      <c s="36">
        <f>ROUND(G523*H523,6)</f>
      </c>
      <c r="L523" s="38">
        <v>0</v>
      </c>
      <c s="32">
        <f>ROUND(ROUND(L523,2)*ROUND(G523,3),2)</f>
      </c>
      <c s="36" t="s">
        <v>1764</v>
      </c>
      <c>
        <f>(M523*21)/100</f>
      </c>
      <c t="s">
        <v>27</v>
      </c>
    </row>
    <row r="524" spans="1:5" ht="12.75">
      <c r="A524" s="35" t="s">
        <v>56</v>
      </c>
      <c r="E524" s="39" t="s">
        <v>5</v>
      </c>
    </row>
    <row r="525" spans="1:5" ht="25.5">
      <c r="A525" s="35" t="s">
        <v>57</v>
      </c>
      <c r="E525" s="40" t="s">
        <v>3039</v>
      </c>
    </row>
    <row r="526" spans="1:5" ht="12.75">
      <c r="A526" t="s">
        <v>59</v>
      </c>
      <c r="E526" s="39" t="s">
        <v>5</v>
      </c>
    </row>
    <row r="527" spans="1:16" ht="12.75">
      <c r="A527" t="s">
        <v>49</v>
      </c>
      <c s="34" t="s">
        <v>612</v>
      </c>
      <c s="34" t="s">
        <v>6211</v>
      </c>
      <c s="35" t="s">
        <v>77</v>
      </c>
      <c s="6" t="s">
        <v>6212</v>
      </c>
      <c s="36" t="s">
        <v>90</v>
      </c>
      <c s="37">
        <v>1</v>
      </c>
      <c s="36">
        <v>0</v>
      </c>
      <c s="36">
        <f>ROUND(G527*H527,6)</f>
      </c>
      <c r="L527" s="38">
        <v>0</v>
      </c>
      <c s="32">
        <f>ROUND(ROUND(L527,2)*ROUND(G527,3),2)</f>
      </c>
      <c s="36" t="s">
        <v>1764</v>
      </c>
      <c>
        <f>(M527*21)/100</f>
      </c>
      <c t="s">
        <v>27</v>
      </c>
    </row>
    <row r="528" spans="1:5" ht="12.75">
      <c r="A528" s="35" t="s">
        <v>56</v>
      </c>
      <c r="E528" s="39" t="s">
        <v>5</v>
      </c>
    </row>
    <row r="529" spans="1:5" ht="25.5">
      <c r="A529" s="35" t="s">
        <v>57</v>
      </c>
      <c r="E529" s="40" t="s">
        <v>3039</v>
      </c>
    </row>
    <row r="530" spans="1:5" ht="12.75">
      <c r="A530" t="s">
        <v>59</v>
      </c>
      <c r="E530" s="39" t="s">
        <v>5</v>
      </c>
    </row>
    <row r="531" spans="1:16" ht="12.75">
      <c r="A531" t="s">
        <v>49</v>
      </c>
      <c s="34" t="s">
        <v>615</v>
      </c>
      <c s="34" t="s">
        <v>6215</v>
      </c>
      <c s="35" t="s">
        <v>5</v>
      </c>
      <c s="6" t="s">
        <v>6216</v>
      </c>
      <c s="36" t="s">
        <v>90</v>
      </c>
      <c s="37">
        <v>6</v>
      </c>
      <c s="36">
        <v>0</v>
      </c>
      <c s="36">
        <f>ROUND(G531*H531,6)</f>
      </c>
      <c r="L531" s="38">
        <v>0</v>
      </c>
      <c s="32">
        <f>ROUND(ROUND(L531,2)*ROUND(G531,3),2)</f>
      </c>
      <c s="36" t="s">
        <v>1764</v>
      </c>
      <c>
        <f>(M531*21)/100</f>
      </c>
      <c t="s">
        <v>27</v>
      </c>
    </row>
    <row r="532" spans="1:5" ht="12.75">
      <c r="A532" s="35" t="s">
        <v>56</v>
      </c>
      <c r="E532" s="39" t="s">
        <v>5</v>
      </c>
    </row>
    <row r="533" spans="1:5" ht="25.5">
      <c r="A533" s="35" t="s">
        <v>57</v>
      </c>
      <c r="E533" s="40" t="s">
        <v>5360</v>
      </c>
    </row>
    <row r="534" spans="1:5" ht="12.75">
      <c r="A534" t="s">
        <v>59</v>
      </c>
      <c r="E534" s="39" t="s">
        <v>5</v>
      </c>
    </row>
    <row r="535" spans="1:16" ht="12.75">
      <c r="A535" t="s">
        <v>49</v>
      </c>
      <c s="34" t="s">
        <v>619</v>
      </c>
      <c s="34" t="s">
        <v>6217</v>
      </c>
      <c s="35" t="s">
        <v>72</v>
      </c>
      <c s="6" t="s">
        <v>6218</v>
      </c>
      <c s="36" t="s">
        <v>90</v>
      </c>
      <c s="37">
        <v>4</v>
      </c>
      <c s="36">
        <v>0</v>
      </c>
      <c s="36">
        <f>ROUND(G535*H535,6)</f>
      </c>
      <c r="L535" s="38">
        <v>0</v>
      </c>
      <c s="32">
        <f>ROUND(ROUND(L535,2)*ROUND(G535,3),2)</f>
      </c>
      <c s="36" t="s">
        <v>1764</v>
      </c>
      <c>
        <f>(M535*21)/100</f>
      </c>
      <c t="s">
        <v>27</v>
      </c>
    </row>
    <row r="536" spans="1:5" ht="12.75">
      <c r="A536" s="35" t="s">
        <v>56</v>
      </c>
      <c r="E536" s="39" t="s">
        <v>5</v>
      </c>
    </row>
    <row r="537" spans="1:5" ht="25.5">
      <c r="A537" s="35" t="s">
        <v>57</v>
      </c>
      <c r="E537" s="40" t="s">
        <v>3116</v>
      </c>
    </row>
    <row r="538" spans="1:5" ht="12.75">
      <c r="A538" t="s">
        <v>59</v>
      </c>
      <c r="E538" s="39" t="s">
        <v>5</v>
      </c>
    </row>
    <row r="539" spans="1:16" ht="12.75">
      <c r="A539" t="s">
        <v>49</v>
      </c>
      <c s="34" t="s">
        <v>623</v>
      </c>
      <c s="34" t="s">
        <v>6344</v>
      </c>
      <c s="35" t="s">
        <v>5</v>
      </c>
      <c s="6" t="s">
        <v>6345</v>
      </c>
      <c s="36" t="s">
        <v>90</v>
      </c>
      <c s="37">
        <v>1</v>
      </c>
      <c s="36">
        <v>0</v>
      </c>
      <c s="36">
        <f>ROUND(G539*H539,6)</f>
      </c>
      <c r="L539" s="38">
        <v>0</v>
      </c>
      <c s="32">
        <f>ROUND(ROUND(L539,2)*ROUND(G539,3),2)</f>
      </c>
      <c s="36" t="s">
        <v>1764</v>
      </c>
      <c>
        <f>(M539*21)/100</f>
      </c>
      <c t="s">
        <v>27</v>
      </c>
    </row>
    <row r="540" spans="1:5" ht="12.75">
      <c r="A540" s="35" t="s">
        <v>56</v>
      </c>
      <c r="E540" s="39" t="s">
        <v>5</v>
      </c>
    </row>
    <row r="541" spans="1:5" ht="25.5">
      <c r="A541" s="35" t="s">
        <v>57</v>
      </c>
      <c r="E541" s="40" t="s">
        <v>3039</v>
      </c>
    </row>
    <row r="542" spans="1:5" ht="12.75">
      <c r="A542" t="s">
        <v>59</v>
      </c>
      <c r="E542" s="39" t="s">
        <v>5</v>
      </c>
    </row>
    <row r="543" spans="1:16" ht="12.75">
      <c r="A543" t="s">
        <v>49</v>
      </c>
      <c s="34" t="s">
        <v>627</v>
      </c>
      <c s="34" t="s">
        <v>6346</v>
      </c>
      <c s="35" t="s">
        <v>77</v>
      </c>
      <c s="6" t="s">
        <v>6347</v>
      </c>
      <c s="36" t="s">
        <v>90</v>
      </c>
      <c s="37">
        <v>1</v>
      </c>
      <c s="36">
        <v>0</v>
      </c>
      <c s="36">
        <f>ROUND(G543*H543,6)</f>
      </c>
      <c r="L543" s="38">
        <v>0</v>
      </c>
      <c s="32">
        <f>ROUND(ROUND(L543,2)*ROUND(G543,3),2)</f>
      </c>
      <c s="36" t="s">
        <v>1764</v>
      </c>
      <c>
        <f>(M543*21)/100</f>
      </c>
      <c t="s">
        <v>27</v>
      </c>
    </row>
    <row r="544" spans="1:5" ht="12.75">
      <c r="A544" s="35" t="s">
        <v>56</v>
      </c>
      <c r="E544" s="39" t="s">
        <v>5</v>
      </c>
    </row>
    <row r="545" spans="1:5" ht="25.5">
      <c r="A545" s="35" t="s">
        <v>57</v>
      </c>
      <c r="E545" s="40" t="s">
        <v>3039</v>
      </c>
    </row>
    <row r="546" spans="1:5" ht="12.75">
      <c r="A546" t="s">
        <v>59</v>
      </c>
      <c r="E546" s="39" t="s">
        <v>5</v>
      </c>
    </row>
    <row r="547" spans="1:16" ht="12.75">
      <c r="A547" t="s">
        <v>49</v>
      </c>
      <c s="34" t="s">
        <v>630</v>
      </c>
      <c s="34" t="s">
        <v>6219</v>
      </c>
      <c s="35" t="s">
        <v>4</v>
      </c>
      <c s="6" t="s">
        <v>6220</v>
      </c>
      <c s="36" t="s">
        <v>90</v>
      </c>
      <c s="37">
        <v>1</v>
      </c>
      <c s="36">
        <v>0</v>
      </c>
      <c s="36">
        <f>ROUND(G547*H547,6)</f>
      </c>
      <c r="L547" s="38">
        <v>0</v>
      </c>
      <c s="32">
        <f>ROUND(ROUND(L547,2)*ROUND(G547,3),2)</f>
      </c>
      <c s="36" t="s">
        <v>1764</v>
      </c>
      <c>
        <f>(M547*21)/100</f>
      </c>
      <c t="s">
        <v>27</v>
      </c>
    </row>
    <row r="548" spans="1:5" ht="12.75">
      <c r="A548" s="35" t="s">
        <v>56</v>
      </c>
      <c r="E548" s="39" t="s">
        <v>5</v>
      </c>
    </row>
    <row r="549" spans="1:5" ht="25.5">
      <c r="A549" s="35" t="s">
        <v>57</v>
      </c>
      <c r="E549" s="40" t="s">
        <v>3039</v>
      </c>
    </row>
    <row r="550" spans="1:5" ht="12.75">
      <c r="A550" t="s">
        <v>59</v>
      </c>
      <c r="E550" s="39" t="s">
        <v>5</v>
      </c>
    </row>
    <row r="551" spans="1:16" ht="12.75">
      <c r="A551" t="s">
        <v>49</v>
      </c>
      <c s="34" t="s">
        <v>634</v>
      </c>
      <c s="34" t="s">
        <v>6219</v>
      </c>
      <c s="35" t="s">
        <v>82</v>
      </c>
      <c s="6" t="s">
        <v>6220</v>
      </c>
      <c s="36" t="s">
        <v>90</v>
      </c>
      <c s="37">
        <v>1</v>
      </c>
      <c s="36">
        <v>0</v>
      </c>
      <c s="36">
        <f>ROUND(G551*H551,6)</f>
      </c>
      <c r="L551" s="38">
        <v>0</v>
      </c>
      <c s="32">
        <f>ROUND(ROUND(L551,2)*ROUND(G551,3),2)</f>
      </c>
      <c s="36" t="s">
        <v>1764</v>
      </c>
      <c>
        <f>(M551*21)/100</f>
      </c>
      <c t="s">
        <v>27</v>
      </c>
    </row>
    <row r="552" spans="1:5" ht="12.75">
      <c r="A552" s="35" t="s">
        <v>56</v>
      </c>
      <c r="E552" s="39" t="s">
        <v>5</v>
      </c>
    </row>
    <row r="553" spans="1:5" ht="25.5">
      <c r="A553" s="35" t="s">
        <v>57</v>
      </c>
      <c r="E553" s="40" t="s">
        <v>3039</v>
      </c>
    </row>
    <row r="554" spans="1:5" ht="12.75">
      <c r="A554" t="s">
        <v>59</v>
      </c>
      <c r="E554" s="39" t="s">
        <v>5</v>
      </c>
    </row>
    <row r="555" spans="1:16" ht="12.75">
      <c r="A555" t="s">
        <v>49</v>
      </c>
      <c s="34" t="s">
        <v>638</v>
      </c>
      <c s="34" t="s">
        <v>6187</v>
      </c>
      <c s="35" t="s">
        <v>4</v>
      </c>
      <c s="6" t="s">
        <v>6225</v>
      </c>
      <c s="36" t="s">
        <v>90</v>
      </c>
      <c s="37">
        <v>2</v>
      </c>
      <c s="36">
        <v>0</v>
      </c>
      <c s="36">
        <f>ROUND(G555*H555,6)</f>
      </c>
      <c r="L555" s="38">
        <v>0</v>
      </c>
      <c s="32">
        <f>ROUND(ROUND(L555,2)*ROUND(G555,3),2)</f>
      </c>
      <c s="36" t="s">
        <v>1764</v>
      </c>
      <c>
        <f>(M555*21)/100</f>
      </c>
      <c t="s">
        <v>27</v>
      </c>
    </row>
    <row r="556" spans="1:5" ht="12.75">
      <c r="A556" s="35" t="s">
        <v>56</v>
      </c>
      <c r="E556" s="39" t="s">
        <v>5</v>
      </c>
    </row>
    <row r="557" spans="1:5" ht="25.5">
      <c r="A557" s="35" t="s">
        <v>57</v>
      </c>
      <c r="E557" s="40" t="s">
        <v>2054</v>
      </c>
    </row>
    <row r="558" spans="1:5" ht="12.75">
      <c r="A558" t="s">
        <v>59</v>
      </c>
      <c r="E558" s="39" t="s">
        <v>5</v>
      </c>
    </row>
    <row r="559" spans="1:16" ht="12.75">
      <c r="A559" t="s">
        <v>49</v>
      </c>
      <c s="34" t="s">
        <v>642</v>
      </c>
      <c s="34" t="s">
        <v>6187</v>
      </c>
      <c s="35" t="s">
        <v>27</v>
      </c>
      <c s="6" t="s">
        <v>6188</v>
      </c>
      <c s="36" t="s">
        <v>90</v>
      </c>
      <c s="37">
        <v>2</v>
      </c>
      <c s="36">
        <v>0</v>
      </c>
      <c s="36">
        <f>ROUND(G559*H559,6)</f>
      </c>
      <c r="L559" s="38">
        <v>0</v>
      </c>
      <c s="32">
        <f>ROUND(ROUND(L559,2)*ROUND(G559,3),2)</f>
      </c>
      <c s="36" t="s">
        <v>1764</v>
      </c>
      <c>
        <f>(M559*21)/100</f>
      </c>
      <c t="s">
        <v>27</v>
      </c>
    </row>
    <row r="560" spans="1:5" ht="12.75">
      <c r="A560" s="35" t="s">
        <v>56</v>
      </c>
      <c r="E560" s="39" t="s">
        <v>5</v>
      </c>
    </row>
    <row r="561" spans="1:5" ht="25.5">
      <c r="A561" s="35" t="s">
        <v>57</v>
      </c>
      <c r="E561" s="40" t="s">
        <v>2054</v>
      </c>
    </row>
    <row r="562" spans="1:5" ht="12.75">
      <c r="A562" t="s">
        <v>59</v>
      </c>
      <c r="E562" s="39" t="s">
        <v>5</v>
      </c>
    </row>
    <row r="563" spans="1:16" ht="12.75">
      <c r="A563" t="s">
        <v>49</v>
      </c>
      <c s="34" t="s">
        <v>646</v>
      </c>
      <c s="34" t="s">
        <v>6187</v>
      </c>
      <c s="35" t="s">
        <v>82</v>
      </c>
      <c s="6" t="s">
        <v>6225</v>
      </c>
      <c s="36" t="s">
        <v>90</v>
      </c>
      <c s="37">
        <v>4</v>
      </c>
      <c s="36">
        <v>0</v>
      </c>
      <c s="36">
        <f>ROUND(G563*H563,6)</f>
      </c>
      <c r="L563" s="38">
        <v>0</v>
      </c>
      <c s="32">
        <f>ROUND(ROUND(L563,2)*ROUND(G563,3),2)</f>
      </c>
      <c s="36" t="s">
        <v>1764</v>
      </c>
      <c>
        <f>(M563*21)/100</f>
      </c>
      <c t="s">
        <v>27</v>
      </c>
    </row>
    <row r="564" spans="1:5" ht="12.75">
      <c r="A564" s="35" t="s">
        <v>56</v>
      </c>
      <c r="E564" s="39" t="s">
        <v>5</v>
      </c>
    </row>
    <row r="565" spans="1:5" ht="25.5">
      <c r="A565" s="35" t="s">
        <v>57</v>
      </c>
      <c r="E565" s="40" t="s">
        <v>3116</v>
      </c>
    </row>
    <row r="566" spans="1:5" ht="12.75">
      <c r="A566" t="s">
        <v>59</v>
      </c>
      <c r="E566" s="39" t="s">
        <v>5</v>
      </c>
    </row>
    <row r="567" spans="1:16" ht="25.5">
      <c r="A567" t="s">
        <v>49</v>
      </c>
      <c s="34" t="s">
        <v>650</v>
      </c>
      <c s="34" t="s">
        <v>6315</v>
      </c>
      <c s="35" t="s">
        <v>5</v>
      </c>
      <c s="6" t="s">
        <v>6316</v>
      </c>
      <c s="36" t="s">
        <v>90</v>
      </c>
      <c s="37">
        <v>1</v>
      </c>
      <c s="36">
        <v>0</v>
      </c>
      <c s="36">
        <f>ROUND(G567*H567,6)</f>
      </c>
      <c r="L567" s="38">
        <v>0</v>
      </c>
      <c s="32">
        <f>ROUND(ROUND(L567,2)*ROUND(G567,3),2)</f>
      </c>
      <c s="36" t="s">
        <v>1764</v>
      </c>
      <c>
        <f>(M567*21)/100</f>
      </c>
      <c t="s">
        <v>27</v>
      </c>
    </row>
    <row r="568" spans="1:5" ht="12.75">
      <c r="A568" s="35" t="s">
        <v>56</v>
      </c>
      <c r="E568" s="39" t="s">
        <v>5</v>
      </c>
    </row>
    <row r="569" spans="1:5" ht="25.5">
      <c r="A569" s="35" t="s">
        <v>57</v>
      </c>
      <c r="E569" s="40" t="s">
        <v>3039</v>
      </c>
    </row>
    <row r="570" spans="1:5" ht="12.75">
      <c r="A570" t="s">
        <v>59</v>
      </c>
      <c r="E570" s="39" t="s">
        <v>5</v>
      </c>
    </row>
    <row r="571" spans="1:16" ht="25.5">
      <c r="A571" t="s">
        <v>49</v>
      </c>
      <c s="34" t="s">
        <v>654</v>
      </c>
      <c s="34" t="s">
        <v>6317</v>
      </c>
      <c s="35" t="s">
        <v>82</v>
      </c>
      <c s="6" t="s">
        <v>6318</v>
      </c>
      <c s="36" t="s">
        <v>90</v>
      </c>
      <c s="37">
        <v>1</v>
      </c>
      <c s="36">
        <v>0</v>
      </c>
      <c s="36">
        <f>ROUND(G571*H571,6)</f>
      </c>
      <c r="L571" s="38">
        <v>0</v>
      </c>
      <c s="32">
        <f>ROUND(ROUND(L571,2)*ROUND(G571,3),2)</f>
      </c>
      <c s="36" t="s">
        <v>1764</v>
      </c>
      <c>
        <f>(M571*21)/100</f>
      </c>
      <c t="s">
        <v>27</v>
      </c>
    </row>
    <row r="572" spans="1:5" ht="12.75">
      <c r="A572" s="35" t="s">
        <v>56</v>
      </c>
      <c r="E572" s="39" t="s">
        <v>5</v>
      </c>
    </row>
    <row r="573" spans="1:5" ht="25.5">
      <c r="A573" s="35" t="s">
        <v>57</v>
      </c>
      <c r="E573" s="40" t="s">
        <v>3039</v>
      </c>
    </row>
    <row r="574" spans="1:5" ht="12.75">
      <c r="A574" t="s">
        <v>59</v>
      </c>
      <c r="E574" s="39" t="s">
        <v>5</v>
      </c>
    </row>
    <row r="575" spans="1:16" ht="25.5">
      <c r="A575" t="s">
        <v>49</v>
      </c>
      <c s="34" t="s">
        <v>658</v>
      </c>
      <c s="34" t="s">
        <v>6192</v>
      </c>
      <c s="35" t="s">
        <v>108</v>
      </c>
      <c s="6" t="s">
        <v>6193</v>
      </c>
      <c s="36" t="s">
        <v>90</v>
      </c>
      <c s="37">
        <v>2</v>
      </c>
      <c s="36">
        <v>0</v>
      </c>
      <c s="36">
        <f>ROUND(G575*H575,6)</f>
      </c>
      <c r="L575" s="38">
        <v>0</v>
      </c>
      <c s="32">
        <f>ROUND(ROUND(L575,2)*ROUND(G575,3),2)</f>
      </c>
      <c s="36" t="s">
        <v>1764</v>
      </c>
      <c>
        <f>(M575*21)/100</f>
      </c>
      <c t="s">
        <v>27</v>
      </c>
    </row>
    <row r="576" spans="1:5" ht="12.75">
      <c r="A576" s="35" t="s">
        <v>56</v>
      </c>
      <c r="E576" s="39" t="s">
        <v>5</v>
      </c>
    </row>
    <row r="577" spans="1:5" ht="25.5">
      <c r="A577" s="35" t="s">
        <v>57</v>
      </c>
      <c r="E577" s="40" t="s">
        <v>2054</v>
      </c>
    </row>
    <row r="578" spans="1:5" ht="12.75">
      <c r="A578" t="s">
        <v>59</v>
      </c>
      <c r="E578" s="39" t="s">
        <v>5</v>
      </c>
    </row>
    <row r="579" spans="1:16" ht="12.75">
      <c r="A579" t="s">
        <v>49</v>
      </c>
      <c s="34" t="s">
        <v>662</v>
      </c>
      <c s="34" t="s">
        <v>6230</v>
      </c>
      <c s="35" t="s">
        <v>5</v>
      </c>
      <c s="6" t="s">
        <v>6231</v>
      </c>
      <c s="36" t="s">
        <v>90</v>
      </c>
      <c s="37">
        <v>6</v>
      </c>
      <c s="36">
        <v>0</v>
      </c>
      <c s="36">
        <f>ROUND(G579*H579,6)</f>
      </c>
      <c r="L579" s="38">
        <v>0</v>
      </c>
      <c s="32">
        <f>ROUND(ROUND(L579,2)*ROUND(G579,3),2)</f>
      </c>
      <c s="36" t="s">
        <v>1764</v>
      </c>
      <c>
        <f>(M579*21)/100</f>
      </c>
      <c t="s">
        <v>27</v>
      </c>
    </row>
    <row r="580" spans="1:5" ht="12.75">
      <c r="A580" s="35" t="s">
        <v>56</v>
      </c>
      <c r="E580" s="39" t="s">
        <v>5</v>
      </c>
    </row>
    <row r="581" spans="1:5" ht="25.5">
      <c r="A581" s="35" t="s">
        <v>57</v>
      </c>
      <c r="E581" s="40" t="s">
        <v>5360</v>
      </c>
    </row>
    <row r="582" spans="1:5" ht="12.75">
      <c r="A582" t="s">
        <v>59</v>
      </c>
      <c r="E582" s="39" t="s">
        <v>5</v>
      </c>
    </row>
    <row r="583" spans="1:16" ht="12.75">
      <c r="A583" t="s">
        <v>49</v>
      </c>
      <c s="34" t="s">
        <v>666</v>
      </c>
      <c s="34" t="s">
        <v>6232</v>
      </c>
      <c s="35" t="s">
        <v>112</v>
      </c>
      <c s="6" t="s">
        <v>6321</v>
      </c>
      <c s="36" t="s">
        <v>90</v>
      </c>
      <c s="37">
        <v>4</v>
      </c>
      <c s="36">
        <v>0</v>
      </c>
      <c s="36">
        <f>ROUND(G583*H583,6)</f>
      </c>
      <c r="L583" s="38">
        <v>0</v>
      </c>
      <c s="32">
        <f>ROUND(ROUND(L583,2)*ROUND(G583,3),2)</f>
      </c>
      <c s="36" t="s">
        <v>1764</v>
      </c>
      <c>
        <f>(M583*21)/100</f>
      </c>
      <c t="s">
        <v>27</v>
      </c>
    </row>
    <row r="584" spans="1:5" ht="12.75">
      <c r="A584" s="35" t="s">
        <v>56</v>
      </c>
      <c r="E584" s="39" t="s">
        <v>5</v>
      </c>
    </row>
    <row r="585" spans="1:5" ht="25.5">
      <c r="A585" s="35" t="s">
        <v>57</v>
      </c>
      <c r="E585" s="40" t="s">
        <v>3116</v>
      </c>
    </row>
    <row r="586" spans="1:5" ht="12.75">
      <c r="A586" t="s">
        <v>59</v>
      </c>
      <c r="E586" s="39" t="s">
        <v>5</v>
      </c>
    </row>
    <row r="587" spans="1:16" ht="12.75">
      <c r="A587" t="s">
        <v>49</v>
      </c>
      <c s="34" t="s">
        <v>670</v>
      </c>
      <c s="34" t="s">
        <v>6194</v>
      </c>
      <c s="35" t="s">
        <v>4</v>
      </c>
      <c s="6" t="s">
        <v>6195</v>
      </c>
      <c s="36" t="s">
        <v>90</v>
      </c>
      <c s="37">
        <v>2</v>
      </c>
      <c s="36">
        <v>0</v>
      </c>
      <c s="36">
        <f>ROUND(G587*H587,6)</f>
      </c>
      <c r="L587" s="38">
        <v>0</v>
      </c>
      <c s="32">
        <f>ROUND(ROUND(L587,2)*ROUND(G587,3),2)</f>
      </c>
      <c s="36" t="s">
        <v>1764</v>
      </c>
      <c>
        <f>(M587*21)/100</f>
      </c>
      <c t="s">
        <v>27</v>
      </c>
    </row>
    <row r="588" spans="1:5" ht="12.75">
      <c r="A588" s="35" t="s">
        <v>56</v>
      </c>
      <c r="E588" s="39" t="s">
        <v>5</v>
      </c>
    </row>
    <row r="589" spans="1:5" ht="25.5">
      <c r="A589" s="35" t="s">
        <v>57</v>
      </c>
      <c r="E589" s="40" t="s">
        <v>2054</v>
      </c>
    </row>
    <row r="590" spans="1:5" ht="12.75">
      <c r="A590" t="s">
        <v>59</v>
      </c>
      <c r="E590" s="39" t="s">
        <v>5</v>
      </c>
    </row>
    <row r="591" spans="1:16" ht="12.75">
      <c r="A591" t="s">
        <v>49</v>
      </c>
      <c s="34" t="s">
        <v>675</v>
      </c>
      <c s="34" t="s">
        <v>6194</v>
      </c>
      <c s="35" t="s">
        <v>120</v>
      </c>
      <c s="6" t="s">
        <v>6195</v>
      </c>
      <c s="36" t="s">
        <v>90</v>
      </c>
      <c s="37">
        <v>4</v>
      </c>
      <c s="36">
        <v>0</v>
      </c>
      <c s="36">
        <f>ROUND(G591*H591,6)</f>
      </c>
      <c r="L591" s="38">
        <v>0</v>
      </c>
      <c s="32">
        <f>ROUND(ROUND(L591,2)*ROUND(G591,3),2)</f>
      </c>
      <c s="36" t="s">
        <v>1764</v>
      </c>
      <c>
        <f>(M591*21)/100</f>
      </c>
      <c t="s">
        <v>27</v>
      </c>
    </row>
    <row r="592" spans="1:5" ht="12.75">
      <c r="A592" s="35" t="s">
        <v>56</v>
      </c>
      <c r="E592" s="39" t="s">
        <v>5</v>
      </c>
    </row>
    <row r="593" spans="1:5" ht="25.5">
      <c r="A593" s="35" t="s">
        <v>57</v>
      </c>
      <c r="E593" s="40" t="s">
        <v>3116</v>
      </c>
    </row>
    <row r="594" spans="1:5" ht="12.75">
      <c r="A594" t="s">
        <v>59</v>
      </c>
      <c r="E594" s="39" t="s">
        <v>5</v>
      </c>
    </row>
    <row r="595" spans="1:16" ht="12.75">
      <c r="A595" t="s">
        <v>49</v>
      </c>
      <c s="34" t="s">
        <v>679</v>
      </c>
      <c s="34" t="s">
        <v>6194</v>
      </c>
      <c s="35" t="s">
        <v>27</v>
      </c>
      <c s="6" t="s">
        <v>6195</v>
      </c>
      <c s="36" t="s">
        <v>90</v>
      </c>
      <c s="37">
        <v>2</v>
      </c>
      <c s="36">
        <v>0</v>
      </c>
      <c s="36">
        <f>ROUND(G595*H595,6)</f>
      </c>
      <c r="L595" s="38">
        <v>0</v>
      </c>
      <c s="32">
        <f>ROUND(ROUND(L595,2)*ROUND(G595,3),2)</f>
      </c>
      <c s="36" t="s">
        <v>1764</v>
      </c>
      <c>
        <f>(M595*21)/100</f>
      </c>
      <c t="s">
        <v>27</v>
      </c>
    </row>
    <row r="596" spans="1:5" ht="12.75">
      <c r="A596" s="35" t="s">
        <v>56</v>
      </c>
      <c r="E596" s="39" t="s">
        <v>5</v>
      </c>
    </row>
    <row r="597" spans="1:5" ht="25.5">
      <c r="A597" s="35" t="s">
        <v>57</v>
      </c>
      <c r="E597" s="40" t="s">
        <v>2054</v>
      </c>
    </row>
    <row r="598" spans="1:5" ht="12.75">
      <c r="A598" t="s">
        <v>59</v>
      </c>
      <c r="E598" s="39" t="s">
        <v>5</v>
      </c>
    </row>
    <row r="599" spans="1:16" ht="12.75">
      <c r="A599" t="s">
        <v>49</v>
      </c>
      <c s="34" t="s">
        <v>683</v>
      </c>
      <c s="34" t="s">
        <v>6198</v>
      </c>
      <c s="35" t="s">
        <v>5</v>
      </c>
      <c s="6" t="s">
        <v>6348</v>
      </c>
      <c s="36" t="s">
        <v>90</v>
      </c>
      <c s="37">
        <v>1</v>
      </c>
      <c s="36">
        <v>0</v>
      </c>
      <c s="36">
        <f>ROUND(G599*H599,6)</f>
      </c>
      <c r="L599" s="38">
        <v>0</v>
      </c>
      <c s="32">
        <f>ROUND(ROUND(L599,2)*ROUND(G599,3),2)</f>
      </c>
      <c s="36" t="s">
        <v>1764</v>
      </c>
      <c>
        <f>(M599*21)/100</f>
      </c>
      <c t="s">
        <v>27</v>
      </c>
    </row>
    <row r="600" spans="1:5" ht="12.75">
      <c r="A600" s="35" t="s">
        <v>56</v>
      </c>
      <c r="E600" s="39" t="s">
        <v>5</v>
      </c>
    </row>
    <row r="601" spans="1:5" ht="25.5">
      <c r="A601" s="35" t="s">
        <v>57</v>
      </c>
      <c r="E601" s="40" t="s">
        <v>3039</v>
      </c>
    </row>
    <row r="602" spans="1:5" ht="12.75">
      <c r="A602" t="s">
        <v>59</v>
      </c>
      <c r="E602" s="39" t="s">
        <v>5</v>
      </c>
    </row>
    <row r="603" spans="1:16" ht="25.5">
      <c r="A603" t="s">
        <v>49</v>
      </c>
      <c s="34" t="s">
        <v>687</v>
      </c>
      <c s="34" t="s">
        <v>6234</v>
      </c>
      <c s="35" t="s">
        <v>5</v>
      </c>
      <c s="6" t="s">
        <v>6235</v>
      </c>
      <c s="36" t="s">
        <v>75</v>
      </c>
      <c s="37">
        <v>15</v>
      </c>
      <c s="36">
        <v>0</v>
      </c>
      <c s="36">
        <f>ROUND(G603*H603,6)</f>
      </c>
      <c r="L603" s="38">
        <v>0</v>
      </c>
      <c s="32">
        <f>ROUND(ROUND(L603,2)*ROUND(G603,3),2)</f>
      </c>
      <c s="36" t="s">
        <v>1764</v>
      </c>
      <c>
        <f>(M603*21)/100</f>
      </c>
      <c t="s">
        <v>27</v>
      </c>
    </row>
    <row r="604" spans="1:5" ht="12.75">
      <c r="A604" s="35" t="s">
        <v>56</v>
      </c>
      <c r="E604" s="39" t="s">
        <v>5</v>
      </c>
    </row>
    <row r="605" spans="1:5" ht="25.5">
      <c r="A605" s="35" t="s">
        <v>57</v>
      </c>
      <c r="E605" s="40" t="s">
        <v>5690</v>
      </c>
    </row>
    <row r="606" spans="1:5" ht="12.75">
      <c r="A606" t="s">
        <v>59</v>
      </c>
      <c r="E606" s="39" t="s">
        <v>5</v>
      </c>
    </row>
    <row r="607" spans="1:16" ht="25.5">
      <c r="A607" t="s">
        <v>49</v>
      </c>
      <c s="34" t="s">
        <v>691</v>
      </c>
      <c s="34" t="s">
        <v>6200</v>
      </c>
      <c s="35" t="s">
        <v>124</v>
      </c>
      <c s="6" t="s">
        <v>6201</v>
      </c>
      <c s="36" t="s">
        <v>75</v>
      </c>
      <c s="37">
        <v>25</v>
      </c>
      <c s="36">
        <v>0</v>
      </c>
      <c s="36">
        <f>ROUND(G607*H607,6)</f>
      </c>
      <c r="L607" s="38">
        <v>0</v>
      </c>
      <c s="32">
        <f>ROUND(ROUND(L607,2)*ROUND(G607,3),2)</f>
      </c>
      <c s="36" t="s">
        <v>1764</v>
      </c>
      <c>
        <f>(M607*21)/100</f>
      </c>
      <c t="s">
        <v>27</v>
      </c>
    </row>
    <row r="608" spans="1:5" ht="12.75">
      <c r="A608" s="35" t="s">
        <v>56</v>
      </c>
      <c r="E608" s="39" t="s">
        <v>5</v>
      </c>
    </row>
    <row r="609" spans="1:5" ht="25.5">
      <c r="A609" s="35" t="s">
        <v>57</v>
      </c>
      <c r="E609" s="40" t="s">
        <v>5529</v>
      </c>
    </row>
    <row r="610" spans="1:5" ht="12.75">
      <c r="A610" t="s">
        <v>59</v>
      </c>
      <c r="E610" s="39" t="s">
        <v>5</v>
      </c>
    </row>
    <row r="611" spans="1:16" ht="25.5">
      <c r="A611" t="s">
        <v>49</v>
      </c>
      <c s="34" t="s">
        <v>695</v>
      </c>
      <c s="34" t="s">
        <v>6200</v>
      </c>
      <c s="35" t="s">
        <v>128</v>
      </c>
      <c s="6" t="s">
        <v>6201</v>
      </c>
      <c s="36" t="s">
        <v>75</v>
      </c>
      <c s="37">
        <v>40</v>
      </c>
      <c s="36">
        <v>0</v>
      </c>
      <c s="36">
        <f>ROUND(G611*H611,6)</f>
      </c>
      <c r="L611" s="38">
        <v>0</v>
      </c>
      <c s="32">
        <f>ROUND(ROUND(L611,2)*ROUND(G611,3),2)</f>
      </c>
      <c s="36" t="s">
        <v>1764</v>
      </c>
      <c>
        <f>(M611*21)/100</f>
      </c>
      <c t="s">
        <v>27</v>
      </c>
    </row>
    <row r="612" spans="1:5" ht="12.75">
      <c r="A612" s="35" t="s">
        <v>56</v>
      </c>
      <c r="E612" s="39" t="s">
        <v>5</v>
      </c>
    </row>
    <row r="613" spans="1:5" ht="25.5">
      <c r="A613" s="35" t="s">
        <v>57</v>
      </c>
      <c r="E613" s="40" t="s">
        <v>5532</v>
      </c>
    </row>
    <row r="614" spans="1:5" ht="12.75">
      <c r="A614" t="s">
        <v>59</v>
      </c>
      <c r="E614" s="39" t="s">
        <v>5</v>
      </c>
    </row>
    <row r="615" spans="1:16" ht="25.5">
      <c r="A615" t="s">
        <v>49</v>
      </c>
      <c s="34" t="s">
        <v>699</v>
      </c>
      <c s="34" t="s">
        <v>6202</v>
      </c>
      <c s="35" t="s">
        <v>4</v>
      </c>
      <c s="6" t="s">
        <v>6203</v>
      </c>
      <c s="36" t="s">
        <v>90</v>
      </c>
      <c s="37">
        <v>1</v>
      </c>
      <c s="36">
        <v>0</v>
      </c>
      <c s="36">
        <f>ROUND(G615*H615,6)</f>
      </c>
      <c r="L615" s="38">
        <v>0</v>
      </c>
      <c s="32">
        <f>ROUND(ROUND(L615,2)*ROUND(G615,3),2)</f>
      </c>
      <c s="36" t="s">
        <v>1764</v>
      </c>
      <c>
        <f>(M615*21)/100</f>
      </c>
      <c t="s">
        <v>27</v>
      </c>
    </row>
    <row r="616" spans="1:5" ht="12.75">
      <c r="A616" s="35" t="s">
        <v>56</v>
      </c>
      <c r="E616" s="39" t="s">
        <v>5</v>
      </c>
    </row>
    <row r="617" spans="1:5" ht="25.5">
      <c r="A617" s="35" t="s">
        <v>57</v>
      </c>
      <c r="E617" s="40" t="s">
        <v>3039</v>
      </c>
    </row>
    <row r="618" spans="1:5" ht="12.75">
      <c r="A618" t="s">
        <v>59</v>
      </c>
      <c r="E618" s="39" t="s">
        <v>5</v>
      </c>
    </row>
    <row r="619" spans="1:16" ht="25.5">
      <c r="A619" t="s">
        <v>49</v>
      </c>
      <c s="34" t="s">
        <v>703</v>
      </c>
      <c s="34" t="s">
        <v>6202</v>
      </c>
      <c s="35" t="s">
        <v>135</v>
      </c>
      <c s="6" t="s">
        <v>6203</v>
      </c>
      <c s="36" t="s">
        <v>90</v>
      </c>
      <c s="37">
        <v>1</v>
      </c>
      <c s="36">
        <v>0</v>
      </c>
      <c s="36">
        <f>ROUND(G619*H619,6)</f>
      </c>
      <c r="L619" s="38">
        <v>0</v>
      </c>
      <c s="32">
        <f>ROUND(ROUND(L619,2)*ROUND(G619,3),2)</f>
      </c>
      <c s="36" t="s">
        <v>1764</v>
      </c>
      <c>
        <f>(M619*21)/100</f>
      </c>
      <c t="s">
        <v>27</v>
      </c>
    </row>
    <row r="620" spans="1:5" ht="12.75">
      <c r="A620" s="35" t="s">
        <v>56</v>
      </c>
      <c r="E620" s="39" t="s">
        <v>5</v>
      </c>
    </row>
    <row r="621" spans="1:5" ht="25.5">
      <c r="A621" s="35" t="s">
        <v>57</v>
      </c>
      <c r="E621" s="40" t="s">
        <v>3039</v>
      </c>
    </row>
    <row r="622" spans="1:5" ht="12.75">
      <c r="A622" t="s">
        <v>59</v>
      </c>
      <c r="E622" s="39" t="s">
        <v>5</v>
      </c>
    </row>
    <row r="623" spans="1:16" ht="25.5">
      <c r="A623" t="s">
        <v>49</v>
      </c>
      <c s="34" t="s">
        <v>707</v>
      </c>
      <c s="34" t="s">
        <v>6237</v>
      </c>
      <c s="35" t="s">
        <v>4</v>
      </c>
      <c s="6" t="s">
        <v>6238</v>
      </c>
      <c s="36" t="s">
        <v>90</v>
      </c>
      <c s="37">
        <v>1</v>
      </c>
      <c s="36">
        <v>0</v>
      </c>
      <c s="36">
        <f>ROUND(G623*H623,6)</f>
      </c>
      <c r="L623" s="38">
        <v>0</v>
      </c>
      <c s="32">
        <f>ROUND(ROUND(L623,2)*ROUND(G623,3),2)</f>
      </c>
      <c s="36" t="s">
        <v>1764</v>
      </c>
      <c>
        <f>(M623*21)/100</f>
      </c>
      <c t="s">
        <v>27</v>
      </c>
    </row>
    <row r="624" spans="1:5" ht="12.75">
      <c r="A624" s="35" t="s">
        <v>56</v>
      </c>
      <c r="E624" s="39" t="s">
        <v>5</v>
      </c>
    </row>
    <row r="625" spans="1:5" ht="25.5">
      <c r="A625" s="35" t="s">
        <v>57</v>
      </c>
      <c r="E625" s="40" t="s">
        <v>3039</v>
      </c>
    </row>
    <row r="626" spans="1:5" ht="12.75">
      <c r="A626" t="s">
        <v>59</v>
      </c>
      <c r="E626" s="39" t="s">
        <v>5</v>
      </c>
    </row>
    <row r="627" spans="1:16" ht="25.5">
      <c r="A627" t="s">
        <v>49</v>
      </c>
      <c s="34" t="s">
        <v>711</v>
      </c>
      <c s="34" t="s">
        <v>6237</v>
      </c>
      <c s="35" t="s">
        <v>139</v>
      </c>
      <c s="6" t="s">
        <v>6238</v>
      </c>
      <c s="36" t="s">
        <v>90</v>
      </c>
      <c s="37">
        <v>2</v>
      </c>
      <c s="36">
        <v>0</v>
      </c>
      <c s="36">
        <f>ROUND(G627*H627,6)</f>
      </c>
      <c r="L627" s="38">
        <v>0</v>
      </c>
      <c s="32">
        <f>ROUND(ROUND(L627,2)*ROUND(G627,3),2)</f>
      </c>
      <c s="36" t="s">
        <v>1764</v>
      </c>
      <c>
        <f>(M627*21)/100</f>
      </c>
      <c t="s">
        <v>27</v>
      </c>
    </row>
    <row r="628" spans="1:5" ht="12.75">
      <c r="A628" s="35" t="s">
        <v>56</v>
      </c>
      <c r="E628" s="39" t="s">
        <v>5</v>
      </c>
    </row>
    <row r="629" spans="1:5" ht="25.5">
      <c r="A629" s="35" t="s">
        <v>57</v>
      </c>
      <c r="E629" s="40" t="s">
        <v>2054</v>
      </c>
    </row>
    <row r="630" spans="1:5" ht="12.75">
      <c r="A630" t="s">
        <v>59</v>
      </c>
      <c r="E630" s="39" t="s">
        <v>5</v>
      </c>
    </row>
    <row r="631" spans="1:16" ht="25.5">
      <c r="A631" t="s">
        <v>49</v>
      </c>
      <c s="34" t="s">
        <v>715</v>
      </c>
      <c s="34" t="s">
        <v>6331</v>
      </c>
      <c s="35" t="s">
        <v>4</v>
      </c>
      <c s="6" t="s">
        <v>6332</v>
      </c>
      <c s="36" t="s">
        <v>75</v>
      </c>
      <c s="37">
        <v>5</v>
      </c>
      <c s="36">
        <v>0</v>
      </c>
      <c s="36">
        <f>ROUND(G631*H631,6)</f>
      </c>
      <c r="L631" s="38">
        <v>0</v>
      </c>
      <c s="32">
        <f>ROUND(ROUND(L631,2)*ROUND(G631,3),2)</f>
      </c>
      <c s="36" t="s">
        <v>1764</v>
      </c>
      <c>
        <f>(M631*21)/100</f>
      </c>
      <c t="s">
        <v>27</v>
      </c>
    </row>
    <row r="632" spans="1:5" ht="12.75">
      <c r="A632" s="35" t="s">
        <v>56</v>
      </c>
      <c r="E632" s="39" t="s">
        <v>5</v>
      </c>
    </row>
    <row r="633" spans="1:5" ht="25.5">
      <c r="A633" s="35" t="s">
        <v>57</v>
      </c>
      <c r="E633" s="40" t="s">
        <v>6328</v>
      </c>
    </row>
    <row r="634" spans="1:5" ht="12.75">
      <c r="A634" t="s">
        <v>59</v>
      </c>
      <c r="E634" s="39" t="s">
        <v>5</v>
      </c>
    </row>
    <row r="635" spans="1:16" ht="25.5">
      <c r="A635" t="s">
        <v>49</v>
      </c>
      <c s="34" t="s">
        <v>719</v>
      </c>
      <c s="34" t="s">
        <v>6331</v>
      </c>
      <c s="35" t="s">
        <v>143</v>
      </c>
      <c s="6" t="s">
        <v>6332</v>
      </c>
      <c s="36" t="s">
        <v>75</v>
      </c>
      <c s="37">
        <v>6</v>
      </c>
      <c s="36">
        <v>0</v>
      </c>
      <c s="36">
        <f>ROUND(G635*H635,6)</f>
      </c>
      <c r="L635" s="38">
        <v>0</v>
      </c>
      <c s="32">
        <f>ROUND(ROUND(L635,2)*ROUND(G635,3),2)</f>
      </c>
      <c s="36" t="s">
        <v>1764</v>
      </c>
      <c>
        <f>(M635*21)/100</f>
      </c>
      <c t="s">
        <v>27</v>
      </c>
    </row>
    <row r="636" spans="1:5" ht="12.75">
      <c r="A636" s="35" t="s">
        <v>56</v>
      </c>
      <c r="E636" s="39" t="s">
        <v>5</v>
      </c>
    </row>
    <row r="637" spans="1:5" ht="25.5">
      <c r="A637" s="35" t="s">
        <v>57</v>
      </c>
      <c r="E637" s="40" t="s">
        <v>5360</v>
      </c>
    </row>
    <row r="638" spans="1:5" ht="12.75">
      <c r="A638" t="s">
        <v>59</v>
      </c>
      <c r="E638" s="39" t="s">
        <v>5</v>
      </c>
    </row>
    <row r="639" spans="1:16" ht="25.5">
      <c r="A639" t="s">
        <v>49</v>
      </c>
      <c s="34" t="s">
        <v>723</v>
      </c>
      <c s="34" t="s">
        <v>6349</v>
      </c>
      <c s="35" t="s">
        <v>5</v>
      </c>
      <c s="6" t="s">
        <v>6350</v>
      </c>
      <c s="36" t="s">
        <v>90</v>
      </c>
      <c s="37">
        <v>1</v>
      </c>
      <c s="36">
        <v>0</v>
      </c>
      <c s="36">
        <f>ROUND(G639*H639,6)</f>
      </c>
      <c r="L639" s="38">
        <v>0</v>
      </c>
      <c s="32">
        <f>ROUND(ROUND(L639,2)*ROUND(G639,3),2)</f>
      </c>
      <c s="36" t="s">
        <v>1764</v>
      </c>
      <c>
        <f>(M639*21)/100</f>
      </c>
      <c t="s">
        <v>27</v>
      </c>
    </row>
    <row r="640" spans="1:5" ht="12.75">
      <c r="A640" s="35" t="s">
        <v>56</v>
      </c>
      <c r="E640" s="39" t="s">
        <v>5</v>
      </c>
    </row>
    <row r="641" spans="1:5" ht="25.5">
      <c r="A641" s="35" t="s">
        <v>57</v>
      </c>
      <c r="E641" s="40" t="s">
        <v>3039</v>
      </c>
    </row>
    <row r="642" spans="1:5" ht="12.75">
      <c r="A642" t="s">
        <v>59</v>
      </c>
      <c r="E642" s="39" t="s">
        <v>5</v>
      </c>
    </row>
    <row r="643" spans="1:16" ht="12.75">
      <c r="A643" t="s">
        <v>49</v>
      </c>
      <c s="34" t="s">
        <v>727</v>
      </c>
      <c s="34" t="s">
        <v>5712</v>
      </c>
      <c s="35" t="s">
        <v>5</v>
      </c>
      <c s="6" t="s">
        <v>6351</v>
      </c>
      <c s="36" t="s">
        <v>90</v>
      </c>
      <c s="37">
        <v>1</v>
      </c>
      <c s="36">
        <v>0</v>
      </c>
      <c s="36">
        <f>ROUND(G643*H643,6)</f>
      </c>
      <c r="L643" s="38">
        <v>0</v>
      </c>
      <c s="32">
        <f>ROUND(ROUND(L643,2)*ROUND(G643,3),2)</f>
      </c>
      <c s="36" t="s">
        <v>1764</v>
      </c>
      <c>
        <f>(M643*21)/100</f>
      </c>
      <c t="s">
        <v>27</v>
      </c>
    </row>
    <row r="644" spans="1:5" ht="12.75">
      <c r="A644" s="35" t="s">
        <v>56</v>
      </c>
      <c r="E644" s="39" t="s">
        <v>5</v>
      </c>
    </row>
    <row r="645" spans="1:5" ht="25.5">
      <c r="A645" s="35" t="s">
        <v>57</v>
      </c>
      <c r="E645" s="40" t="s">
        <v>3039</v>
      </c>
    </row>
    <row r="646" spans="1:5" ht="76.5">
      <c r="A646" t="s">
        <v>59</v>
      </c>
      <c r="E646" s="39" t="s">
        <v>6352</v>
      </c>
    </row>
    <row r="647" spans="1:16" ht="12.75">
      <c r="A647" t="s">
        <v>49</v>
      </c>
      <c s="34" t="s">
        <v>731</v>
      </c>
      <c s="34" t="s">
        <v>5714</v>
      </c>
      <c s="35" t="s">
        <v>5</v>
      </c>
      <c s="6" t="s">
        <v>6353</v>
      </c>
      <c s="36" t="s">
        <v>90</v>
      </c>
      <c s="37">
        <v>1</v>
      </c>
      <c s="36">
        <v>0</v>
      </c>
      <c s="36">
        <f>ROUND(G647*H647,6)</f>
      </c>
      <c r="L647" s="38">
        <v>0</v>
      </c>
      <c s="32">
        <f>ROUND(ROUND(L647,2)*ROUND(G647,3),2)</f>
      </c>
      <c s="36" t="s">
        <v>1764</v>
      </c>
      <c>
        <f>(M647*21)/100</f>
      </c>
      <c t="s">
        <v>27</v>
      </c>
    </row>
    <row r="648" spans="1:5" ht="12.75">
      <c r="A648" s="35" t="s">
        <v>56</v>
      </c>
      <c r="E648" s="39" t="s">
        <v>5</v>
      </c>
    </row>
    <row r="649" spans="1:5" ht="25.5">
      <c r="A649" s="35" t="s">
        <v>57</v>
      </c>
      <c r="E649" s="40" t="s">
        <v>3039</v>
      </c>
    </row>
    <row r="650" spans="1:5" ht="89.25">
      <c r="A650" t="s">
        <v>59</v>
      </c>
      <c r="E650" s="39" t="s">
        <v>6354</v>
      </c>
    </row>
    <row r="651" spans="1:16" ht="12.75">
      <c r="A651" t="s">
        <v>49</v>
      </c>
      <c s="34" t="s">
        <v>735</v>
      </c>
      <c s="34" t="s">
        <v>5716</v>
      </c>
      <c s="35" t="s">
        <v>5</v>
      </c>
      <c s="6" t="s">
        <v>6243</v>
      </c>
      <c s="36" t="s">
        <v>75</v>
      </c>
      <c s="37">
        <v>15</v>
      </c>
      <c s="36">
        <v>0</v>
      </c>
      <c s="36">
        <f>ROUND(G651*H651,6)</f>
      </c>
      <c r="L651" s="38">
        <v>0</v>
      </c>
      <c s="32">
        <f>ROUND(ROUND(L651,2)*ROUND(G651,3),2)</f>
      </c>
      <c s="36" t="s">
        <v>1764</v>
      </c>
      <c>
        <f>(M651*21)/100</f>
      </c>
      <c t="s">
        <v>27</v>
      </c>
    </row>
    <row r="652" spans="1:5" ht="12.75">
      <c r="A652" s="35" t="s">
        <v>56</v>
      </c>
      <c r="E652" s="39" t="s">
        <v>5</v>
      </c>
    </row>
    <row r="653" spans="1:5" ht="25.5">
      <c r="A653" s="35" t="s">
        <v>57</v>
      </c>
      <c r="E653" s="40" t="s">
        <v>5690</v>
      </c>
    </row>
    <row r="654" spans="1:5" ht="12.75">
      <c r="A654" t="s">
        <v>59</v>
      </c>
      <c r="E654" s="39" t="s">
        <v>5</v>
      </c>
    </row>
    <row r="655" spans="1:16" ht="12.75">
      <c r="A655" t="s">
        <v>49</v>
      </c>
      <c s="34" t="s">
        <v>740</v>
      </c>
      <c s="34" t="s">
        <v>6039</v>
      </c>
      <c s="35" t="s">
        <v>5</v>
      </c>
      <c s="6" t="s">
        <v>6257</v>
      </c>
      <c s="36" t="s">
        <v>75</v>
      </c>
      <c s="37">
        <v>15</v>
      </c>
      <c s="36">
        <v>0</v>
      </c>
      <c s="36">
        <f>ROUND(G655*H655,6)</f>
      </c>
      <c r="L655" s="38">
        <v>0</v>
      </c>
      <c s="32">
        <f>ROUND(ROUND(L655,2)*ROUND(G655,3),2)</f>
      </c>
      <c s="36" t="s">
        <v>1764</v>
      </c>
      <c>
        <f>(M655*21)/100</f>
      </c>
      <c t="s">
        <v>27</v>
      </c>
    </row>
    <row r="656" spans="1:5" ht="12.75">
      <c r="A656" s="35" t="s">
        <v>56</v>
      </c>
      <c r="E656" s="39" t="s">
        <v>5</v>
      </c>
    </row>
    <row r="657" spans="1:5" ht="25.5">
      <c r="A657" s="35" t="s">
        <v>57</v>
      </c>
      <c r="E657" s="40" t="s">
        <v>5690</v>
      </c>
    </row>
    <row r="658" spans="1:5" ht="12.75">
      <c r="A658" t="s">
        <v>59</v>
      </c>
      <c r="E658" s="39" t="s">
        <v>5</v>
      </c>
    </row>
    <row r="659" spans="1:16" ht="12.75">
      <c r="A659" t="s">
        <v>49</v>
      </c>
      <c s="34" t="s">
        <v>744</v>
      </c>
      <c s="34" t="s">
        <v>6041</v>
      </c>
      <c s="35" t="s">
        <v>5</v>
      </c>
      <c s="6" t="s">
        <v>6255</v>
      </c>
      <c s="36" t="s">
        <v>75</v>
      </c>
      <c s="37">
        <v>10</v>
      </c>
      <c s="36">
        <v>0</v>
      </c>
      <c s="36">
        <f>ROUND(G659*H659,6)</f>
      </c>
      <c r="L659" s="38">
        <v>0</v>
      </c>
      <c s="32">
        <f>ROUND(ROUND(L659,2)*ROUND(G659,3),2)</f>
      </c>
      <c s="36" t="s">
        <v>1764</v>
      </c>
      <c>
        <f>(M659*21)/100</f>
      </c>
      <c t="s">
        <v>27</v>
      </c>
    </row>
    <row r="660" spans="1:5" ht="12.75">
      <c r="A660" s="35" t="s">
        <v>56</v>
      </c>
      <c r="E660" s="39" t="s">
        <v>5</v>
      </c>
    </row>
    <row r="661" spans="1:5" ht="25.5">
      <c r="A661" s="35" t="s">
        <v>57</v>
      </c>
      <c r="E661" s="40" t="s">
        <v>5366</v>
      </c>
    </row>
    <row r="662" spans="1:5" ht="12.75">
      <c r="A662" t="s">
        <v>59</v>
      </c>
      <c r="E662" s="39" t="s">
        <v>5</v>
      </c>
    </row>
    <row r="663" spans="1:16" ht="25.5">
      <c r="A663" t="s">
        <v>49</v>
      </c>
      <c s="34" t="s">
        <v>748</v>
      </c>
      <c s="34" t="s">
        <v>6048</v>
      </c>
      <c s="35" t="s">
        <v>5</v>
      </c>
      <c s="6" t="s">
        <v>6244</v>
      </c>
      <c s="36" t="s">
        <v>85</v>
      </c>
      <c s="37">
        <v>2</v>
      </c>
      <c s="36">
        <v>0</v>
      </c>
      <c s="36">
        <f>ROUND(G663*H663,6)</f>
      </c>
      <c r="L663" s="38">
        <v>0</v>
      </c>
      <c s="32">
        <f>ROUND(ROUND(L663,2)*ROUND(G663,3),2)</f>
      </c>
      <c s="36" t="s">
        <v>1764</v>
      </c>
      <c>
        <f>(M663*21)/100</f>
      </c>
      <c t="s">
        <v>27</v>
      </c>
    </row>
    <row r="664" spans="1:5" ht="12.75">
      <c r="A664" s="35" t="s">
        <v>56</v>
      </c>
      <c r="E664" s="39" t="s">
        <v>5</v>
      </c>
    </row>
    <row r="665" spans="1:5" ht="25.5">
      <c r="A665" s="35" t="s">
        <v>57</v>
      </c>
      <c r="E665" s="40" t="s">
        <v>2054</v>
      </c>
    </row>
    <row r="666" spans="1:5" ht="12.75">
      <c r="A666" t="s">
        <v>59</v>
      </c>
      <c r="E666" s="39" t="s">
        <v>5</v>
      </c>
    </row>
    <row r="667" spans="1:16" ht="12.75">
      <c r="A667" t="s">
        <v>49</v>
      </c>
      <c s="34" t="s">
        <v>752</v>
      </c>
      <c s="34" t="s">
        <v>6052</v>
      </c>
      <c s="35" t="s">
        <v>5</v>
      </c>
      <c s="6" t="s">
        <v>6245</v>
      </c>
      <c s="36" t="s">
        <v>85</v>
      </c>
      <c s="37">
        <v>2</v>
      </c>
      <c s="36">
        <v>0</v>
      </c>
      <c s="36">
        <f>ROUND(G667*H667,6)</f>
      </c>
      <c r="L667" s="38">
        <v>0</v>
      </c>
      <c s="32">
        <f>ROUND(ROUND(L667,2)*ROUND(G667,3),2)</f>
      </c>
      <c s="36" t="s">
        <v>1764</v>
      </c>
      <c>
        <f>(M667*21)/100</f>
      </c>
      <c t="s">
        <v>27</v>
      </c>
    </row>
    <row r="668" spans="1:5" ht="12.75">
      <c r="A668" s="35" t="s">
        <v>56</v>
      </c>
      <c r="E668" s="39" t="s">
        <v>5</v>
      </c>
    </row>
    <row r="669" spans="1:5" ht="25.5">
      <c r="A669" s="35" t="s">
        <v>57</v>
      </c>
      <c r="E669" s="40" t="s">
        <v>2054</v>
      </c>
    </row>
    <row r="670" spans="1:5" ht="12.75">
      <c r="A670" t="s">
        <v>59</v>
      </c>
      <c r="E670" s="39" t="s">
        <v>5</v>
      </c>
    </row>
    <row r="671" spans="1:16" ht="12.75">
      <c r="A671" t="s">
        <v>49</v>
      </c>
      <c s="34" t="s">
        <v>756</v>
      </c>
      <c s="34" t="s">
        <v>6054</v>
      </c>
      <c s="35" t="s">
        <v>5</v>
      </c>
      <c s="6" t="s">
        <v>6355</v>
      </c>
      <c s="36" t="s">
        <v>5665</v>
      </c>
      <c s="37">
        <v>1</v>
      </c>
      <c s="36">
        <v>0</v>
      </c>
      <c s="36">
        <f>ROUND(G671*H671,6)</f>
      </c>
      <c r="L671" s="38">
        <v>0</v>
      </c>
      <c s="32">
        <f>ROUND(ROUND(L671,2)*ROUND(G671,3),2)</f>
      </c>
      <c s="36" t="s">
        <v>1764</v>
      </c>
      <c>
        <f>(M671*21)/100</f>
      </c>
      <c t="s">
        <v>27</v>
      </c>
    </row>
    <row r="672" spans="1:5" ht="12.75">
      <c r="A672" s="35" t="s">
        <v>56</v>
      </c>
      <c r="E672" s="39" t="s">
        <v>5</v>
      </c>
    </row>
    <row r="673" spans="1:5" ht="25.5">
      <c r="A673" s="35" t="s">
        <v>57</v>
      </c>
      <c r="E673" s="40" t="s">
        <v>3039</v>
      </c>
    </row>
    <row r="674" spans="1:5" ht="127.5">
      <c r="A674" t="s">
        <v>59</v>
      </c>
      <c r="E674" s="39" t="s">
        <v>6356</v>
      </c>
    </row>
    <row r="675" spans="1:16" ht="12.75">
      <c r="A675" t="s">
        <v>49</v>
      </c>
      <c s="34" t="s">
        <v>760</v>
      </c>
      <c s="34" t="s">
        <v>6056</v>
      </c>
      <c s="35" t="s">
        <v>5</v>
      </c>
      <c s="6" t="s">
        <v>6357</v>
      </c>
      <c s="36" t="s">
        <v>90</v>
      </c>
      <c s="37">
        <v>2</v>
      </c>
      <c s="36">
        <v>0</v>
      </c>
      <c s="36">
        <f>ROUND(G675*H675,6)</f>
      </c>
      <c r="L675" s="38">
        <v>0</v>
      </c>
      <c s="32">
        <f>ROUND(ROUND(L675,2)*ROUND(G675,3),2)</f>
      </c>
      <c s="36" t="s">
        <v>1764</v>
      </c>
      <c>
        <f>(M675*21)/100</f>
      </c>
      <c t="s">
        <v>27</v>
      </c>
    </row>
    <row r="676" spans="1:5" ht="12.75">
      <c r="A676" s="35" t="s">
        <v>56</v>
      </c>
      <c r="E676" s="39" t="s">
        <v>5</v>
      </c>
    </row>
    <row r="677" spans="1:5" ht="25.5">
      <c r="A677" s="35" t="s">
        <v>57</v>
      </c>
      <c r="E677" s="40" t="s">
        <v>2054</v>
      </c>
    </row>
    <row r="678" spans="1:5" ht="38.25">
      <c r="A678" t="s">
        <v>59</v>
      </c>
      <c r="E678" s="39" t="s">
        <v>6358</v>
      </c>
    </row>
    <row r="679" spans="1:16" ht="12.75">
      <c r="A679" t="s">
        <v>49</v>
      </c>
      <c s="34" t="s">
        <v>764</v>
      </c>
      <c s="34" t="s">
        <v>6058</v>
      </c>
      <c s="35" t="s">
        <v>5</v>
      </c>
      <c s="6" t="s">
        <v>6257</v>
      </c>
      <c s="36" t="s">
        <v>75</v>
      </c>
      <c s="37">
        <v>10</v>
      </c>
      <c s="36">
        <v>0</v>
      </c>
      <c s="36">
        <f>ROUND(G679*H679,6)</f>
      </c>
      <c r="L679" s="38">
        <v>0</v>
      </c>
      <c s="32">
        <f>ROUND(ROUND(L679,2)*ROUND(G679,3),2)</f>
      </c>
      <c s="36" t="s">
        <v>1764</v>
      </c>
      <c>
        <f>(M679*21)/100</f>
      </c>
      <c t="s">
        <v>27</v>
      </c>
    </row>
    <row r="680" spans="1:5" ht="12.75">
      <c r="A680" s="35" t="s">
        <v>56</v>
      </c>
      <c r="E680" s="39" t="s">
        <v>5</v>
      </c>
    </row>
    <row r="681" spans="1:5" ht="25.5">
      <c r="A681" s="35" t="s">
        <v>57</v>
      </c>
      <c r="E681" s="40" t="s">
        <v>5366</v>
      </c>
    </row>
    <row r="682" spans="1:5" ht="12.75">
      <c r="A682" t="s">
        <v>59</v>
      </c>
      <c r="E682" s="39" t="s">
        <v>5</v>
      </c>
    </row>
    <row r="683" spans="1:16" ht="12.75">
      <c r="A683" t="s">
        <v>49</v>
      </c>
      <c s="34" t="s">
        <v>768</v>
      </c>
      <c s="34" t="s">
        <v>6061</v>
      </c>
      <c s="35" t="s">
        <v>5</v>
      </c>
      <c s="6" t="s">
        <v>6255</v>
      </c>
      <c s="36" t="s">
        <v>75</v>
      </c>
      <c s="37">
        <v>30</v>
      </c>
      <c s="36">
        <v>0</v>
      </c>
      <c s="36">
        <f>ROUND(G683*H683,6)</f>
      </c>
      <c r="L683" s="38">
        <v>0</v>
      </c>
      <c s="32">
        <f>ROUND(ROUND(L683,2)*ROUND(G683,3),2)</f>
      </c>
      <c s="36" t="s">
        <v>1764</v>
      </c>
      <c>
        <f>(M683*21)/100</f>
      </c>
      <c t="s">
        <v>27</v>
      </c>
    </row>
    <row r="684" spans="1:5" ht="12.75">
      <c r="A684" s="35" t="s">
        <v>56</v>
      </c>
      <c r="E684" s="39" t="s">
        <v>5</v>
      </c>
    </row>
    <row r="685" spans="1:5" ht="25.5">
      <c r="A685" s="35" t="s">
        <v>57</v>
      </c>
      <c r="E685" s="40" t="s">
        <v>5411</v>
      </c>
    </row>
    <row r="686" spans="1:5" ht="12.75">
      <c r="A686" t="s">
        <v>59</v>
      </c>
      <c r="E686" s="39" t="s">
        <v>5</v>
      </c>
    </row>
    <row r="687" spans="1:16" ht="25.5">
      <c r="A687" t="s">
        <v>49</v>
      </c>
      <c s="34" t="s">
        <v>772</v>
      </c>
      <c s="34" t="s">
        <v>6064</v>
      </c>
      <c s="35" t="s">
        <v>5</v>
      </c>
      <c s="6" t="s">
        <v>6359</v>
      </c>
      <c s="36" t="s">
        <v>85</v>
      </c>
      <c s="37">
        <v>20</v>
      </c>
      <c s="36">
        <v>0</v>
      </c>
      <c s="36">
        <f>ROUND(G687*H687,6)</f>
      </c>
      <c r="L687" s="38">
        <v>0</v>
      </c>
      <c s="32">
        <f>ROUND(ROUND(L687,2)*ROUND(G687,3),2)</f>
      </c>
      <c s="36" t="s">
        <v>1764</v>
      </c>
      <c>
        <f>(M687*21)/100</f>
      </c>
      <c t="s">
        <v>27</v>
      </c>
    </row>
    <row r="688" spans="1:5" ht="12.75">
      <c r="A688" s="35" t="s">
        <v>56</v>
      </c>
      <c r="E688" s="39" t="s">
        <v>5</v>
      </c>
    </row>
    <row r="689" spans="1:5" ht="25.5">
      <c r="A689" s="35" t="s">
        <v>57</v>
      </c>
      <c r="E689" s="40" t="s">
        <v>3113</v>
      </c>
    </row>
    <row r="690" spans="1:5" ht="12.75">
      <c r="A690" t="s">
        <v>59</v>
      </c>
      <c r="E690" s="39" t="s">
        <v>5</v>
      </c>
    </row>
    <row r="691" spans="1:16" ht="12.75">
      <c r="A691" t="s">
        <v>49</v>
      </c>
      <c s="34" t="s">
        <v>776</v>
      </c>
      <c s="34" t="s">
        <v>6360</v>
      </c>
      <c s="35" t="s">
        <v>5</v>
      </c>
      <c s="6" t="s">
        <v>6245</v>
      </c>
      <c s="36" t="s">
        <v>85</v>
      </c>
      <c s="37">
        <v>2</v>
      </c>
      <c s="36">
        <v>0</v>
      </c>
      <c s="36">
        <f>ROUND(G691*H691,6)</f>
      </c>
      <c r="L691" s="38">
        <v>0</v>
      </c>
      <c s="32">
        <f>ROUND(ROUND(L691,2)*ROUND(G691,3),2)</f>
      </c>
      <c s="36" t="s">
        <v>1764</v>
      </c>
      <c>
        <f>(M691*21)/100</f>
      </c>
      <c t="s">
        <v>27</v>
      </c>
    </row>
    <row r="692" spans="1:5" ht="12.75">
      <c r="A692" s="35" t="s">
        <v>56</v>
      </c>
      <c r="E692" s="39" t="s">
        <v>5</v>
      </c>
    </row>
    <row r="693" spans="1:5" ht="25.5">
      <c r="A693" s="35" t="s">
        <v>57</v>
      </c>
      <c r="E693" s="40" t="s">
        <v>2054</v>
      </c>
    </row>
    <row r="694" spans="1:5" ht="12.75">
      <c r="A694" t="s">
        <v>59</v>
      </c>
      <c r="E694" s="39" t="s">
        <v>5</v>
      </c>
    </row>
    <row r="695" spans="1:16" ht="12.75">
      <c r="A695" t="s">
        <v>49</v>
      </c>
      <c s="34" t="s">
        <v>780</v>
      </c>
      <c s="34" t="s">
        <v>6361</v>
      </c>
      <c s="35" t="s">
        <v>5</v>
      </c>
      <c s="6" t="s">
        <v>6340</v>
      </c>
      <c s="36" t="s">
        <v>85</v>
      </c>
      <c s="37">
        <v>5</v>
      </c>
      <c s="36">
        <v>0</v>
      </c>
      <c s="36">
        <f>ROUND(G695*H695,6)</f>
      </c>
      <c r="L695" s="38">
        <v>0</v>
      </c>
      <c s="32">
        <f>ROUND(ROUND(L695,2)*ROUND(G695,3),2)</f>
      </c>
      <c s="36" t="s">
        <v>1764</v>
      </c>
      <c>
        <f>(M695*21)/100</f>
      </c>
      <c t="s">
        <v>27</v>
      </c>
    </row>
    <row r="696" spans="1:5" ht="12.75">
      <c r="A696" s="35" t="s">
        <v>56</v>
      </c>
      <c r="E696" s="39" t="s">
        <v>5</v>
      </c>
    </row>
    <row r="697" spans="1:5" ht="25.5">
      <c r="A697" s="35" t="s">
        <v>57</v>
      </c>
      <c r="E697" s="40" t="s">
        <v>6328</v>
      </c>
    </row>
    <row r="698" spans="1:5" ht="12.75">
      <c r="A698" t="s">
        <v>59</v>
      </c>
      <c r="E698" s="39" t="s">
        <v>5</v>
      </c>
    </row>
    <row r="699" spans="1:13" ht="12.75">
      <c r="A699" t="s">
        <v>46</v>
      </c>
      <c r="C699" s="31" t="s">
        <v>6362</v>
      </c>
      <c r="E699" s="33" t="s">
        <v>6363</v>
      </c>
      <c r="J699" s="32">
        <f>0</f>
      </c>
      <c s="32">
        <f>0</f>
      </c>
      <c s="32">
        <f>0+L700+L704+L708+L712+L716+L720+L724+L728</f>
      </c>
      <c s="32">
        <f>0+M700+M704+M708+M712+M716+M720+M724+M728</f>
      </c>
    </row>
    <row r="700" spans="1:16" ht="12.75">
      <c r="A700" t="s">
        <v>49</v>
      </c>
      <c s="34" t="s">
        <v>4506</v>
      </c>
      <c s="34" t="s">
        <v>6346</v>
      </c>
      <c s="35" t="s">
        <v>4</v>
      </c>
      <c s="6" t="s">
        <v>6347</v>
      </c>
      <c s="36" t="s">
        <v>90</v>
      </c>
      <c s="37">
        <v>1</v>
      </c>
      <c s="36">
        <v>0</v>
      </c>
      <c s="36">
        <f>ROUND(G700*H700,6)</f>
      </c>
      <c r="L700" s="38">
        <v>0</v>
      </c>
      <c s="32">
        <f>ROUND(ROUND(L700,2)*ROUND(G700,3),2)</f>
      </c>
      <c s="36" t="s">
        <v>1764</v>
      </c>
      <c>
        <f>(M700*21)/100</f>
      </c>
      <c t="s">
        <v>27</v>
      </c>
    </row>
    <row r="701" spans="1:5" ht="12.75">
      <c r="A701" s="35" t="s">
        <v>56</v>
      </c>
      <c r="E701" s="39" t="s">
        <v>5</v>
      </c>
    </row>
    <row r="702" spans="1:5" ht="25.5">
      <c r="A702" s="35" t="s">
        <v>57</v>
      </c>
      <c r="E702" s="40" t="s">
        <v>3039</v>
      </c>
    </row>
    <row r="703" spans="1:5" ht="12.75">
      <c r="A703" t="s">
        <v>59</v>
      </c>
      <c r="E703" s="39" t="s">
        <v>5</v>
      </c>
    </row>
    <row r="704" spans="1:16" ht="12.75">
      <c r="A704" t="s">
        <v>49</v>
      </c>
      <c s="34" t="s">
        <v>4509</v>
      </c>
      <c s="34" t="s">
        <v>6364</v>
      </c>
      <c s="35" t="s">
        <v>4</v>
      </c>
      <c s="6" t="s">
        <v>6365</v>
      </c>
      <c s="36" t="s">
        <v>90</v>
      </c>
      <c s="37">
        <v>1</v>
      </c>
      <c s="36">
        <v>0</v>
      </c>
      <c s="36">
        <f>ROUND(G704*H704,6)</f>
      </c>
      <c r="L704" s="38">
        <v>0</v>
      </c>
      <c s="32">
        <f>ROUND(ROUND(L704,2)*ROUND(G704,3),2)</f>
      </c>
      <c s="36" t="s">
        <v>1764</v>
      </c>
      <c>
        <f>(M704*21)/100</f>
      </c>
      <c t="s">
        <v>27</v>
      </c>
    </row>
    <row r="705" spans="1:5" ht="12.75">
      <c r="A705" s="35" t="s">
        <v>56</v>
      </c>
      <c r="E705" s="39" t="s">
        <v>5</v>
      </c>
    </row>
    <row r="706" spans="1:5" ht="25.5">
      <c r="A706" s="35" t="s">
        <v>57</v>
      </c>
      <c r="E706" s="40" t="s">
        <v>3039</v>
      </c>
    </row>
    <row r="707" spans="1:5" ht="12.75">
      <c r="A707" t="s">
        <v>59</v>
      </c>
      <c r="E707" s="39" t="s">
        <v>5</v>
      </c>
    </row>
    <row r="708" spans="1:16" ht="25.5">
      <c r="A708" t="s">
        <v>49</v>
      </c>
      <c s="34" t="s">
        <v>4512</v>
      </c>
      <c s="34" t="s">
        <v>6200</v>
      </c>
      <c s="35" t="s">
        <v>135</v>
      </c>
      <c s="6" t="s">
        <v>6201</v>
      </c>
      <c s="36" t="s">
        <v>75</v>
      </c>
      <c s="37">
        <v>15</v>
      </c>
      <c s="36">
        <v>0</v>
      </c>
      <c s="36">
        <f>ROUND(G708*H708,6)</f>
      </c>
      <c r="L708" s="38">
        <v>0</v>
      </c>
      <c s="32">
        <f>ROUND(ROUND(L708,2)*ROUND(G708,3),2)</f>
      </c>
      <c s="36" t="s">
        <v>1764</v>
      </c>
      <c>
        <f>(M708*21)/100</f>
      </c>
      <c t="s">
        <v>27</v>
      </c>
    </row>
    <row r="709" spans="1:5" ht="12.75">
      <c r="A709" s="35" t="s">
        <v>56</v>
      </c>
      <c r="E709" s="39" t="s">
        <v>5</v>
      </c>
    </row>
    <row r="710" spans="1:5" ht="25.5">
      <c r="A710" s="35" t="s">
        <v>57</v>
      </c>
      <c r="E710" s="40" t="s">
        <v>5690</v>
      </c>
    </row>
    <row r="711" spans="1:5" ht="12.75">
      <c r="A711" t="s">
        <v>59</v>
      </c>
      <c r="E711" s="39" t="s">
        <v>5</v>
      </c>
    </row>
    <row r="712" spans="1:16" ht="25.5">
      <c r="A712" t="s">
        <v>49</v>
      </c>
      <c s="34" t="s">
        <v>4518</v>
      </c>
      <c s="34" t="s">
        <v>6237</v>
      </c>
      <c s="35" t="s">
        <v>112</v>
      </c>
      <c s="6" t="s">
        <v>6238</v>
      </c>
      <c s="36" t="s">
        <v>90</v>
      </c>
      <c s="37">
        <v>2</v>
      </c>
      <c s="36">
        <v>0</v>
      </c>
      <c s="36">
        <f>ROUND(G712*H712,6)</f>
      </c>
      <c r="L712" s="38">
        <v>0</v>
      </c>
      <c s="32">
        <f>ROUND(ROUND(L712,2)*ROUND(G712,3),2)</f>
      </c>
      <c s="36" t="s">
        <v>1764</v>
      </c>
      <c>
        <f>(M712*21)/100</f>
      </c>
      <c t="s">
        <v>27</v>
      </c>
    </row>
    <row r="713" spans="1:5" ht="12.75">
      <c r="A713" s="35" t="s">
        <v>56</v>
      </c>
      <c r="E713" s="39" t="s">
        <v>5</v>
      </c>
    </row>
    <row r="714" spans="1:5" ht="25.5">
      <c r="A714" s="35" t="s">
        <v>57</v>
      </c>
      <c r="E714" s="40" t="s">
        <v>2054</v>
      </c>
    </row>
    <row r="715" spans="1:5" ht="12.75">
      <c r="A715" t="s">
        <v>59</v>
      </c>
      <c r="E715" s="39" t="s">
        <v>5</v>
      </c>
    </row>
    <row r="716" spans="1:16" ht="12.75">
      <c r="A716" t="s">
        <v>49</v>
      </c>
      <c s="34" t="s">
        <v>4523</v>
      </c>
      <c s="34" t="s">
        <v>6066</v>
      </c>
      <c s="35" t="s">
        <v>5</v>
      </c>
      <c s="6" t="s">
        <v>6366</v>
      </c>
      <c s="36" t="s">
        <v>90</v>
      </c>
      <c s="37">
        <v>1</v>
      </c>
      <c s="36">
        <v>0</v>
      </c>
      <c s="36">
        <f>ROUND(G716*H716,6)</f>
      </c>
      <c r="L716" s="38">
        <v>0</v>
      </c>
      <c s="32">
        <f>ROUND(ROUND(L716,2)*ROUND(G716,3),2)</f>
      </c>
      <c s="36" t="s">
        <v>1764</v>
      </c>
      <c>
        <f>(M716*21)/100</f>
      </c>
      <c t="s">
        <v>27</v>
      </c>
    </row>
    <row r="717" spans="1:5" ht="12.75">
      <c r="A717" s="35" t="s">
        <v>56</v>
      </c>
      <c r="E717" s="39" t="s">
        <v>5</v>
      </c>
    </row>
    <row r="718" spans="1:5" ht="25.5">
      <c r="A718" s="35" t="s">
        <v>57</v>
      </c>
      <c r="E718" s="40" t="s">
        <v>3039</v>
      </c>
    </row>
    <row r="719" spans="1:5" ht="89.25">
      <c r="A719" t="s">
        <v>59</v>
      </c>
      <c r="E719" s="39" t="s">
        <v>6367</v>
      </c>
    </row>
    <row r="720" spans="1:16" ht="12.75">
      <c r="A720" t="s">
        <v>49</v>
      </c>
      <c s="34" t="s">
        <v>4528</v>
      </c>
      <c s="34" t="s">
        <v>5700</v>
      </c>
      <c s="35" t="s">
        <v>5</v>
      </c>
      <c s="6" t="s">
        <v>6257</v>
      </c>
      <c s="36" t="s">
        <v>75</v>
      </c>
      <c s="37">
        <v>15</v>
      </c>
      <c s="36">
        <v>0</v>
      </c>
      <c s="36">
        <f>ROUND(G720*H720,6)</f>
      </c>
      <c r="L720" s="38">
        <v>0</v>
      </c>
      <c s="32">
        <f>ROUND(ROUND(L720,2)*ROUND(G720,3),2)</f>
      </c>
      <c s="36" t="s">
        <v>1764</v>
      </c>
      <c>
        <f>(M720*21)/100</f>
      </c>
      <c t="s">
        <v>27</v>
      </c>
    </row>
    <row r="721" spans="1:5" ht="12.75">
      <c r="A721" s="35" t="s">
        <v>56</v>
      </c>
      <c r="E721" s="39" t="s">
        <v>5</v>
      </c>
    </row>
    <row r="722" spans="1:5" ht="25.5">
      <c r="A722" s="35" t="s">
        <v>57</v>
      </c>
      <c r="E722" s="40" t="s">
        <v>5690</v>
      </c>
    </row>
    <row r="723" spans="1:5" ht="12.75">
      <c r="A723" t="s">
        <v>59</v>
      </c>
      <c r="E723" s="39" t="s">
        <v>5</v>
      </c>
    </row>
    <row r="724" spans="1:16" ht="25.5">
      <c r="A724" t="s">
        <v>49</v>
      </c>
      <c s="34" t="s">
        <v>4533</v>
      </c>
      <c s="34" t="s">
        <v>6368</v>
      </c>
      <c s="35" t="s">
        <v>5</v>
      </c>
      <c s="6" t="s">
        <v>6244</v>
      </c>
      <c s="36" t="s">
        <v>85</v>
      </c>
      <c s="37">
        <v>1</v>
      </c>
      <c s="36">
        <v>0</v>
      </c>
      <c s="36">
        <f>ROUND(G724*H724,6)</f>
      </c>
      <c r="L724" s="38">
        <v>0</v>
      </c>
      <c s="32">
        <f>ROUND(ROUND(L724,2)*ROUND(G724,3),2)</f>
      </c>
      <c s="36" t="s">
        <v>1764</v>
      </c>
      <c>
        <f>(M724*21)/100</f>
      </c>
      <c t="s">
        <v>27</v>
      </c>
    </row>
    <row r="725" spans="1:5" ht="12.75">
      <c r="A725" s="35" t="s">
        <v>56</v>
      </c>
      <c r="E725" s="39" t="s">
        <v>5</v>
      </c>
    </row>
    <row r="726" spans="1:5" ht="25.5">
      <c r="A726" s="35" t="s">
        <v>57</v>
      </c>
      <c r="E726" s="40" t="s">
        <v>3039</v>
      </c>
    </row>
    <row r="727" spans="1:5" ht="12.75">
      <c r="A727" t="s">
        <v>59</v>
      </c>
      <c r="E727" s="39" t="s">
        <v>5</v>
      </c>
    </row>
    <row r="728" spans="1:16" ht="12.75">
      <c r="A728" t="s">
        <v>49</v>
      </c>
      <c s="34" t="s">
        <v>4539</v>
      </c>
      <c s="34" t="s">
        <v>6369</v>
      </c>
      <c s="35" t="s">
        <v>5</v>
      </c>
      <c s="6" t="s">
        <v>6245</v>
      </c>
      <c s="36" t="s">
        <v>85</v>
      </c>
      <c s="37">
        <v>1</v>
      </c>
      <c s="36">
        <v>0</v>
      </c>
      <c s="36">
        <f>ROUND(G728*H728,6)</f>
      </c>
      <c r="L728" s="38">
        <v>0</v>
      </c>
      <c s="32">
        <f>ROUND(ROUND(L728,2)*ROUND(G728,3),2)</f>
      </c>
      <c s="36" t="s">
        <v>1764</v>
      </c>
      <c>
        <f>(M728*21)/100</f>
      </c>
      <c t="s">
        <v>27</v>
      </c>
    </row>
    <row r="729" spans="1:5" ht="12.75">
      <c r="A729" s="35" t="s">
        <v>56</v>
      </c>
      <c r="E729" s="39" t="s">
        <v>5</v>
      </c>
    </row>
    <row r="730" spans="1:5" ht="25.5">
      <c r="A730" s="35" t="s">
        <v>57</v>
      </c>
      <c r="E730" s="40" t="s">
        <v>3039</v>
      </c>
    </row>
    <row r="731" spans="1:5" ht="12.75">
      <c r="A731" t="s">
        <v>59</v>
      </c>
      <c r="E731" s="39" t="s">
        <v>5</v>
      </c>
    </row>
    <row r="732" spans="1:13" ht="12.75">
      <c r="A732" t="s">
        <v>46</v>
      </c>
      <c r="C732" s="31" t="s">
        <v>6370</v>
      </c>
      <c r="E732" s="33" t="s">
        <v>6371</v>
      </c>
      <c r="J732" s="32">
        <f>0</f>
      </c>
      <c s="32">
        <f>0</f>
      </c>
      <c s="32">
        <f>0+L733+L737+L741+L745+L749+L753+L757+L761+L765+L769+L773+L777+L781+L785+L789+L793+L797+L801+L805+L809</f>
      </c>
      <c s="32">
        <f>0+M733+M737+M741+M745+M749+M753+M757+M761+M765+M769+M773+M777+M781+M785+M789+M793+M797+M801+M805+M809</f>
      </c>
    </row>
    <row r="733" spans="1:16" ht="12.75">
      <c r="A733" t="s">
        <v>49</v>
      </c>
      <c s="34" t="s">
        <v>4542</v>
      </c>
      <c s="34" t="s">
        <v>6183</v>
      </c>
      <c s="35" t="s">
        <v>5</v>
      </c>
      <c s="6" t="s">
        <v>6184</v>
      </c>
      <c s="36" t="s">
        <v>90</v>
      </c>
      <c s="37">
        <v>9</v>
      </c>
      <c s="36">
        <v>0</v>
      </c>
      <c s="36">
        <f>ROUND(G733*H733,6)</f>
      </c>
      <c r="L733" s="38">
        <v>0</v>
      </c>
      <c s="32">
        <f>ROUND(ROUND(L733,2)*ROUND(G733,3),2)</f>
      </c>
      <c s="36" t="s">
        <v>1764</v>
      </c>
      <c>
        <f>(M733*21)/100</f>
      </c>
      <c t="s">
        <v>27</v>
      </c>
    </row>
    <row r="734" spans="1:5" ht="12.75">
      <c r="A734" s="35" t="s">
        <v>56</v>
      </c>
      <c r="E734" s="39" t="s">
        <v>5</v>
      </c>
    </row>
    <row r="735" spans="1:5" ht="25.5">
      <c r="A735" s="35" t="s">
        <v>57</v>
      </c>
      <c r="E735" s="40" t="s">
        <v>5315</v>
      </c>
    </row>
    <row r="736" spans="1:5" ht="12.75">
      <c r="A736" t="s">
        <v>59</v>
      </c>
      <c r="E736" s="39" t="s">
        <v>5</v>
      </c>
    </row>
    <row r="737" spans="1:16" ht="12.75">
      <c r="A737" t="s">
        <v>49</v>
      </c>
      <c s="34" t="s">
        <v>4545</v>
      </c>
      <c s="34" t="s">
        <v>6217</v>
      </c>
      <c s="35" t="s">
        <v>5</v>
      </c>
      <c s="6" t="s">
        <v>6218</v>
      </c>
      <c s="36" t="s">
        <v>90</v>
      </c>
      <c s="37">
        <v>10</v>
      </c>
      <c s="36">
        <v>0</v>
      </c>
      <c s="36">
        <f>ROUND(G737*H737,6)</f>
      </c>
      <c r="L737" s="38">
        <v>0</v>
      </c>
      <c s="32">
        <f>ROUND(ROUND(L737,2)*ROUND(G737,3),2)</f>
      </c>
      <c s="36" t="s">
        <v>1764</v>
      </c>
      <c>
        <f>(M737*21)/100</f>
      </c>
      <c t="s">
        <v>27</v>
      </c>
    </row>
    <row r="738" spans="1:5" ht="12.75">
      <c r="A738" s="35" t="s">
        <v>56</v>
      </c>
      <c r="E738" s="39" t="s">
        <v>5</v>
      </c>
    </row>
    <row r="739" spans="1:5" ht="25.5">
      <c r="A739" s="35" t="s">
        <v>57</v>
      </c>
      <c r="E739" s="40" t="s">
        <v>5366</v>
      </c>
    </row>
    <row r="740" spans="1:5" ht="12.75">
      <c r="A740" t="s">
        <v>59</v>
      </c>
      <c r="E740" s="39" t="s">
        <v>5</v>
      </c>
    </row>
    <row r="741" spans="1:16" ht="12.75">
      <c r="A741" t="s">
        <v>49</v>
      </c>
      <c s="34" t="s">
        <v>784</v>
      </c>
      <c s="34" t="s">
        <v>6346</v>
      </c>
      <c s="35" t="s">
        <v>5</v>
      </c>
      <c s="6" t="s">
        <v>6347</v>
      </c>
      <c s="36" t="s">
        <v>90</v>
      </c>
      <c s="37">
        <v>9</v>
      </c>
      <c s="36">
        <v>0</v>
      </c>
      <c s="36">
        <f>ROUND(G741*H741,6)</f>
      </c>
      <c r="L741" s="38">
        <v>0</v>
      </c>
      <c s="32">
        <f>ROUND(ROUND(L741,2)*ROUND(G741,3),2)</f>
      </c>
      <c s="36" t="s">
        <v>1764</v>
      </c>
      <c>
        <f>(M741*21)/100</f>
      </c>
      <c t="s">
        <v>27</v>
      </c>
    </row>
    <row r="742" spans="1:5" ht="12.75">
      <c r="A742" s="35" t="s">
        <v>56</v>
      </c>
      <c r="E742" s="39" t="s">
        <v>5</v>
      </c>
    </row>
    <row r="743" spans="1:5" ht="25.5">
      <c r="A743" s="35" t="s">
        <v>57</v>
      </c>
      <c r="E743" s="40" t="s">
        <v>5315</v>
      </c>
    </row>
    <row r="744" spans="1:5" ht="12.75">
      <c r="A744" t="s">
        <v>59</v>
      </c>
      <c r="E744" s="39" t="s">
        <v>5</v>
      </c>
    </row>
    <row r="745" spans="1:16" ht="12.75">
      <c r="A745" t="s">
        <v>49</v>
      </c>
      <c s="34" t="s">
        <v>789</v>
      </c>
      <c s="34" t="s">
        <v>6187</v>
      </c>
      <c s="35" t="s">
        <v>5</v>
      </c>
      <c s="6" t="s">
        <v>6188</v>
      </c>
      <c s="36" t="s">
        <v>90</v>
      </c>
      <c s="37">
        <v>18</v>
      </c>
      <c s="36">
        <v>0</v>
      </c>
      <c s="36">
        <f>ROUND(G745*H745,6)</f>
      </c>
      <c r="L745" s="38">
        <v>0</v>
      </c>
      <c s="32">
        <f>ROUND(ROUND(L745,2)*ROUND(G745,3),2)</f>
      </c>
      <c s="36" t="s">
        <v>1764</v>
      </c>
      <c>
        <f>(M745*21)/100</f>
      </c>
      <c t="s">
        <v>27</v>
      </c>
    </row>
    <row r="746" spans="1:5" ht="12.75">
      <c r="A746" s="35" t="s">
        <v>56</v>
      </c>
      <c r="E746" s="39" t="s">
        <v>5</v>
      </c>
    </row>
    <row r="747" spans="1:5" ht="25.5">
      <c r="A747" s="35" t="s">
        <v>57</v>
      </c>
      <c r="E747" s="40" t="s">
        <v>6372</v>
      </c>
    </row>
    <row r="748" spans="1:5" ht="12.75">
      <c r="A748" t="s">
        <v>59</v>
      </c>
      <c r="E748" s="39" t="s">
        <v>5</v>
      </c>
    </row>
    <row r="749" spans="1:16" ht="25.5">
      <c r="A749" t="s">
        <v>49</v>
      </c>
      <c s="34" t="s">
        <v>795</v>
      </c>
      <c s="34" t="s">
        <v>6317</v>
      </c>
      <c s="35" t="s">
        <v>5</v>
      </c>
      <c s="6" t="s">
        <v>6318</v>
      </c>
      <c s="36" t="s">
        <v>90</v>
      </c>
      <c s="37">
        <v>2</v>
      </c>
      <c s="36">
        <v>0</v>
      </c>
      <c s="36">
        <f>ROUND(G749*H749,6)</f>
      </c>
      <c r="L749" s="38">
        <v>0</v>
      </c>
      <c s="32">
        <f>ROUND(ROUND(L749,2)*ROUND(G749,3),2)</f>
      </c>
      <c s="36" t="s">
        <v>1764</v>
      </c>
      <c>
        <f>(M749*21)/100</f>
      </c>
      <c t="s">
        <v>27</v>
      </c>
    </row>
    <row r="750" spans="1:5" ht="12.75">
      <c r="A750" s="35" t="s">
        <v>56</v>
      </c>
      <c r="E750" s="39" t="s">
        <v>5</v>
      </c>
    </row>
    <row r="751" spans="1:5" ht="25.5">
      <c r="A751" s="35" t="s">
        <v>57</v>
      </c>
      <c r="E751" s="40" t="s">
        <v>2054</v>
      </c>
    </row>
    <row r="752" spans="1:5" ht="12.75">
      <c r="A752" t="s">
        <v>59</v>
      </c>
      <c r="E752" s="39" t="s">
        <v>5</v>
      </c>
    </row>
    <row r="753" spans="1:16" ht="12.75">
      <c r="A753" t="s">
        <v>49</v>
      </c>
      <c s="34" t="s">
        <v>800</v>
      </c>
      <c s="34" t="s">
        <v>6364</v>
      </c>
      <c s="35" t="s">
        <v>5</v>
      </c>
      <c s="6" t="s">
        <v>6365</v>
      </c>
      <c s="36" t="s">
        <v>90</v>
      </c>
      <c s="37">
        <v>9</v>
      </c>
      <c s="36">
        <v>0</v>
      </c>
      <c s="36">
        <f>ROUND(G753*H753,6)</f>
      </c>
      <c r="L753" s="38">
        <v>0</v>
      </c>
      <c s="32">
        <f>ROUND(ROUND(L753,2)*ROUND(G753,3),2)</f>
      </c>
      <c s="36" t="s">
        <v>1764</v>
      </c>
      <c>
        <f>(M753*21)/100</f>
      </c>
      <c t="s">
        <v>27</v>
      </c>
    </row>
    <row r="754" spans="1:5" ht="12.75">
      <c r="A754" s="35" t="s">
        <v>56</v>
      </c>
      <c r="E754" s="39" t="s">
        <v>5</v>
      </c>
    </row>
    <row r="755" spans="1:5" ht="25.5">
      <c r="A755" s="35" t="s">
        <v>57</v>
      </c>
      <c r="E755" s="40" t="s">
        <v>5315</v>
      </c>
    </row>
    <row r="756" spans="1:5" ht="12.75">
      <c r="A756" t="s">
        <v>59</v>
      </c>
      <c r="E756" s="39" t="s">
        <v>5</v>
      </c>
    </row>
    <row r="757" spans="1:16" ht="12.75">
      <c r="A757" t="s">
        <v>49</v>
      </c>
      <c s="34" t="s">
        <v>459</v>
      </c>
      <c s="34" t="s">
        <v>6232</v>
      </c>
      <c s="35" t="s">
        <v>5</v>
      </c>
      <c s="6" t="s">
        <v>6321</v>
      </c>
      <c s="36" t="s">
        <v>90</v>
      </c>
      <c s="37">
        <v>10</v>
      </c>
      <c s="36">
        <v>0</v>
      </c>
      <c s="36">
        <f>ROUND(G757*H757,6)</f>
      </c>
      <c r="L757" s="38">
        <v>0</v>
      </c>
      <c s="32">
        <f>ROUND(ROUND(L757,2)*ROUND(G757,3),2)</f>
      </c>
      <c s="36" t="s">
        <v>1764</v>
      </c>
      <c>
        <f>(M757*21)/100</f>
      </c>
      <c t="s">
        <v>27</v>
      </c>
    </row>
    <row r="758" spans="1:5" ht="12.75">
      <c r="A758" s="35" t="s">
        <v>56</v>
      </c>
      <c r="E758" s="39" t="s">
        <v>5</v>
      </c>
    </row>
    <row r="759" spans="1:5" ht="25.5">
      <c r="A759" s="35" t="s">
        <v>57</v>
      </c>
      <c r="E759" s="40" t="s">
        <v>5366</v>
      </c>
    </row>
    <row r="760" spans="1:5" ht="12.75">
      <c r="A760" t="s">
        <v>59</v>
      </c>
      <c r="E760" s="39" t="s">
        <v>5</v>
      </c>
    </row>
    <row r="761" spans="1:16" ht="12.75">
      <c r="A761" t="s">
        <v>49</v>
      </c>
      <c s="34" t="s">
        <v>463</v>
      </c>
      <c s="34" t="s">
        <v>6194</v>
      </c>
      <c s="35" t="s">
        <v>112</v>
      </c>
      <c s="6" t="s">
        <v>6195</v>
      </c>
      <c s="36" t="s">
        <v>90</v>
      </c>
      <c s="37">
        <v>18</v>
      </c>
      <c s="36">
        <v>0</v>
      </c>
      <c s="36">
        <f>ROUND(G761*H761,6)</f>
      </c>
      <c r="L761" s="38">
        <v>0</v>
      </c>
      <c s="32">
        <f>ROUND(ROUND(L761,2)*ROUND(G761,3),2)</f>
      </c>
      <c s="36" t="s">
        <v>1764</v>
      </c>
      <c>
        <f>(M761*21)/100</f>
      </c>
      <c t="s">
        <v>27</v>
      </c>
    </row>
    <row r="762" spans="1:5" ht="12.75">
      <c r="A762" s="35" t="s">
        <v>56</v>
      </c>
      <c r="E762" s="39" t="s">
        <v>5</v>
      </c>
    </row>
    <row r="763" spans="1:5" ht="25.5">
      <c r="A763" s="35" t="s">
        <v>57</v>
      </c>
      <c r="E763" s="40" t="s">
        <v>6372</v>
      </c>
    </row>
    <row r="764" spans="1:5" ht="12.75">
      <c r="A764" t="s">
        <v>59</v>
      </c>
      <c r="E764" s="39" t="s">
        <v>5</v>
      </c>
    </row>
    <row r="765" spans="1:16" ht="25.5">
      <c r="A765" t="s">
        <v>49</v>
      </c>
      <c s="34" t="s">
        <v>93</v>
      </c>
      <c s="34" t="s">
        <v>6200</v>
      </c>
      <c s="35" t="s">
        <v>4</v>
      </c>
      <c s="6" t="s">
        <v>6201</v>
      </c>
      <c s="36" t="s">
        <v>75</v>
      </c>
      <c s="37">
        <v>45</v>
      </c>
      <c s="36">
        <v>0</v>
      </c>
      <c s="36">
        <f>ROUND(G765*H765,6)</f>
      </c>
      <c r="L765" s="38">
        <v>0</v>
      </c>
      <c s="32">
        <f>ROUND(ROUND(L765,2)*ROUND(G765,3),2)</f>
      </c>
      <c s="36" t="s">
        <v>1764</v>
      </c>
      <c>
        <f>(M765*21)/100</f>
      </c>
      <c t="s">
        <v>27</v>
      </c>
    </row>
    <row r="766" spans="1:5" ht="12.75">
      <c r="A766" s="35" t="s">
        <v>56</v>
      </c>
      <c r="E766" s="39" t="s">
        <v>5</v>
      </c>
    </row>
    <row r="767" spans="1:5" ht="25.5">
      <c r="A767" s="35" t="s">
        <v>57</v>
      </c>
      <c r="E767" s="40" t="s">
        <v>6373</v>
      </c>
    </row>
    <row r="768" spans="1:5" ht="12.75">
      <c r="A768" t="s">
        <v>59</v>
      </c>
      <c r="E768" s="39" t="s">
        <v>5</v>
      </c>
    </row>
    <row r="769" spans="1:16" ht="25.5">
      <c r="A769" t="s">
        <v>49</v>
      </c>
      <c s="34" t="s">
        <v>98</v>
      </c>
      <c s="34" t="s">
        <v>6200</v>
      </c>
      <c s="35" t="s">
        <v>120</v>
      </c>
      <c s="6" t="s">
        <v>6201</v>
      </c>
      <c s="36" t="s">
        <v>75</v>
      </c>
      <c s="37">
        <v>50</v>
      </c>
      <c s="36">
        <v>0</v>
      </c>
      <c s="36">
        <f>ROUND(G769*H769,6)</f>
      </c>
      <c r="L769" s="38">
        <v>0</v>
      </c>
      <c s="32">
        <f>ROUND(ROUND(L769,2)*ROUND(G769,3),2)</f>
      </c>
      <c s="36" t="s">
        <v>1764</v>
      </c>
      <c>
        <f>(M769*21)/100</f>
      </c>
      <c t="s">
        <v>27</v>
      </c>
    </row>
    <row r="770" spans="1:5" ht="12.75">
      <c r="A770" s="35" t="s">
        <v>56</v>
      </c>
      <c r="E770" s="39" t="s">
        <v>5</v>
      </c>
    </row>
    <row r="771" spans="1:5" ht="25.5">
      <c r="A771" s="35" t="s">
        <v>57</v>
      </c>
      <c r="E771" s="40" t="s">
        <v>6297</v>
      </c>
    </row>
    <row r="772" spans="1:5" ht="12.75">
      <c r="A772" t="s">
        <v>59</v>
      </c>
      <c r="E772" s="39" t="s">
        <v>5</v>
      </c>
    </row>
    <row r="773" spans="1:16" ht="25.5">
      <c r="A773" t="s">
        <v>49</v>
      </c>
      <c s="34" t="s">
        <v>102</v>
      </c>
      <c s="34" t="s">
        <v>6202</v>
      </c>
      <c s="35" t="s">
        <v>147</v>
      </c>
      <c s="6" t="s">
        <v>6203</v>
      </c>
      <c s="36" t="s">
        <v>90</v>
      </c>
      <c s="37">
        <v>9</v>
      </c>
      <c s="36">
        <v>0</v>
      </c>
      <c s="36">
        <f>ROUND(G773*H773,6)</f>
      </c>
      <c r="L773" s="38">
        <v>0</v>
      </c>
      <c s="32">
        <f>ROUND(ROUND(L773,2)*ROUND(G773,3),2)</f>
      </c>
      <c s="36" t="s">
        <v>1764</v>
      </c>
      <c>
        <f>(M773*21)/100</f>
      </c>
      <c t="s">
        <v>27</v>
      </c>
    </row>
    <row r="774" spans="1:5" ht="12.75">
      <c r="A774" s="35" t="s">
        <v>56</v>
      </c>
      <c r="E774" s="39" t="s">
        <v>5</v>
      </c>
    </row>
    <row r="775" spans="1:5" ht="25.5">
      <c r="A775" s="35" t="s">
        <v>57</v>
      </c>
      <c r="E775" s="40" t="s">
        <v>5315</v>
      </c>
    </row>
    <row r="776" spans="1:5" ht="12.75">
      <c r="A776" t="s">
        <v>59</v>
      </c>
      <c r="E776" s="39" t="s">
        <v>5</v>
      </c>
    </row>
    <row r="777" spans="1:16" ht="25.5">
      <c r="A777" t="s">
        <v>49</v>
      </c>
      <c s="34" t="s">
        <v>467</v>
      </c>
      <c s="34" t="s">
        <v>6237</v>
      </c>
      <c s="35" t="s">
        <v>135</v>
      </c>
      <c s="6" t="s">
        <v>6238</v>
      </c>
      <c s="36" t="s">
        <v>90</v>
      </c>
      <c s="37">
        <v>9</v>
      </c>
      <c s="36">
        <v>0</v>
      </c>
      <c s="36">
        <f>ROUND(G777*H777,6)</f>
      </c>
      <c r="L777" s="38">
        <v>0</v>
      </c>
      <c s="32">
        <f>ROUND(ROUND(L777,2)*ROUND(G777,3),2)</f>
      </c>
      <c s="36" t="s">
        <v>1764</v>
      </c>
      <c>
        <f>(M777*21)/100</f>
      </c>
      <c t="s">
        <v>27</v>
      </c>
    </row>
    <row r="778" spans="1:5" ht="12.75">
      <c r="A778" s="35" t="s">
        <v>56</v>
      </c>
      <c r="E778" s="39" t="s">
        <v>5</v>
      </c>
    </row>
    <row r="779" spans="1:5" ht="25.5">
      <c r="A779" s="35" t="s">
        <v>57</v>
      </c>
      <c r="E779" s="40" t="s">
        <v>5315</v>
      </c>
    </row>
    <row r="780" spans="1:5" ht="12.75">
      <c r="A780" t="s">
        <v>59</v>
      </c>
      <c r="E780" s="39" t="s">
        <v>5</v>
      </c>
    </row>
    <row r="781" spans="1:16" ht="25.5">
      <c r="A781" t="s">
        <v>49</v>
      </c>
      <c s="34" t="s">
        <v>472</v>
      </c>
      <c s="34" t="s">
        <v>6331</v>
      </c>
      <c s="35" t="s">
        <v>5</v>
      </c>
      <c s="6" t="s">
        <v>6332</v>
      </c>
      <c s="36" t="s">
        <v>75</v>
      </c>
      <c s="37">
        <v>5</v>
      </c>
      <c s="36">
        <v>0</v>
      </c>
      <c s="36">
        <f>ROUND(G781*H781,6)</f>
      </c>
      <c r="L781" s="38">
        <v>0</v>
      </c>
      <c s="32">
        <f>ROUND(ROUND(L781,2)*ROUND(G781,3),2)</f>
      </c>
      <c s="36" t="s">
        <v>1764</v>
      </c>
      <c>
        <f>(M781*21)/100</f>
      </c>
      <c t="s">
        <v>27</v>
      </c>
    </row>
    <row r="782" spans="1:5" ht="12.75">
      <c r="A782" s="35" t="s">
        <v>56</v>
      </c>
      <c r="E782" s="39" t="s">
        <v>5</v>
      </c>
    </row>
    <row r="783" spans="1:5" ht="25.5">
      <c r="A783" s="35" t="s">
        <v>57</v>
      </c>
      <c r="E783" s="40" t="s">
        <v>6328</v>
      </c>
    </row>
    <row r="784" spans="1:5" ht="12.75">
      <c r="A784" t="s">
        <v>59</v>
      </c>
      <c r="E784" s="39" t="s">
        <v>5</v>
      </c>
    </row>
    <row r="785" spans="1:16" ht="12.75">
      <c r="A785" t="s">
        <v>49</v>
      </c>
      <c s="34" t="s">
        <v>476</v>
      </c>
      <c s="34" t="s">
        <v>6374</v>
      </c>
      <c s="35" t="s">
        <v>5</v>
      </c>
      <c s="6" t="s">
        <v>6375</v>
      </c>
      <c s="36" t="s">
        <v>90</v>
      </c>
      <c s="37">
        <v>9</v>
      </c>
      <c s="36">
        <v>0</v>
      </c>
      <c s="36">
        <f>ROUND(G785*H785,6)</f>
      </c>
      <c r="L785" s="38">
        <v>0</v>
      </c>
      <c s="32">
        <f>ROUND(ROUND(L785,2)*ROUND(G785,3),2)</f>
      </c>
      <c s="36" t="s">
        <v>1764</v>
      </c>
      <c>
        <f>(M785*21)/100</f>
      </c>
      <c t="s">
        <v>27</v>
      </c>
    </row>
    <row r="786" spans="1:5" ht="12.75">
      <c r="A786" s="35" t="s">
        <v>56</v>
      </c>
      <c r="E786" s="39" t="s">
        <v>5</v>
      </c>
    </row>
    <row r="787" spans="1:5" ht="25.5">
      <c r="A787" s="35" t="s">
        <v>57</v>
      </c>
      <c r="E787" s="40" t="s">
        <v>5315</v>
      </c>
    </row>
    <row r="788" spans="1:5" ht="51">
      <c r="A788" t="s">
        <v>59</v>
      </c>
      <c r="E788" s="39" t="s">
        <v>6376</v>
      </c>
    </row>
    <row r="789" spans="1:16" ht="12.75">
      <c r="A789" t="s">
        <v>49</v>
      </c>
      <c s="34" t="s">
        <v>480</v>
      </c>
      <c s="34" t="s">
        <v>6377</v>
      </c>
      <c s="35" t="s">
        <v>5</v>
      </c>
      <c s="6" t="s">
        <v>6257</v>
      </c>
      <c s="36" t="s">
        <v>75</v>
      </c>
      <c s="37">
        <v>50</v>
      </c>
      <c s="36">
        <v>0</v>
      </c>
      <c s="36">
        <f>ROUND(G789*H789,6)</f>
      </c>
      <c r="L789" s="38">
        <v>0</v>
      </c>
      <c s="32">
        <f>ROUND(ROUND(L789,2)*ROUND(G789,3),2)</f>
      </c>
      <c s="36" t="s">
        <v>1764</v>
      </c>
      <c>
        <f>(M789*21)/100</f>
      </c>
      <c t="s">
        <v>27</v>
      </c>
    </row>
    <row r="790" spans="1:5" ht="12.75">
      <c r="A790" s="35" t="s">
        <v>56</v>
      </c>
      <c r="E790" s="39" t="s">
        <v>5</v>
      </c>
    </row>
    <row r="791" spans="1:5" ht="25.5">
      <c r="A791" s="35" t="s">
        <v>57</v>
      </c>
      <c r="E791" s="40" t="s">
        <v>6297</v>
      </c>
    </row>
    <row r="792" spans="1:5" ht="12.75">
      <c r="A792" t="s">
        <v>59</v>
      </c>
      <c r="E792" s="39" t="s">
        <v>5</v>
      </c>
    </row>
    <row r="793" spans="1:16" ht="25.5">
      <c r="A793" t="s">
        <v>49</v>
      </c>
      <c s="34" t="s">
        <v>483</v>
      </c>
      <c s="34" t="s">
        <v>6378</v>
      </c>
      <c s="35" t="s">
        <v>5</v>
      </c>
      <c s="6" t="s">
        <v>6244</v>
      </c>
      <c s="36" t="s">
        <v>85</v>
      </c>
      <c s="37">
        <v>5</v>
      </c>
      <c s="36">
        <v>0</v>
      </c>
      <c s="36">
        <f>ROUND(G793*H793,6)</f>
      </c>
      <c r="L793" s="38">
        <v>0</v>
      </c>
      <c s="32">
        <f>ROUND(ROUND(L793,2)*ROUND(G793,3),2)</f>
      </c>
      <c s="36" t="s">
        <v>1764</v>
      </c>
      <c>
        <f>(M793*21)/100</f>
      </c>
      <c t="s">
        <v>27</v>
      </c>
    </row>
    <row r="794" spans="1:5" ht="12.75">
      <c r="A794" s="35" t="s">
        <v>56</v>
      </c>
      <c r="E794" s="39" t="s">
        <v>5</v>
      </c>
    </row>
    <row r="795" spans="1:5" ht="25.5">
      <c r="A795" s="35" t="s">
        <v>57</v>
      </c>
      <c r="E795" s="40" t="s">
        <v>6328</v>
      </c>
    </row>
    <row r="796" spans="1:5" ht="12.75">
      <c r="A796" t="s">
        <v>59</v>
      </c>
      <c r="E796" s="39" t="s">
        <v>5</v>
      </c>
    </row>
    <row r="797" spans="1:16" ht="12.75">
      <c r="A797" t="s">
        <v>49</v>
      </c>
      <c s="34" t="s">
        <v>488</v>
      </c>
      <c s="34" t="s">
        <v>6379</v>
      </c>
      <c s="35" t="s">
        <v>5</v>
      </c>
      <c s="6" t="s">
        <v>6245</v>
      </c>
      <c s="36" t="s">
        <v>85</v>
      </c>
      <c s="37">
        <v>5</v>
      </c>
      <c s="36">
        <v>0</v>
      </c>
      <c s="36">
        <f>ROUND(G797*H797,6)</f>
      </c>
      <c r="L797" s="38">
        <v>0</v>
      </c>
      <c s="32">
        <f>ROUND(ROUND(L797,2)*ROUND(G797,3),2)</f>
      </c>
      <c s="36" t="s">
        <v>1764</v>
      </c>
      <c>
        <f>(M797*21)/100</f>
      </c>
      <c t="s">
        <v>27</v>
      </c>
    </row>
    <row r="798" spans="1:5" ht="12.75">
      <c r="A798" s="35" t="s">
        <v>56</v>
      </c>
      <c r="E798" s="39" t="s">
        <v>5</v>
      </c>
    </row>
    <row r="799" spans="1:5" ht="25.5">
      <c r="A799" s="35" t="s">
        <v>57</v>
      </c>
      <c r="E799" s="40" t="s">
        <v>6328</v>
      </c>
    </row>
    <row r="800" spans="1:5" ht="12.75">
      <c r="A800" t="s">
        <v>59</v>
      </c>
      <c r="E800" s="39" t="s">
        <v>5</v>
      </c>
    </row>
    <row r="801" spans="1:16" ht="12.75">
      <c r="A801" t="s">
        <v>49</v>
      </c>
      <c s="34" t="s">
        <v>4610</v>
      </c>
      <c s="34" t="s">
        <v>6380</v>
      </c>
      <c s="35" t="s">
        <v>5</v>
      </c>
      <c s="6" t="s">
        <v>6381</v>
      </c>
      <c s="36" t="s">
        <v>75</v>
      </c>
      <c s="37">
        <v>45</v>
      </c>
      <c s="36">
        <v>0</v>
      </c>
      <c s="36">
        <f>ROUND(G801*H801,6)</f>
      </c>
      <c r="L801" s="38">
        <v>0</v>
      </c>
      <c s="32">
        <f>ROUND(ROUND(L801,2)*ROUND(G801,3),2)</f>
      </c>
      <c s="36" t="s">
        <v>1764</v>
      </c>
      <c>
        <f>(M801*21)/100</f>
      </c>
      <c t="s">
        <v>27</v>
      </c>
    </row>
    <row r="802" spans="1:5" ht="12.75">
      <c r="A802" s="35" t="s">
        <v>56</v>
      </c>
      <c r="E802" s="39" t="s">
        <v>5</v>
      </c>
    </row>
    <row r="803" spans="1:5" ht="25.5">
      <c r="A803" s="35" t="s">
        <v>57</v>
      </c>
      <c r="E803" s="40" t="s">
        <v>6373</v>
      </c>
    </row>
    <row r="804" spans="1:5" ht="12.75">
      <c r="A804" t="s">
        <v>59</v>
      </c>
      <c r="E804" s="39" t="s">
        <v>5</v>
      </c>
    </row>
    <row r="805" spans="1:16" ht="25.5">
      <c r="A805" t="s">
        <v>49</v>
      </c>
      <c s="34" t="s">
        <v>491</v>
      </c>
      <c s="34" t="s">
        <v>6382</v>
      </c>
      <c s="35" t="s">
        <v>5</v>
      </c>
      <c s="6" t="s">
        <v>6244</v>
      </c>
      <c s="36" t="s">
        <v>85</v>
      </c>
      <c s="37">
        <v>5</v>
      </c>
      <c s="36">
        <v>0</v>
      </c>
      <c s="36">
        <f>ROUND(G805*H805,6)</f>
      </c>
      <c r="L805" s="38">
        <v>0</v>
      </c>
      <c s="32">
        <f>ROUND(ROUND(L805,2)*ROUND(G805,3),2)</f>
      </c>
      <c s="36" t="s">
        <v>1764</v>
      </c>
      <c>
        <f>(M805*21)/100</f>
      </c>
      <c t="s">
        <v>27</v>
      </c>
    </row>
    <row r="806" spans="1:5" ht="12.75">
      <c r="A806" s="35" t="s">
        <v>56</v>
      </c>
      <c r="E806" s="39" t="s">
        <v>5</v>
      </c>
    </row>
    <row r="807" spans="1:5" ht="25.5">
      <c r="A807" s="35" t="s">
        <v>57</v>
      </c>
      <c r="E807" s="40" t="s">
        <v>6328</v>
      </c>
    </row>
    <row r="808" spans="1:5" ht="12.75">
      <c r="A808" t="s">
        <v>59</v>
      </c>
      <c r="E808" s="39" t="s">
        <v>5</v>
      </c>
    </row>
    <row r="809" spans="1:16" ht="12.75">
      <c r="A809" t="s">
        <v>49</v>
      </c>
      <c s="34" t="s">
        <v>495</v>
      </c>
      <c s="34" t="s">
        <v>6383</v>
      </c>
      <c s="35" t="s">
        <v>5</v>
      </c>
      <c s="6" t="s">
        <v>6245</v>
      </c>
      <c s="36" t="s">
        <v>85</v>
      </c>
      <c s="37">
        <v>5</v>
      </c>
      <c s="36">
        <v>0</v>
      </c>
      <c s="36">
        <f>ROUND(G809*H809,6)</f>
      </c>
      <c r="L809" s="38">
        <v>0</v>
      </c>
      <c s="32">
        <f>ROUND(ROUND(L809,2)*ROUND(G809,3),2)</f>
      </c>
      <c s="36" t="s">
        <v>1764</v>
      </c>
      <c>
        <f>(M809*21)/100</f>
      </c>
      <c t="s">
        <v>27</v>
      </c>
    </row>
    <row r="810" spans="1:5" ht="12.75">
      <c r="A810" s="35" t="s">
        <v>56</v>
      </c>
      <c r="E810" s="39" t="s">
        <v>5</v>
      </c>
    </row>
    <row r="811" spans="1:5" ht="25.5">
      <c r="A811" s="35" t="s">
        <v>57</v>
      </c>
      <c r="E811" s="40" t="s">
        <v>6328</v>
      </c>
    </row>
    <row r="812" spans="1:5" ht="12.75">
      <c r="A812" t="s">
        <v>59</v>
      </c>
      <c r="E812" s="39" t="s">
        <v>5</v>
      </c>
    </row>
    <row r="813" spans="1:13" ht="12.75">
      <c r="A813" t="s">
        <v>46</v>
      </c>
      <c r="C813" s="31" t="s">
        <v>6384</v>
      </c>
      <c r="E813" s="33" t="s">
        <v>6385</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49</v>
      </c>
      <c s="34" t="s">
        <v>804</v>
      </c>
      <c s="34" t="s">
        <v>6211</v>
      </c>
      <c s="35" t="s">
        <v>5</v>
      </c>
      <c s="6" t="s">
        <v>6212</v>
      </c>
      <c s="36" t="s">
        <v>90</v>
      </c>
      <c s="37">
        <v>1</v>
      </c>
      <c s="36">
        <v>0</v>
      </c>
      <c s="36">
        <f>ROUND(G814*H814,6)</f>
      </c>
      <c r="L814" s="38">
        <v>0</v>
      </c>
      <c s="32">
        <f>ROUND(ROUND(L814,2)*ROUND(G814,3),2)</f>
      </c>
      <c s="36" t="s">
        <v>1764</v>
      </c>
      <c>
        <f>(M814*21)/100</f>
      </c>
      <c t="s">
        <v>27</v>
      </c>
    </row>
    <row r="815" spans="1:5" ht="12.75">
      <c r="A815" s="35" t="s">
        <v>56</v>
      </c>
      <c r="E815" s="39" t="s">
        <v>5</v>
      </c>
    </row>
    <row r="816" spans="1:5" ht="25.5">
      <c r="A816" s="35" t="s">
        <v>57</v>
      </c>
      <c r="E816" s="40" t="s">
        <v>3039</v>
      </c>
    </row>
    <row r="817" spans="1:5" ht="12.75">
      <c r="A817" t="s">
        <v>59</v>
      </c>
      <c r="E817" s="39" t="s">
        <v>5</v>
      </c>
    </row>
    <row r="818" spans="1:16" ht="12.75">
      <c r="A818" t="s">
        <v>49</v>
      </c>
      <c s="34" t="s">
        <v>50</v>
      </c>
      <c s="34" t="s">
        <v>6386</v>
      </c>
      <c s="35" t="s">
        <v>5</v>
      </c>
      <c s="6" t="s">
        <v>6387</v>
      </c>
      <c s="36" t="s">
        <v>90</v>
      </c>
      <c s="37">
        <v>1</v>
      </c>
      <c s="36">
        <v>0</v>
      </c>
      <c s="36">
        <f>ROUND(G818*H818,6)</f>
      </c>
      <c r="L818" s="38">
        <v>0</v>
      </c>
      <c s="32">
        <f>ROUND(ROUND(L818,2)*ROUND(G818,3),2)</f>
      </c>
      <c s="36" t="s">
        <v>1764</v>
      </c>
      <c>
        <f>(M818*21)/100</f>
      </c>
      <c t="s">
        <v>27</v>
      </c>
    </row>
    <row r="819" spans="1:5" ht="12.75">
      <c r="A819" s="35" t="s">
        <v>56</v>
      </c>
      <c r="E819" s="39" t="s">
        <v>5</v>
      </c>
    </row>
    <row r="820" spans="1:5" ht="25.5">
      <c r="A820" s="35" t="s">
        <v>57</v>
      </c>
      <c r="E820" s="40" t="s">
        <v>3039</v>
      </c>
    </row>
    <row r="821" spans="1:5" ht="12.75">
      <c r="A821" t="s">
        <v>59</v>
      </c>
      <c r="E821" s="39" t="s">
        <v>5</v>
      </c>
    </row>
    <row r="822" spans="1:16" ht="12.75">
      <c r="A822" t="s">
        <v>49</v>
      </c>
      <c s="34" t="s">
        <v>4631</v>
      </c>
      <c s="34" t="s">
        <v>6219</v>
      </c>
      <c s="35" t="s">
        <v>5</v>
      </c>
      <c s="6" t="s">
        <v>6220</v>
      </c>
      <c s="36" t="s">
        <v>90</v>
      </c>
      <c s="37">
        <v>1</v>
      </c>
      <c s="36">
        <v>0</v>
      </c>
      <c s="36">
        <f>ROUND(G822*H822,6)</f>
      </c>
      <c r="L822" s="38">
        <v>0</v>
      </c>
      <c s="32">
        <f>ROUND(ROUND(L822,2)*ROUND(G822,3),2)</f>
      </c>
      <c s="36" t="s">
        <v>1764</v>
      </c>
      <c>
        <f>(M822*21)/100</f>
      </c>
      <c t="s">
        <v>27</v>
      </c>
    </row>
    <row r="823" spans="1:5" ht="12.75">
      <c r="A823" s="35" t="s">
        <v>56</v>
      </c>
      <c r="E823" s="39" t="s">
        <v>5</v>
      </c>
    </row>
    <row r="824" spans="1:5" ht="25.5">
      <c r="A824" s="35" t="s">
        <v>57</v>
      </c>
      <c r="E824" s="40" t="s">
        <v>3039</v>
      </c>
    </row>
    <row r="825" spans="1:5" ht="12.75">
      <c r="A825" t="s">
        <v>59</v>
      </c>
      <c r="E825" s="39" t="s">
        <v>5</v>
      </c>
    </row>
    <row r="826" spans="1:16" ht="12.75">
      <c r="A826" t="s">
        <v>49</v>
      </c>
      <c s="34" t="s">
        <v>810</v>
      </c>
      <c s="34" t="s">
        <v>6388</v>
      </c>
      <c s="35" t="s">
        <v>5</v>
      </c>
      <c s="6" t="s">
        <v>6389</v>
      </c>
      <c s="36" t="s">
        <v>90</v>
      </c>
      <c s="37">
        <v>2</v>
      </c>
      <c s="36">
        <v>0</v>
      </c>
      <c s="36">
        <f>ROUND(G826*H826,6)</f>
      </c>
      <c r="L826" s="38">
        <v>0</v>
      </c>
      <c s="32">
        <f>ROUND(ROUND(L826,2)*ROUND(G826,3),2)</f>
      </c>
      <c s="36" t="s">
        <v>1764</v>
      </c>
      <c>
        <f>(M826*21)/100</f>
      </c>
      <c t="s">
        <v>27</v>
      </c>
    </row>
    <row r="827" spans="1:5" ht="12.75">
      <c r="A827" s="35" t="s">
        <v>56</v>
      </c>
      <c r="E827" s="39" t="s">
        <v>5</v>
      </c>
    </row>
    <row r="828" spans="1:5" ht="25.5">
      <c r="A828" s="35" t="s">
        <v>57</v>
      </c>
      <c r="E828" s="40" t="s">
        <v>2054</v>
      </c>
    </row>
    <row r="829" spans="1:5" ht="12.75">
      <c r="A829" t="s">
        <v>59</v>
      </c>
      <c r="E829" s="39" t="s">
        <v>5</v>
      </c>
    </row>
    <row r="830" spans="1:16" ht="12.75">
      <c r="A830" t="s">
        <v>49</v>
      </c>
      <c s="34" t="s">
        <v>4641</v>
      </c>
      <c s="34" t="s">
        <v>6223</v>
      </c>
      <c s="35" t="s">
        <v>5</v>
      </c>
      <c s="6" t="s">
        <v>6225</v>
      </c>
      <c s="36" t="s">
        <v>90</v>
      </c>
      <c s="37">
        <v>2</v>
      </c>
      <c s="36">
        <v>0</v>
      </c>
      <c s="36">
        <f>ROUND(G830*H830,6)</f>
      </c>
      <c r="L830" s="38">
        <v>0</v>
      </c>
      <c s="32">
        <f>ROUND(ROUND(L830,2)*ROUND(G830,3),2)</f>
      </c>
      <c s="36" t="s">
        <v>1764</v>
      </c>
      <c>
        <f>(M830*21)/100</f>
      </c>
      <c t="s">
        <v>27</v>
      </c>
    </row>
    <row r="831" spans="1:5" ht="12.75">
      <c r="A831" s="35" t="s">
        <v>56</v>
      </c>
      <c r="E831" s="39" t="s">
        <v>5</v>
      </c>
    </row>
    <row r="832" spans="1:5" ht="25.5">
      <c r="A832" s="35" t="s">
        <v>57</v>
      </c>
      <c r="E832" s="40" t="s">
        <v>2054</v>
      </c>
    </row>
    <row r="833" spans="1:5" ht="12.75">
      <c r="A833" t="s">
        <v>59</v>
      </c>
      <c r="E833" s="39" t="s">
        <v>5</v>
      </c>
    </row>
    <row r="834" spans="1:16" ht="12.75">
      <c r="A834" t="s">
        <v>49</v>
      </c>
      <c s="34" t="s">
        <v>4646</v>
      </c>
      <c s="34" t="s">
        <v>6390</v>
      </c>
      <c s="35" t="s">
        <v>5</v>
      </c>
      <c s="6" t="s">
        <v>6391</v>
      </c>
      <c s="36" t="s">
        <v>90</v>
      </c>
      <c s="37">
        <v>2</v>
      </c>
      <c s="36">
        <v>0</v>
      </c>
      <c s="36">
        <f>ROUND(G834*H834,6)</f>
      </c>
      <c r="L834" s="38">
        <v>0</v>
      </c>
      <c s="32">
        <f>ROUND(ROUND(L834,2)*ROUND(G834,3),2)</f>
      </c>
      <c s="36" t="s">
        <v>1764</v>
      </c>
      <c>
        <f>(M834*21)/100</f>
      </c>
      <c t="s">
        <v>27</v>
      </c>
    </row>
    <row r="835" spans="1:5" ht="12.75">
      <c r="A835" s="35" t="s">
        <v>56</v>
      </c>
      <c r="E835" s="39" t="s">
        <v>5</v>
      </c>
    </row>
    <row r="836" spans="1:5" ht="25.5">
      <c r="A836" s="35" t="s">
        <v>57</v>
      </c>
      <c r="E836" s="40" t="s">
        <v>2054</v>
      </c>
    </row>
    <row r="837" spans="1:5" ht="12.75">
      <c r="A837" t="s">
        <v>59</v>
      </c>
      <c r="E837" s="39" t="s">
        <v>5</v>
      </c>
    </row>
    <row r="838" spans="1:16" ht="25.5">
      <c r="A838" t="s">
        <v>49</v>
      </c>
      <c s="34" t="s">
        <v>4651</v>
      </c>
      <c s="34" t="s">
        <v>6192</v>
      </c>
      <c s="35" t="s">
        <v>5</v>
      </c>
      <c s="6" t="s">
        <v>6193</v>
      </c>
      <c s="36" t="s">
        <v>90</v>
      </c>
      <c s="37">
        <v>1</v>
      </c>
      <c s="36">
        <v>0</v>
      </c>
      <c s="36">
        <f>ROUND(G838*H838,6)</f>
      </c>
      <c r="L838" s="38">
        <v>0</v>
      </c>
      <c s="32">
        <f>ROUND(ROUND(L838,2)*ROUND(G838,3),2)</f>
      </c>
      <c s="36" t="s">
        <v>1764</v>
      </c>
      <c>
        <f>(M838*21)/100</f>
      </c>
      <c t="s">
        <v>27</v>
      </c>
    </row>
    <row r="839" spans="1:5" ht="12.75">
      <c r="A839" s="35" t="s">
        <v>56</v>
      </c>
      <c r="E839" s="39" t="s">
        <v>5</v>
      </c>
    </row>
    <row r="840" spans="1:5" ht="25.5">
      <c r="A840" s="35" t="s">
        <v>57</v>
      </c>
      <c r="E840" s="40" t="s">
        <v>3039</v>
      </c>
    </row>
    <row r="841" spans="1:5" ht="12.75">
      <c r="A841" t="s">
        <v>59</v>
      </c>
      <c r="E841" s="39" t="s">
        <v>5</v>
      </c>
    </row>
    <row r="842" spans="1:16" ht="25.5">
      <c r="A842" t="s">
        <v>49</v>
      </c>
      <c s="34" t="s">
        <v>4656</v>
      </c>
      <c s="34" t="s">
        <v>6392</v>
      </c>
      <c s="35" t="s">
        <v>5</v>
      </c>
      <c s="6" t="s">
        <v>6393</v>
      </c>
      <c s="36" t="s">
        <v>90</v>
      </c>
      <c s="37">
        <v>1</v>
      </c>
      <c s="36">
        <v>0</v>
      </c>
      <c s="36">
        <f>ROUND(G842*H842,6)</f>
      </c>
      <c r="L842" s="38">
        <v>0</v>
      </c>
      <c s="32">
        <f>ROUND(ROUND(L842,2)*ROUND(G842,3),2)</f>
      </c>
      <c s="36" t="s">
        <v>1764</v>
      </c>
      <c>
        <f>(M842*21)/100</f>
      </c>
      <c t="s">
        <v>27</v>
      </c>
    </row>
    <row r="843" spans="1:5" ht="12.75">
      <c r="A843" s="35" t="s">
        <v>56</v>
      </c>
      <c r="E843" s="39" t="s">
        <v>5</v>
      </c>
    </row>
    <row r="844" spans="1:5" ht="25.5">
      <c r="A844" s="35" t="s">
        <v>57</v>
      </c>
      <c r="E844" s="40" t="s">
        <v>3039</v>
      </c>
    </row>
    <row r="845" spans="1:5" ht="12.75">
      <c r="A845" t="s">
        <v>59</v>
      </c>
      <c r="E845" s="39" t="s">
        <v>5</v>
      </c>
    </row>
    <row r="846" spans="1:16" ht="12.75">
      <c r="A846" t="s">
        <v>49</v>
      </c>
      <c s="34" t="s">
        <v>4660</v>
      </c>
      <c s="34" t="s">
        <v>6194</v>
      </c>
      <c s="35" t="s">
        <v>5</v>
      </c>
      <c s="6" t="s">
        <v>6195</v>
      </c>
      <c s="36" t="s">
        <v>90</v>
      </c>
      <c s="37">
        <v>2</v>
      </c>
      <c s="36">
        <v>0</v>
      </c>
      <c s="36">
        <f>ROUND(G846*H846,6)</f>
      </c>
      <c r="L846" s="38">
        <v>0</v>
      </c>
      <c s="32">
        <f>ROUND(ROUND(L846,2)*ROUND(G846,3),2)</f>
      </c>
      <c s="36" t="s">
        <v>1764</v>
      </c>
      <c>
        <f>(M846*21)/100</f>
      </c>
      <c t="s">
        <v>27</v>
      </c>
    </row>
    <row r="847" spans="1:5" ht="12.75">
      <c r="A847" s="35" t="s">
        <v>56</v>
      </c>
      <c r="E847" s="39" t="s">
        <v>5</v>
      </c>
    </row>
    <row r="848" spans="1:5" ht="25.5">
      <c r="A848" s="35" t="s">
        <v>57</v>
      </c>
      <c r="E848" s="40" t="s">
        <v>2054</v>
      </c>
    </row>
    <row r="849" spans="1:5" ht="12.75">
      <c r="A849" t="s">
        <v>59</v>
      </c>
      <c r="E849" s="39" t="s">
        <v>5</v>
      </c>
    </row>
    <row r="850" spans="1:16" ht="12.75">
      <c r="A850" t="s">
        <v>49</v>
      </c>
      <c s="34" t="s">
        <v>4666</v>
      </c>
      <c s="34" t="s">
        <v>6394</v>
      </c>
      <c s="35" t="s">
        <v>5</v>
      </c>
      <c s="6" t="s">
        <v>6395</v>
      </c>
      <c s="36" t="s">
        <v>90</v>
      </c>
      <c s="37">
        <v>2</v>
      </c>
      <c s="36">
        <v>0</v>
      </c>
      <c s="36">
        <f>ROUND(G850*H850,6)</f>
      </c>
      <c r="L850" s="38">
        <v>0</v>
      </c>
      <c s="32">
        <f>ROUND(ROUND(L850,2)*ROUND(G850,3),2)</f>
      </c>
      <c s="36" t="s">
        <v>1764</v>
      </c>
      <c>
        <f>(M850*21)/100</f>
      </c>
      <c t="s">
        <v>27</v>
      </c>
    </row>
    <row r="851" spans="1:5" ht="12.75">
      <c r="A851" s="35" t="s">
        <v>56</v>
      </c>
      <c r="E851" s="39" t="s">
        <v>5</v>
      </c>
    </row>
    <row r="852" spans="1:5" ht="25.5">
      <c r="A852" s="35" t="s">
        <v>57</v>
      </c>
      <c r="E852" s="40" t="s">
        <v>2054</v>
      </c>
    </row>
    <row r="853" spans="1:5" ht="12.75">
      <c r="A853" t="s">
        <v>59</v>
      </c>
      <c r="E853" s="39" t="s">
        <v>5</v>
      </c>
    </row>
    <row r="854" spans="1:16" ht="12.75">
      <c r="A854" t="s">
        <v>49</v>
      </c>
      <c s="34" t="s">
        <v>4670</v>
      </c>
      <c s="34" t="s">
        <v>6396</v>
      </c>
      <c s="35" t="s">
        <v>5</v>
      </c>
      <c s="6" t="s">
        <v>6397</v>
      </c>
      <c s="36" t="s">
        <v>90</v>
      </c>
      <c s="37">
        <v>1</v>
      </c>
      <c s="36">
        <v>0</v>
      </c>
      <c s="36">
        <f>ROUND(G854*H854,6)</f>
      </c>
      <c r="L854" s="38">
        <v>0</v>
      </c>
      <c s="32">
        <f>ROUND(ROUND(L854,2)*ROUND(G854,3),2)</f>
      </c>
      <c s="36" t="s">
        <v>1764</v>
      </c>
      <c>
        <f>(M854*21)/100</f>
      </c>
      <c t="s">
        <v>27</v>
      </c>
    </row>
    <row r="855" spans="1:5" ht="12.75">
      <c r="A855" s="35" t="s">
        <v>56</v>
      </c>
      <c r="E855" s="39" t="s">
        <v>5</v>
      </c>
    </row>
    <row r="856" spans="1:5" ht="25.5">
      <c r="A856" s="35" t="s">
        <v>57</v>
      </c>
      <c r="E856" s="40" t="s">
        <v>3039</v>
      </c>
    </row>
    <row r="857" spans="1:5" ht="12.75">
      <c r="A857" t="s">
        <v>59</v>
      </c>
      <c r="E857" s="39" t="s">
        <v>5</v>
      </c>
    </row>
    <row r="858" spans="1:16" ht="12.75">
      <c r="A858" t="s">
        <v>49</v>
      </c>
      <c s="34" t="s">
        <v>4674</v>
      </c>
      <c s="34" t="s">
        <v>6398</v>
      </c>
      <c s="35" t="s">
        <v>5</v>
      </c>
      <c s="6" t="s">
        <v>6399</v>
      </c>
      <c s="36" t="s">
        <v>90</v>
      </c>
      <c s="37">
        <v>1</v>
      </c>
      <c s="36">
        <v>0</v>
      </c>
      <c s="36">
        <f>ROUND(G858*H858,6)</f>
      </c>
      <c r="L858" s="38">
        <v>0</v>
      </c>
      <c s="32">
        <f>ROUND(ROUND(L858,2)*ROUND(G858,3),2)</f>
      </c>
      <c s="36" t="s">
        <v>1764</v>
      </c>
      <c>
        <f>(M858*21)/100</f>
      </c>
      <c t="s">
        <v>27</v>
      </c>
    </row>
    <row r="859" spans="1:5" ht="12.75">
      <c r="A859" s="35" t="s">
        <v>56</v>
      </c>
      <c r="E859" s="39" t="s">
        <v>5</v>
      </c>
    </row>
    <row r="860" spans="1:5" ht="25.5">
      <c r="A860" s="35" t="s">
        <v>57</v>
      </c>
      <c r="E860" s="40" t="s">
        <v>3039</v>
      </c>
    </row>
    <row r="861" spans="1:5" ht="12.75">
      <c r="A861" t="s">
        <v>59</v>
      </c>
      <c r="E861" s="39" t="s">
        <v>5</v>
      </c>
    </row>
    <row r="862" spans="1:16" ht="25.5">
      <c r="A862" t="s">
        <v>49</v>
      </c>
      <c s="34" t="s">
        <v>4678</v>
      </c>
      <c s="34" t="s">
        <v>6200</v>
      </c>
      <c s="35" t="s">
        <v>5</v>
      </c>
      <c s="6" t="s">
        <v>6201</v>
      </c>
      <c s="36" t="s">
        <v>75</v>
      </c>
      <c s="37">
        <v>20</v>
      </c>
      <c s="36">
        <v>0</v>
      </c>
      <c s="36">
        <f>ROUND(G862*H862,6)</f>
      </c>
      <c r="L862" s="38">
        <v>0</v>
      </c>
      <c s="32">
        <f>ROUND(ROUND(L862,2)*ROUND(G862,3),2)</f>
      </c>
      <c s="36" t="s">
        <v>1764</v>
      </c>
      <c>
        <f>(M862*21)/100</f>
      </c>
      <c t="s">
        <v>27</v>
      </c>
    </row>
    <row r="863" spans="1:5" ht="12.75">
      <c r="A863" s="35" t="s">
        <v>56</v>
      </c>
      <c r="E863" s="39" t="s">
        <v>5</v>
      </c>
    </row>
    <row r="864" spans="1:5" ht="25.5">
      <c r="A864" s="35" t="s">
        <v>57</v>
      </c>
      <c r="E864" s="40" t="s">
        <v>3113</v>
      </c>
    </row>
    <row r="865" spans="1:5" ht="12.75">
      <c r="A865" t="s">
        <v>59</v>
      </c>
      <c r="E865" s="39" t="s">
        <v>5</v>
      </c>
    </row>
    <row r="866" spans="1:16" ht="25.5">
      <c r="A866" t="s">
        <v>49</v>
      </c>
      <c s="34" t="s">
        <v>4683</v>
      </c>
      <c s="34" t="s">
        <v>6400</v>
      </c>
      <c s="35" t="s">
        <v>5</v>
      </c>
      <c s="6" t="s">
        <v>6401</v>
      </c>
      <c s="36" t="s">
        <v>75</v>
      </c>
      <c s="37">
        <v>30</v>
      </c>
      <c s="36">
        <v>0</v>
      </c>
      <c s="36">
        <f>ROUND(G866*H866,6)</f>
      </c>
      <c r="L866" s="38">
        <v>0</v>
      </c>
      <c s="32">
        <f>ROUND(ROUND(L866,2)*ROUND(G866,3),2)</f>
      </c>
      <c s="36" t="s">
        <v>1764</v>
      </c>
      <c>
        <f>(M866*21)/100</f>
      </c>
      <c t="s">
        <v>27</v>
      </c>
    </row>
    <row r="867" spans="1:5" ht="12.75">
      <c r="A867" s="35" t="s">
        <v>56</v>
      </c>
      <c r="E867" s="39" t="s">
        <v>5</v>
      </c>
    </row>
    <row r="868" spans="1:5" ht="25.5">
      <c r="A868" s="35" t="s">
        <v>57</v>
      </c>
      <c r="E868" s="40" t="s">
        <v>5411</v>
      </c>
    </row>
    <row r="869" spans="1:5" ht="12.75">
      <c r="A869" t="s">
        <v>59</v>
      </c>
      <c r="E869" s="39" t="s">
        <v>5</v>
      </c>
    </row>
    <row r="870" spans="1:16" ht="25.5">
      <c r="A870" t="s">
        <v>49</v>
      </c>
      <c s="34" t="s">
        <v>4688</v>
      </c>
      <c s="34" t="s">
        <v>6202</v>
      </c>
      <c s="35" t="s">
        <v>5</v>
      </c>
      <c s="6" t="s">
        <v>6203</v>
      </c>
      <c s="36" t="s">
        <v>90</v>
      </c>
      <c s="37">
        <v>1</v>
      </c>
      <c s="36">
        <v>0</v>
      </c>
      <c s="36">
        <f>ROUND(G870*H870,6)</f>
      </c>
      <c r="L870" s="38">
        <v>0</v>
      </c>
      <c s="32">
        <f>ROUND(ROUND(L870,2)*ROUND(G870,3),2)</f>
      </c>
      <c s="36" t="s">
        <v>1764</v>
      </c>
      <c>
        <f>(M870*21)/100</f>
      </c>
      <c t="s">
        <v>27</v>
      </c>
    </row>
    <row r="871" spans="1:5" ht="12.75">
      <c r="A871" s="35" t="s">
        <v>56</v>
      </c>
      <c r="E871" s="39" t="s">
        <v>5</v>
      </c>
    </row>
    <row r="872" spans="1:5" ht="25.5">
      <c r="A872" s="35" t="s">
        <v>57</v>
      </c>
      <c r="E872" s="40" t="s">
        <v>3039</v>
      </c>
    </row>
    <row r="873" spans="1:5" ht="12.75">
      <c r="A873" t="s">
        <v>59</v>
      </c>
      <c r="E873" s="39" t="s">
        <v>5</v>
      </c>
    </row>
    <row r="874" spans="1:16" ht="25.5">
      <c r="A874" t="s">
        <v>49</v>
      </c>
      <c s="34" t="s">
        <v>4693</v>
      </c>
      <c s="34" t="s">
        <v>6402</v>
      </c>
      <c s="35" t="s">
        <v>5</v>
      </c>
      <c s="6" t="s">
        <v>6403</v>
      </c>
      <c s="36" t="s">
        <v>90</v>
      </c>
      <c s="37">
        <v>1</v>
      </c>
      <c s="36">
        <v>0</v>
      </c>
      <c s="36">
        <f>ROUND(G874*H874,6)</f>
      </c>
      <c r="L874" s="38">
        <v>0</v>
      </c>
      <c s="32">
        <f>ROUND(ROUND(L874,2)*ROUND(G874,3),2)</f>
      </c>
      <c s="36" t="s">
        <v>1764</v>
      </c>
      <c>
        <f>(M874*21)/100</f>
      </c>
      <c t="s">
        <v>27</v>
      </c>
    </row>
    <row r="875" spans="1:5" ht="12.75">
      <c r="A875" s="35" t="s">
        <v>56</v>
      </c>
      <c r="E875" s="39" t="s">
        <v>5</v>
      </c>
    </row>
    <row r="876" spans="1:5" ht="25.5">
      <c r="A876" s="35" t="s">
        <v>57</v>
      </c>
      <c r="E876" s="40" t="s">
        <v>3039</v>
      </c>
    </row>
    <row r="877" spans="1:5" ht="12.75">
      <c r="A877" t="s">
        <v>59</v>
      </c>
      <c r="E877" s="39" t="s">
        <v>5</v>
      </c>
    </row>
    <row r="878" spans="1:16" ht="25.5">
      <c r="A878" t="s">
        <v>49</v>
      </c>
      <c s="34" t="s">
        <v>4699</v>
      </c>
      <c s="34" t="s">
        <v>6237</v>
      </c>
      <c s="35" t="s">
        <v>5</v>
      </c>
      <c s="6" t="s">
        <v>6238</v>
      </c>
      <c s="36" t="s">
        <v>90</v>
      </c>
      <c s="37">
        <v>1</v>
      </c>
      <c s="36">
        <v>0</v>
      </c>
      <c s="36">
        <f>ROUND(G878*H878,6)</f>
      </c>
      <c r="L878" s="38">
        <v>0</v>
      </c>
      <c s="32">
        <f>ROUND(ROUND(L878,2)*ROUND(G878,3),2)</f>
      </c>
      <c s="36" t="s">
        <v>1764</v>
      </c>
      <c>
        <f>(M878*21)/100</f>
      </c>
      <c t="s">
        <v>27</v>
      </c>
    </row>
    <row r="879" spans="1:5" ht="12.75">
      <c r="A879" s="35" t="s">
        <v>56</v>
      </c>
      <c r="E879" s="39" t="s">
        <v>5</v>
      </c>
    </row>
    <row r="880" spans="1:5" ht="25.5">
      <c r="A880" s="35" t="s">
        <v>57</v>
      </c>
      <c r="E880" s="40" t="s">
        <v>3039</v>
      </c>
    </row>
    <row r="881" spans="1:5" ht="12.75">
      <c r="A881" t="s">
        <v>59</v>
      </c>
      <c r="E881" s="39" t="s">
        <v>5</v>
      </c>
    </row>
    <row r="882" spans="1:16" ht="25.5">
      <c r="A882" t="s">
        <v>49</v>
      </c>
      <c s="34" t="s">
        <v>4703</v>
      </c>
      <c s="34" t="s">
        <v>6404</v>
      </c>
      <c s="35" t="s">
        <v>5</v>
      </c>
      <c s="6" t="s">
        <v>6405</v>
      </c>
      <c s="36" t="s">
        <v>90</v>
      </c>
      <c s="37">
        <v>2</v>
      </c>
      <c s="36">
        <v>0</v>
      </c>
      <c s="36">
        <f>ROUND(G882*H882,6)</f>
      </c>
      <c r="L882" s="38">
        <v>0</v>
      </c>
      <c s="32">
        <f>ROUND(ROUND(L882,2)*ROUND(G882,3),2)</f>
      </c>
      <c s="36" t="s">
        <v>1764</v>
      </c>
      <c>
        <f>(M882*21)/100</f>
      </c>
      <c t="s">
        <v>27</v>
      </c>
    </row>
    <row r="883" spans="1:5" ht="12.75">
      <c r="A883" s="35" t="s">
        <v>56</v>
      </c>
      <c r="E883" s="39" t="s">
        <v>5</v>
      </c>
    </row>
    <row r="884" spans="1:5" ht="25.5">
      <c r="A884" s="35" t="s">
        <v>57</v>
      </c>
      <c r="E884" s="40" t="s">
        <v>2054</v>
      </c>
    </row>
    <row r="885" spans="1:5" ht="12.75">
      <c r="A885" t="s">
        <v>59</v>
      </c>
      <c r="E885" s="39" t="s">
        <v>5</v>
      </c>
    </row>
    <row r="886" spans="1:16" ht="12.75">
      <c r="A886" t="s">
        <v>49</v>
      </c>
      <c s="34" t="s">
        <v>4707</v>
      </c>
      <c s="34" t="s">
        <v>6406</v>
      </c>
      <c s="35" t="s">
        <v>5</v>
      </c>
      <c s="6" t="s">
        <v>6407</v>
      </c>
      <c s="36" t="s">
        <v>90</v>
      </c>
      <c s="37">
        <v>1</v>
      </c>
      <c s="36">
        <v>0</v>
      </c>
      <c s="36">
        <f>ROUND(G886*H886,6)</f>
      </c>
      <c r="L886" s="38">
        <v>0</v>
      </c>
      <c s="32">
        <f>ROUND(ROUND(L886,2)*ROUND(G886,3),2)</f>
      </c>
      <c s="36" t="s">
        <v>1764</v>
      </c>
      <c>
        <f>(M886*21)/100</f>
      </c>
      <c t="s">
        <v>27</v>
      </c>
    </row>
    <row r="887" spans="1:5" ht="12.75">
      <c r="A887" s="35" t="s">
        <v>56</v>
      </c>
      <c r="E887" s="39" t="s">
        <v>5</v>
      </c>
    </row>
    <row r="888" spans="1:5" ht="25.5">
      <c r="A888" s="35" t="s">
        <v>57</v>
      </c>
      <c r="E888" s="40" t="s">
        <v>3039</v>
      </c>
    </row>
    <row r="889" spans="1:5" ht="12.75">
      <c r="A889" t="s">
        <v>59</v>
      </c>
      <c r="E889" s="39" t="s">
        <v>5</v>
      </c>
    </row>
    <row r="890" spans="1:16" ht="12.75">
      <c r="A890" t="s">
        <v>49</v>
      </c>
      <c s="34" t="s">
        <v>4712</v>
      </c>
      <c s="34" t="s">
        <v>6408</v>
      </c>
      <c s="35" t="s">
        <v>5</v>
      </c>
      <c s="6" t="s">
        <v>6409</v>
      </c>
      <c s="36" t="s">
        <v>90</v>
      </c>
      <c s="37">
        <v>2</v>
      </c>
      <c s="36">
        <v>0</v>
      </c>
      <c s="36">
        <f>ROUND(G890*H890,6)</f>
      </c>
      <c r="L890" s="38">
        <v>0</v>
      </c>
      <c s="32">
        <f>ROUND(ROUND(L890,2)*ROUND(G890,3),2)</f>
      </c>
      <c s="36" t="s">
        <v>1764</v>
      </c>
      <c>
        <f>(M890*21)/100</f>
      </c>
      <c t="s">
        <v>27</v>
      </c>
    </row>
    <row r="891" spans="1:5" ht="12.75">
      <c r="A891" s="35" t="s">
        <v>56</v>
      </c>
      <c r="E891" s="39" t="s">
        <v>5</v>
      </c>
    </row>
    <row r="892" spans="1:5" ht="25.5">
      <c r="A892" s="35" t="s">
        <v>57</v>
      </c>
      <c r="E892" s="40" t="s">
        <v>2054</v>
      </c>
    </row>
    <row r="893" spans="1:5" ht="12.75">
      <c r="A893" t="s">
        <v>59</v>
      </c>
      <c r="E893" s="39" t="s">
        <v>5</v>
      </c>
    </row>
    <row r="894" spans="1:16" ht="12.75">
      <c r="A894" t="s">
        <v>49</v>
      </c>
      <c s="34" t="s">
        <v>4717</v>
      </c>
      <c s="34" t="s">
        <v>6410</v>
      </c>
      <c s="35" t="s">
        <v>5</v>
      </c>
      <c s="6" t="s">
        <v>6411</v>
      </c>
      <c s="36" t="s">
        <v>5665</v>
      </c>
      <c s="37">
        <v>1</v>
      </c>
      <c s="36">
        <v>0</v>
      </c>
      <c s="36">
        <f>ROUND(G894*H894,6)</f>
      </c>
      <c r="L894" s="38">
        <v>0</v>
      </c>
      <c s="32">
        <f>ROUND(ROUND(L894,2)*ROUND(G894,3),2)</f>
      </c>
      <c s="36" t="s">
        <v>1764</v>
      </c>
      <c>
        <f>(M894*21)/100</f>
      </c>
      <c t="s">
        <v>27</v>
      </c>
    </row>
    <row r="895" spans="1:5" ht="12.75">
      <c r="A895" s="35" t="s">
        <v>56</v>
      </c>
      <c r="E895" s="39" t="s">
        <v>5</v>
      </c>
    </row>
    <row r="896" spans="1:5" ht="25.5">
      <c r="A896" s="35" t="s">
        <v>57</v>
      </c>
      <c r="E896" s="40" t="s">
        <v>3039</v>
      </c>
    </row>
    <row r="897" spans="1:5" ht="76.5">
      <c r="A897" t="s">
        <v>59</v>
      </c>
      <c r="E897" s="39" t="s">
        <v>6412</v>
      </c>
    </row>
    <row r="898" spans="1:16" ht="25.5">
      <c r="A898" t="s">
        <v>49</v>
      </c>
      <c s="34" t="s">
        <v>4721</v>
      </c>
      <c s="34" t="s">
        <v>6413</v>
      </c>
      <c s="35" t="s">
        <v>5</v>
      </c>
      <c s="6" t="s">
        <v>6414</v>
      </c>
      <c s="36" t="s">
        <v>90</v>
      </c>
      <c s="37">
        <v>1</v>
      </c>
      <c s="36">
        <v>0</v>
      </c>
      <c s="36">
        <f>ROUND(G898*H898,6)</f>
      </c>
      <c r="L898" s="38">
        <v>0</v>
      </c>
      <c s="32">
        <f>ROUND(ROUND(L898,2)*ROUND(G898,3),2)</f>
      </c>
      <c s="36" t="s">
        <v>1764</v>
      </c>
      <c>
        <f>(M898*21)/100</f>
      </c>
      <c t="s">
        <v>27</v>
      </c>
    </row>
    <row r="899" spans="1:5" ht="12.75">
      <c r="A899" s="35" t="s">
        <v>56</v>
      </c>
      <c r="E899" s="39" t="s">
        <v>5</v>
      </c>
    </row>
    <row r="900" spans="1:5" ht="25.5">
      <c r="A900" s="35" t="s">
        <v>57</v>
      </c>
      <c r="E900" s="40" t="s">
        <v>3039</v>
      </c>
    </row>
    <row r="901" spans="1:5" ht="12.75">
      <c r="A901" t="s">
        <v>59</v>
      </c>
      <c r="E901" s="39" t="s">
        <v>5</v>
      </c>
    </row>
    <row r="902" spans="1:16" ht="12.75">
      <c r="A902" t="s">
        <v>49</v>
      </c>
      <c s="34" t="s">
        <v>4726</v>
      </c>
      <c s="34" t="s">
        <v>6415</v>
      </c>
      <c s="35" t="s">
        <v>5</v>
      </c>
      <c s="6" t="s">
        <v>6416</v>
      </c>
      <c s="36" t="s">
        <v>90</v>
      </c>
      <c s="37">
        <v>1</v>
      </c>
      <c s="36">
        <v>0</v>
      </c>
      <c s="36">
        <f>ROUND(G902*H902,6)</f>
      </c>
      <c r="L902" s="38">
        <v>0</v>
      </c>
      <c s="32">
        <f>ROUND(ROUND(L902,2)*ROUND(G902,3),2)</f>
      </c>
      <c s="36" t="s">
        <v>1764</v>
      </c>
      <c>
        <f>(M902*21)/100</f>
      </c>
      <c t="s">
        <v>27</v>
      </c>
    </row>
    <row r="903" spans="1:5" ht="12.75">
      <c r="A903" s="35" t="s">
        <v>56</v>
      </c>
      <c r="E903" s="39" t="s">
        <v>5</v>
      </c>
    </row>
    <row r="904" spans="1:5" ht="25.5">
      <c r="A904" s="35" t="s">
        <v>57</v>
      </c>
      <c r="E904" s="40" t="s">
        <v>3039</v>
      </c>
    </row>
    <row r="905" spans="1:5" ht="12.75">
      <c r="A905" t="s">
        <v>59</v>
      </c>
      <c r="E905" s="39" t="s">
        <v>5</v>
      </c>
    </row>
    <row r="906" spans="1:16" ht="12.75">
      <c r="A906" t="s">
        <v>49</v>
      </c>
      <c s="34" t="s">
        <v>4731</v>
      </c>
      <c s="34" t="s">
        <v>6417</v>
      </c>
      <c s="35" t="s">
        <v>5</v>
      </c>
      <c s="6" t="s">
        <v>6418</v>
      </c>
      <c s="36" t="s">
        <v>90</v>
      </c>
      <c s="37">
        <v>1</v>
      </c>
      <c s="36">
        <v>0</v>
      </c>
      <c s="36">
        <f>ROUND(G906*H906,6)</f>
      </c>
      <c r="L906" s="38">
        <v>0</v>
      </c>
      <c s="32">
        <f>ROUND(ROUND(L906,2)*ROUND(G906,3),2)</f>
      </c>
      <c s="36" t="s">
        <v>1764</v>
      </c>
      <c>
        <f>(M906*21)/100</f>
      </c>
      <c t="s">
        <v>27</v>
      </c>
    </row>
    <row r="907" spans="1:5" ht="12.75">
      <c r="A907" s="35" t="s">
        <v>56</v>
      </c>
      <c r="E907" s="39" t="s">
        <v>5</v>
      </c>
    </row>
    <row r="908" spans="1:5" ht="25.5">
      <c r="A908" s="35" t="s">
        <v>57</v>
      </c>
      <c r="E908" s="40" t="s">
        <v>3039</v>
      </c>
    </row>
    <row r="909" spans="1:5" ht="12.75">
      <c r="A909" t="s">
        <v>59</v>
      </c>
      <c r="E909" s="39" t="s">
        <v>5</v>
      </c>
    </row>
    <row r="910" spans="1:16" ht="12.75">
      <c r="A910" t="s">
        <v>49</v>
      </c>
      <c s="34" t="s">
        <v>4738</v>
      </c>
      <c s="34" t="s">
        <v>6419</v>
      </c>
      <c s="35" t="s">
        <v>5</v>
      </c>
      <c s="6" t="s">
        <v>6255</v>
      </c>
      <c s="36" t="s">
        <v>75</v>
      </c>
      <c s="37">
        <v>20</v>
      </c>
      <c s="36">
        <v>0</v>
      </c>
      <c s="36">
        <f>ROUND(G910*H910,6)</f>
      </c>
      <c r="L910" s="38">
        <v>0</v>
      </c>
      <c s="32">
        <f>ROUND(ROUND(L910,2)*ROUND(G910,3),2)</f>
      </c>
      <c s="36" t="s">
        <v>1764</v>
      </c>
      <c>
        <f>(M910*21)/100</f>
      </c>
      <c t="s">
        <v>27</v>
      </c>
    </row>
    <row r="911" spans="1:5" ht="12.75">
      <c r="A911" s="35" t="s">
        <v>56</v>
      </c>
      <c r="E911" s="39" t="s">
        <v>5</v>
      </c>
    </row>
    <row r="912" spans="1:5" ht="25.5">
      <c r="A912" s="35" t="s">
        <v>57</v>
      </c>
      <c r="E912" s="40" t="s">
        <v>3113</v>
      </c>
    </row>
    <row r="913" spans="1:5" ht="12.75">
      <c r="A913" t="s">
        <v>59</v>
      </c>
      <c r="E913" s="39" t="s">
        <v>5</v>
      </c>
    </row>
    <row r="914" spans="1:16" ht="12.75">
      <c r="A914" t="s">
        <v>49</v>
      </c>
      <c s="34" t="s">
        <v>5197</v>
      </c>
      <c s="34" t="s">
        <v>6420</v>
      </c>
      <c s="35" t="s">
        <v>5</v>
      </c>
      <c s="6" t="s">
        <v>6421</v>
      </c>
      <c s="36" t="s">
        <v>85</v>
      </c>
      <c s="37">
        <v>15</v>
      </c>
      <c s="36">
        <v>0</v>
      </c>
      <c s="36">
        <f>ROUND(G914*H914,6)</f>
      </c>
      <c r="L914" s="38">
        <v>0</v>
      </c>
      <c s="32">
        <f>ROUND(ROUND(L914,2)*ROUND(G914,3),2)</f>
      </c>
      <c s="36" t="s">
        <v>1764</v>
      </c>
      <c>
        <f>(M914*21)/100</f>
      </c>
      <c t="s">
        <v>27</v>
      </c>
    </row>
    <row r="915" spans="1:5" ht="12.75">
      <c r="A915" s="35" t="s">
        <v>56</v>
      </c>
      <c r="E915" s="39" t="s">
        <v>5</v>
      </c>
    </row>
    <row r="916" spans="1:5" ht="25.5">
      <c r="A916" s="35" t="s">
        <v>57</v>
      </c>
      <c r="E916" s="40" t="s">
        <v>5690</v>
      </c>
    </row>
    <row r="917" spans="1:5" ht="12.75">
      <c r="A917" t="s">
        <v>59</v>
      </c>
      <c r="E917" s="39" t="s">
        <v>5</v>
      </c>
    </row>
    <row r="918" spans="1:16" ht="12.75">
      <c r="A918" t="s">
        <v>49</v>
      </c>
      <c s="34" t="s">
        <v>5200</v>
      </c>
      <c s="34" t="s">
        <v>6422</v>
      </c>
      <c s="35" t="s">
        <v>5</v>
      </c>
      <c s="6" t="s">
        <v>6245</v>
      </c>
      <c s="36" t="s">
        <v>85</v>
      </c>
      <c s="37">
        <v>1</v>
      </c>
      <c s="36">
        <v>0</v>
      </c>
      <c s="36">
        <f>ROUND(G918*H918,6)</f>
      </c>
      <c r="L918" s="38">
        <v>0</v>
      </c>
      <c s="32">
        <f>ROUND(ROUND(L918,2)*ROUND(G918,3),2)</f>
      </c>
      <c s="36" t="s">
        <v>1764</v>
      </c>
      <c>
        <f>(M918*21)/100</f>
      </c>
      <c t="s">
        <v>27</v>
      </c>
    </row>
    <row r="919" spans="1:5" ht="12.75">
      <c r="A919" s="35" t="s">
        <v>56</v>
      </c>
      <c r="E919" s="39" t="s">
        <v>5</v>
      </c>
    </row>
    <row r="920" spans="1:5" ht="25.5">
      <c r="A920" s="35" t="s">
        <v>57</v>
      </c>
      <c r="E920" s="40" t="s">
        <v>3039</v>
      </c>
    </row>
    <row r="921" spans="1:5" ht="12.75">
      <c r="A921" t="s">
        <v>59</v>
      </c>
      <c r="E921" s="39" t="s">
        <v>5</v>
      </c>
    </row>
    <row r="922" spans="1:16" ht="12.75">
      <c r="A922" t="s">
        <v>49</v>
      </c>
      <c s="34" t="s">
        <v>5203</v>
      </c>
      <c s="34" t="s">
        <v>6423</v>
      </c>
      <c s="35" t="s">
        <v>5</v>
      </c>
      <c s="6" t="s">
        <v>6424</v>
      </c>
      <c s="36" t="s">
        <v>5665</v>
      </c>
      <c s="37">
        <v>1</v>
      </c>
      <c s="36">
        <v>0</v>
      </c>
      <c s="36">
        <f>ROUND(G922*H922,6)</f>
      </c>
      <c r="L922" s="38">
        <v>0</v>
      </c>
      <c s="32">
        <f>ROUND(ROUND(L922,2)*ROUND(G922,3),2)</f>
      </c>
      <c s="36" t="s">
        <v>1764</v>
      </c>
      <c>
        <f>(M922*21)/100</f>
      </c>
      <c t="s">
        <v>27</v>
      </c>
    </row>
    <row r="923" spans="1:5" ht="12.75">
      <c r="A923" s="35" t="s">
        <v>56</v>
      </c>
      <c r="E923" s="39" t="s">
        <v>5</v>
      </c>
    </row>
    <row r="924" spans="1:5" ht="25.5">
      <c r="A924" s="35" t="s">
        <v>57</v>
      </c>
      <c r="E924" s="40" t="s">
        <v>3039</v>
      </c>
    </row>
    <row r="925" spans="1:5" ht="76.5">
      <c r="A925" t="s">
        <v>59</v>
      </c>
      <c r="E925" s="39" t="s">
        <v>6425</v>
      </c>
    </row>
    <row r="926" spans="1:16" ht="12.75">
      <c r="A926" t="s">
        <v>49</v>
      </c>
      <c s="34" t="s">
        <v>5206</v>
      </c>
      <c s="34" t="s">
        <v>6426</v>
      </c>
      <c s="35" t="s">
        <v>5</v>
      </c>
      <c s="6" t="s">
        <v>6427</v>
      </c>
      <c s="36" t="s">
        <v>90</v>
      </c>
      <c s="37">
        <v>2</v>
      </c>
      <c s="36">
        <v>0</v>
      </c>
      <c s="36">
        <f>ROUND(G926*H926,6)</f>
      </c>
      <c r="L926" s="38">
        <v>0</v>
      </c>
      <c s="32">
        <f>ROUND(ROUND(L926,2)*ROUND(G926,3),2)</f>
      </c>
      <c s="36" t="s">
        <v>1764</v>
      </c>
      <c>
        <f>(M926*21)/100</f>
      </c>
      <c t="s">
        <v>27</v>
      </c>
    </row>
    <row r="927" spans="1:5" ht="12.75">
      <c r="A927" s="35" t="s">
        <v>56</v>
      </c>
      <c r="E927" s="39" t="s">
        <v>5</v>
      </c>
    </row>
    <row r="928" spans="1:5" ht="25.5">
      <c r="A928" s="35" t="s">
        <v>57</v>
      </c>
      <c r="E928" s="40" t="s">
        <v>2054</v>
      </c>
    </row>
    <row r="929" spans="1:5" ht="38.25">
      <c r="A929" t="s">
        <v>59</v>
      </c>
      <c r="E929" s="39" t="s">
        <v>6428</v>
      </c>
    </row>
    <row r="930" spans="1:16" ht="12.75">
      <c r="A930" t="s">
        <v>49</v>
      </c>
      <c s="34" t="s">
        <v>5209</v>
      </c>
      <c s="34" t="s">
        <v>6429</v>
      </c>
      <c s="35" t="s">
        <v>5</v>
      </c>
      <c s="6" t="s">
        <v>6430</v>
      </c>
      <c s="36" t="s">
        <v>90</v>
      </c>
      <c s="37">
        <v>2</v>
      </c>
      <c s="36">
        <v>0</v>
      </c>
      <c s="36">
        <f>ROUND(G930*H930,6)</f>
      </c>
      <c r="L930" s="38">
        <v>0</v>
      </c>
      <c s="32">
        <f>ROUND(ROUND(L930,2)*ROUND(G930,3),2)</f>
      </c>
      <c s="36" t="s">
        <v>1764</v>
      </c>
      <c>
        <f>(M930*21)/100</f>
      </c>
      <c t="s">
        <v>27</v>
      </c>
    </row>
    <row r="931" spans="1:5" ht="12.75">
      <c r="A931" s="35" t="s">
        <v>56</v>
      </c>
      <c r="E931" s="39" t="s">
        <v>5</v>
      </c>
    </row>
    <row r="932" spans="1:5" ht="25.5">
      <c r="A932" s="35" t="s">
        <v>57</v>
      </c>
      <c r="E932" s="40" t="s">
        <v>2054</v>
      </c>
    </row>
    <row r="933" spans="1:5" ht="12.75">
      <c r="A933" t="s">
        <v>59</v>
      </c>
      <c r="E933" s="39" t="s">
        <v>5</v>
      </c>
    </row>
    <row r="934" spans="1:16" ht="12.75">
      <c r="A934" t="s">
        <v>49</v>
      </c>
      <c s="34" t="s">
        <v>5212</v>
      </c>
      <c s="34" t="s">
        <v>6431</v>
      </c>
      <c s="35" t="s">
        <v>5</v>
      </c>
      <c s="6" t="s">
        <v>6432</v>
      </c>
      <c s="36" t="s">
        <v>75</v>
      </c>
      <c s="37">
        <v>30</v>
      </c>
      <c s="36">
        <v>0</v>
      </c>
      <c s="36">
        <f>ROUND(G934*H934,6)</f>
      </c>
      <c r="L934" s="38">
        <v>0</v>
      </c>
      <c s="32">
        <f>ROUND(ROUND(L934,2)*ROUND(G934,3),2)</f>
      </c>
      <c s="36" t="s">
        <v>1764</v>
      </c>
      <c>
        <f>(M934*21)/100</f>
      </c>
      <c t="s">
        <v>27</v>
      </c>
    </row>
    <row r="935" spans="1:5" ht="12.75">
      <c r="A935" s="35" t="s">
        <v>56</v>
      </c>
      <c r="E935" s="39" t="s">
        <v>5</v>
      </c>
    </row>
    <row r="936" spans="1:5" ht="25.5">
      <c r="A936" s="35" t="s">
        <v>57</v>
      </c>
      <c r="E936" s="40" t="s">
        <v>5411</v>
      </c>
    </row>
    <row r="937" spans="1:5" ht="12.75">
      <c r="A937" t="s">
        <v>59</v>
      </c>
      <c r="E937" s="39" t="s">
        <v>5</v>
      </c>
    </row>
    <row r="938" spans="1:16" ht="25.5">
      <c r="A938" t="s">
        <v>49</v>
      </c>
      <c s="34" t="s">
        <v>5215</v>
      </c>
      <c s="34" t="s">
        <v>6433</v>
      </c>
      <c s="35" t="s">
        <v>5</v>
      </c>
      <c s="6" t="s">
        <v>6434</v>
      </c>
      <c s="36" t="s">
        <v>85</v>
      </c>
      <c s="37">
        <v>20</v>
      </c>
      <c s="36">
        <v>0</v>
      </c>
      <c s="36">
        <f>ROUND(G938*H938,6)</f>
      </c>
      <c r="L938" s="38">
        <v>0</v>
      </c>
      <c s="32">
        <f>ROUND(ROUND(L938,2)*ROUND(G938,3),2)</f>
      </c>
      <c s="36" t="s">
        <v>1764</v>
      </c>
      <c>
        <f>(M938*21)/100</f>
      </c>
      <c t="s">
        <v>27</v>
      </c>
    </row>
    <row r="939" spans="1:5" ht="12.75">
      <c r="A939" s="35" t="s">
        <v>56</v>
      </c>
      <c r="E939" s="39" t="s">
        <v>5</v>
      </c>
    </row>
    <row r="940" spans="1:5" ht="25.5">
      <c r="A940" s="35" t="s">
        <v>57</v>
      </c>
      <c r="E940" s="40" t="s">
        <v>3113</v>
      </c>
    </row>
    <row r="941" spans="1:5" ht="12.75">
      <c r="A941" t="s">
        <v>59</v>
      </c>
      <c r="E941" s="39" t="s">
        <v>5</v>
      </c>
    </row>
    <row r="942" spans="1:16" ht="12.75">
      <c r="A942" t="s">
        <v>49</v>
      </c>
      <c s="34" t="s">
        <v>5218</v>
      </c>
      <c s="34" t="s">
        <v>6435</v>
      </c>
      <c s="35" t="s">
        <v>5</v>
      </c>
      <c s="6" t="s">
        <v>6245</v>
      </c>
      <c s="36" t="s">
        <v>85</v>
      </c>
      <c s="37">
        <v>2</v>
      </c>
      <c s="36">
        <v>0</v>
      </c>
      <c s="36">
        <f>ROUND(G942*H942,6)</f>
      </c>
      <c r="L942" s="38">
        <v>0</v>
      </c>
      <c s="32">
        <f>ROUND(ROUND(L942,2)*ROUND(G942,3),2)</f>
      </c>
      <c s="36" t="s">
        <v>1764</v>
      </c>
      <c>
        <f>(M942*21)/100</f>
      </c>
      <c t="s">
        <v>27</v>
      </c>
    </row>
    <row r="943" spans="1:5" ht="12.75">
      <c r="A943" s="35" t="s">
        <v>56</v>
      </c>
      <c r="E943" s="39" t="s">
        <v>5</v>
      </c>
    </row>
    <row r="944" spans="1:5" ht="25.5">
      <c r="A944" s="35" t="s">
        <v>57</v>
      </c>
      <c r="E944" s="40" t="s">
        <v>2054</v>
      </c>
    </row>
    <row r="945" spans="1:5" ht="12.75">
      <c r="A945" t="s">
        <v>59</v>
      </c>
      <c r="E945" s="39" t="s">
        <v>5</v>
      </c>
    </row>
    <row r="946" spans="1:13" ht="12.75">
      <c r="A946" t="s">
        <v>46</v>
      </c>
      <c r="C946" s="31" t="s">
        <v>6436</v>
      </c>
      <c r="E946" s="33" t="s">
        <v>6437</v>
      </c>
      <c r="J946" s="32">
        <f>0</f>
      </c>
      <c s="32">
        <f>0</f>
      </c>
      <c s="32">
        <f>0+L947+L951+L955+L959</f>
      </c>
      <c s="32">
        <f>0+M947+M951+M955+M959</f>
      </c>
    </row>
    <row r="947" spans="1:16" ht="12.75">
      <c r="A947" t="s">
        <v>49</v>
      </c>
      <c s="34" t="s">
        <v>5221</v>
      </c>
      <c s="34" t="s">
        <v>6438</v>
      </c>
      <c s="35" t="s">
        <v>5</v>
      </c>
      <c s="6" t="s">
        <v>6439</v>
      </c>
      <c s="36" t="s">
        <v>5665</v>
      </c>
      <c s="37">
        <v>1</v>
      </c>
      <c s="36">
        <v>0</v>
      </c>
      <c s="36">
        <f>ROUND(G947*H947,6)</f>
      </c>
      <c r="L947" s="38">
        <v>0</v>
      </c>
      <c s="32">
        <f>ROUND(ROUND(L947,2)*ROUND(G947,3),2)</f>
      </c>
      <c s="36" t="s">
        <v>1764</v>
      </c>
      <c>
        <f>(M947*21)/100</f>
      </c>
      <c t="s">
        <v>27</v>
      </c>
    </row>
    <row r="948" spans="1:5" ht="12.75">
      <c r="A948" s="35" t="s">
        <v>56</v>
      </c>
      <c r="E948" s="39" t="s">
        <v>5</v>
      </c>
    </row>
    <row r="949" spans="1:5" ht="25.5">
      <c r="A949" s="35" t="s">
        <v>57</v>
      </c>
      <c r="E949" s="40" t="s">
        <v>3039</v>
      </c>
    </row>
    <row r="950" spans="1:5" ht="12.75">
      <c r="A950" t="s">
        <v>59</v>
      </c>
      <c r="E950" s="39" t="s">
        <v>5</v>
      </c>
    </row>
    <row r="951" spans="1:16" ht="12.75">
      <c r="A951" t="s">
        <v>49</v>
      </c>
      <c s="34" t="s">
        <v>5224</v>
      </c>
      <c s="34" t="s">
        <v>6440</v>
      </c>
      <c s="35" t="s">
        <v>5</v>
      </c>
      <c s="6" t="s">
        <v>6441</v>
      </c>
      <c s="36" t="s">
        <v>738</v>
      </c>
      <c s="37">
        <v>20</v>
      </c>
      <c s="36">
        <v>0</v>
      </c>
      <c s="36">
        <f>ROUND(G951*H951,6)</f>
      </c>
      <c r="L951" s="38">
        <v>0</v>
      </c>
      <c s="32">
        <f>ROUND(ROUND(L951,2)*ROUND(G951,3),2)</f>
      </c>
      <c s="36" t="s">
        <v>1764</v>
      </c>
      <c>
        <f>(M951*21)/100</f>
      </c>
      <c t="s">
        <v>27</v>
      </c>
    </row>
    <row r="952" spans="1:5" ht="12.75">
      <c r="A952" s="35" t="s">
        <v>56</v>
      </c>
      <c r="E952" s="39" t="s">
        <v>5</v>
      </c>
    </row>
    <row r="953" spans="1:5" ht="25.5">
      <c r="A953" s="35" t="s">
        <v>57</v>
      </c>
      <c r="E953" s="40" t="s">
        <v>3113</v>
      </c>
    </row>
    <row r="954" spans="1:5" ht="12.75">
      <c r="A954" t="s">
        <v>59</v>
      </c>
      <c r="E954" s="39" t="s">
        <v>5</v>
      </c>
    </row>
    <row r="955" spans="1:16" ht="12.75">
      <c r="A955" t="s">
        <v>49</v>
      </c>
      <c s="34" t="s">
        <v>5227</v>
      </c>
      <c s="34" t="s">
        <v>6442</v>
      </c>
      <c s="35" t="s">
        <v>5</v>
      </c>
      <c s="6" t="s">
        <v>6443</v>
      </c>
      <c s="36" t="s">
        <v>738</v>
      </c>
      <c s="37">
        <v>20</v>
      </c>
      <c s="36">
        <v>0</v>
      </c>
      <c s="36">
        <f>ROUND(G955*H955,6)</f>
      </c>
      <c r="L955" s="38">
        <v>0</v>
      </c>
      <c s="32">
        <f>ROUND(ROUND(L955,2)*ROUND(G955,3),2)</f>
      </c>
      <c s="36" t="s">
        <v>1764</v>
      </c>
      <c>
        <f>(M955*21)/100</f>
      </c>
      <c t="s">
        <v>27</v>
      </c>
    </row>
    <row r="956" spans="1:5" ht="12.75">
      <c r="A956" s="35" t="s">
        <v>56</v>
      </c>
      <c r="E956" s="39" t="s">
        <v>5</v>
      </c>
    </row>
    <row r="957" spans="1:5" ht="25.5">
      <c r="A957" s="35" t="s">
        <v>57</v>
      </c>
      <c r="E957" s="40" t="s">
        <v>3113</v>
      </c>
    </row>
    <row r="958" spans="1:5" ht="12.75">
      <c r="A958" t="s">
        <v>59</v>
      </c>
      <c r="E958" s="39" t="s">
        <v>5</v>
      </c>
    </row>
    <row r="959" spans="1:16" ht="12.75">
      <c r="A959" t="s">
        <v>49</v>
      </c>
      <c s="34" t="s">
        <v>5230</v>
      </c>
      <c s="34" t="s">
        <v>6444</v>
      </c>
      <c s="35" t="s">
        <v>5</v>
      </c>
      <c s="6" t="s">
        <v>6445</v>
      </c>
      <c s="36" t="s">
        <v>2138</v>
      </c>
      <c s="37">
        <v>50</v>
      </c>
      <c s="36">
        <v>0</v>
      </c>
      <c s="36">
        <f>ROUND(G959*H959,6)</f>
      </c>
      <c r="L959" s="38">
        <v>0</v>
      </c>
      <c s="32">
        <f>ROUND(ROUND(L959,2)*ROUND(G959,3),2)</f>
      </c>
      <c s="36" t="s">
        <v>1764</v>
      </c>
      <c>
        <f>(M959*21)/100</f>
      </c>
      <c t="s">
        <v>27</v>
      </c>
    </row>
    <row r="960" spans="1:5" ht="12.75">
      <c r="A960" s="35" t="s">
        <v>56</v>
      </c>
      <c r="E960" s="39" t="s">
        <v>5</v>
      </c>
    </row>
    <row r="961" spans="1:5" ht="25.5">
      <c r="A961" s="35" t="s">
        <v>57</v>
      </c>
      <c r="E961" s="40" t="s">
        <v>6297</v>
      </c>
    </row>
    <row r="962" spans="1:5" ht="12.75">
      <c r="A962" t="s">
        <v>59</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6448</v>
      </c>
      <c r="E8" s="30" t="s">
        <v>6447</v>
      </c>
      <c r="J8" s="29">
        <f>0+J9+J98+J291+J316+J501+J542+J551+J560+J577</f>
      </c>
      <c s="29">
        <f>0+K9+K98+K291+K316+K501+K542+K551+K560+K577</f>
      </c>
      <c s="29">
        <f>0+L9+L98+L291+L316+L501+L542+L551+L560+L577</f>
      </c>
      <c s="29">
        <f>0+M9+M98+M291+M316+M501+M542+M551+M560+M577</f>
      </c>
    </row>
    <row r="9" spans="1:13" ht="12.75">
      <c r="A9" t="s">
        <v>46</v>
      </c>
      <c r="C9" s="31" t="s">
        <v>6449</v>
      </c>
      <c r="E9" s="33" t="s">
        <v>6450</v>
      </c>
      <c r="J9" s="32">
        <f>0</f>
      </c>
      <c s="32">
        <f>0</f>
      </c>
      <c s="32">
        <f>0+L10+L14+L18+L22+L26+L30+L34+L38+L42+L46+L50+L54+L58+L62+L66+L70+L74+L78+L82+L86+L90+L94</f>
      </c>
      <c s="32">
        <f>0+M10+M14+M18+M22+M26+M30+M34+M38+M42+M46+M50+M54+M58+M62+M66+M70+M74+M78+M82+M86+M90+M94</f>
      </c>
    </row>
    <row r="10" spans="1:16" ht="12.75">
      <c r="A10" t="s">
        <v>49</v>
      </c>
      <c s="34" t="s">
        <v>4</v>
      </c>
      <c s="34" t="s">
        <v>6451</v>
      </c>
      <c s="35" t="s">
        <v>5</v>
      </c>
      <c s="6" t="s">
        <v>6452</v>
      </c>
      <c s="36" t="s">
        <v>90</v>
      </c>
      <c s="37">
        <v>2</v>
      </c>
      <c s="36">
        <v>0</v>
      </c>
      <c s="36">
        <f>ROUND(G10*H10,6)</f>
      </c>
      <c r="L10" s="38">
        <v>0</v>
      </c>
      <c s="32">
        <f>ROUND(ROUND(L10,2)*ROUND(G10,3),2)</f>
      </c>
      <c s="36" t="s">
        <v>5706</v>
      </c>
      <c>
        <f>(M10*21)/100</f>
      </c>
      <c t="s">
        <v>27</v>
      </c>
    </row>
    <row r="11" spans="1:5" ht="12.75">
      <c r="A11" s="35" t="s">
        <v>56</v>
      </c>
      <c r="E11" s="39" t="s">
        <v>5</v>
      </c>
    </row>
    <row r="12" spans="1:5" ht="12.75">
      <c r="A12" s="35" t="s">
        <v>57</v>
      </c>
      <c r="E12" s="40" t="s">
        <v>5</v>
      </c>
    </row>
    <row r="13" spans="1:5" ht="38.25">
      <c r="A13" t="s">
        <v>59</v>
      </c>
      <c r="E13" s="39" t="s">
        <v>6453</v>
      </c>
    </row>
    <row r="14" spans="1:16" ht="12.75">
      <c r="A14" t="s">
        <v>49</v>
      </c>
      <c s="34" t="s">
        <v>27</v>
      </c>
      <c s="34" t="s">
        <v>6454</v>
      </c>
      <c s="35" t="s">
        <v>5</v>
      </c>
      <c s="6" t="s">
        <v>6455</v>
      </c>
      <c s="36" t="s">
        <v>90</v>
      </c>
      <c s="37">
        <v>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12.75">
      <c r="A18" t="s">
        <v>49</v>
      </c>
      <c s="34" t="s">
        <v>26</v>
      </c>
      <c s="34" t="s">
        <v>6456</v>
      </c>
      <c s="35" t="s">
        <v>5</v>
      </c>
      <c s="6" t="s">
        <v>6457</v>
      </c>
      <c s="36" t="s">
        <v>5665</v>
      </c>
      <c s="37">
        <v>11</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12.75">
      <c r="A22" t="s">
        <v>49</v>
      </c>
      <c s="34" t="s">
        <v>72</v>
      </c>
      <c s="34" t="s">
        <v>6458</v>
      </c>
      <c s="35" t="s">
        <v>5</v>
      </c>
      <c s="6" t="s">
        <v>6459</v>
      </c>
      <c s="36" t="s">
        <v>75</v>
      </c>
      <c s="37">
        <v>14</v>
      </c>
      <c s="36">
        <v>0</v>
      </c>
      <c s="36">
        <f>ROUND(G22*H22,6)</f>
      </c>
      <c r="L22" s="38">
        <v>0</v>
      </c>
      <c s="32">
        <f>ROUND(ROUND(L22,2)*ROUND(G22,3),2)</f>
      </c>
      <c s="36" t="s">
        <v>5706</v>
      </c>
      <c>
        <f>(M22*21)/100</f>
      </c>
      <c t="s">
        <v>27</v>
      </c>
    </row>
    <row r="23" spans="1:5" ht="12.75">
      <c r="A23" s="35" t="s">
        <v>56</v>
      </c>
      <c r="E23" s="39" t="s">
        <v>5</v>
      </c>
    </row>
    <row r="24" spans="1:5" ht="12.75">
      <c r="A24" s="35" t="s">
        <v>57</v>
      </c>
      <c r="E24" s="40" t="s">
        <v>5</v>
      </c>
    </row>
    <row r="25" spans="1:5" ht="12.75">
      <c r="A25" t="s">
        <v>59</v>
      </c>
      <c r="E25" s="39" t="s">
        <v>5</v>
      </c>
    </row>
    <row r="26" spans="1:16" ht="12.75">
      <c r="A26" t="s">
        <v>49</v>
      </c>
      <c s="34" t="s">
        <v>77</v>
      </c>
      <c s="34" t="s">
        <v>6460</v>
      </c>
      <c s="35" t="s">
        <v>5</v>
      </c>
      <c s="6" t="s">
        <v>6461</v>
      </c>
      <c s="36" t="s">
        <v>75</v>
      </c>
      <c s="37">
        <v>55</v>
      </c>
      <c s="36">
        <v>0</v>
      </c>
      <c s="36">
        <f>ROUND(G26*H26,6)</f>
      </c>
      <c r="L26" s="38">
        <v>0</v>
      </c>
      <c s="32">
        <f>ROUND(ROUND(L26,2)*ROUND(G26,3),2)</f>
      </c>
      <c s="36" t="s">
        <v>5706</v>
      </c>
      <c>
        <f>(M26*21)/100</f>
      </c>
      <c t="s">
        <v>27</v>
      </c>
    </row>
    <row r="27" spans="1:5" ht="12.75">
      <c r="A27" s="35" t="s">
        <v>56</v>
      </c>
      <c r="E27" s="39" t="s">
        <v>5</v>
      </c>
    </row>
    <row r="28" spans="1:5" ht="12.75">
      <c r="A28" s="35" t="s">
        <v>57</v>
      </c>
      <c r="E28" s="40" t="s">
        <v>5</v>
      </c>
    </row>
    <row r="29" spans="1:5" ht="25.5">
      <c r="A29" t="s">
        <v>59</v>
      </c>
      <c r="E29" s="39" t="s">
        <v>6462</v>
      </c>
    </row>
    <row r="30" spans="1:16" ht="12.75">
      <c r="A30" t="s">
        <v>49</v>
      </c>
      <c s="34" t="s">
        <v>82</v>
      </c>
      <c s="34" t="s">
        <v>6463</v>
      </c>
      <c s="35" t="s">
        <v>5</v>
      </c>
      <c s="6" t="s">
        <v>6464</v>
      </c>
      <c s="36" t="s">
        <v>75</v>
      </c>
      <c s="37">
        <v>42</v>
      </c>
      <c s="36">
        <v>0</v>
      </c>
      <c s="36">
        <f>ROUND(G30*H30,6)</f>
      </c>
      <c r="L30" s="38">
        <v>0</v>
      </c>
      <c s="32">
        <f>ROUND(ROUND(L30,2)*ROUND(G30,3),2)</f>
      </c>
      <c s="36" t="s">
        <v>5706</v>
      </c>
      <c>
        <f>(M30*21)/100</f>
      </c>
      <c t="s">
        <v>27</v>
      </c>
    </row>
    <row r="31" spans="1:5" ht="12.75">
      <c r="A31" s="35" t="s">
        <v>56</v>
      </c>
      <c r="E31" s="39" t="s">
        <v>5</v>
      </c>
    </row>
    <row r="32" spans="1:5" ht="12.75">
      <c r="A32" s="35" t="s">
        <v>57</v>
      </c>
      <c r="E32" s="40" t="s">
        <v>5</v>
      </c>
    </row>
    <row r="33" spans="1:5" ht="25.5">
      <c r="A33" t="s">
        <v>59</v>
      </c>
      <c r="E33" s="39" t="s">
        <v>6462</v>
      </c>
    </row>
    <row r="34" spans="1:16" ht="12.75">
      <c r="A34" t="s">
        <v>49</v>
      </c>
      <c s="34" t="s">
        <v>87</v>
      </c>
      <c s="34" t="s">
        <v>6465</v>
      </c>
      <c s="35" t="s">
        <v>5</v>
      </c>
      <c s="6" t="s">
        <v>6466</v>
      </c>
      <c s="36" t="s">
        <v>75</v>
      </c>
      <c s="37">
        <v>56</v>
      </c>
      <c s="36">
        <v>0</v>
      </c>
      <c s="36">
        <f>ROUND(G34*H34,6)</f>
      </c>
      <c r="L34" s="38">
        <v>0</v>
      </c>
      <c s="32">
        <f>ROUND(ROUND(L34,2)*ROUND(G34,3),2)</f>
      </c>
      <c s="36" t="s">
        <v>5706</v>
      </c>
      <c>
        <f>(M34*21)/100</f>
      </c>
      <c t="s">
        <v>27</v>
      </c>
    </row>
    <row r="35" spans="1:5" ht="12.75">
      <c r="A35" s="35" t="s">
        <v>56</v>
      </c>
      <c r="E35" s="39" t="s">
        <v>5</v>
      </c>
    </row>
    <row r="36" spans="1:5" ht="12.75">
      <c r="A36" s="35" t="s">
        <v>57</v>
      </c>
      <c r="E36" s="40" t="s">
        <v>5</v>
      </c>
    </row>
    <row r="37" spans="1:5" ht="25.5">
      <c r="A37" t="s">
        <v>59</v>
      </c>
      <c r="E37" s="39" t="s">
        <v>6467</v>
      </c>
    </row>
    <row r="38" spans="1:16" ht="12.75">
      <c r="A38" t="s">
        <v>49</v>
      </c>
      <c s="34" t="s">
        <v>108</v>
      </c>
      <c s="34" t="s">
        <v>6468</v>
      </c>
      <c s="35" t="s">
        <v>4</v>
      </c>
      <c s="6" t="s">
        <v>6469</v>
      </c>
      <c s="36" t="s">
        <v>75</v>
      </c>
      <c s="37">
        <v>152</v>
      </c>
      <c s="36">
        <v>0</v>
      </c>
      <c s="36">
        <f>ROUND(G38*H38,6)</f>
      </c>
      <c r="L38" s="38">
        <v>0</v>
      </c>
      <c s="32">
        <f>ROUND(ROUND(L38,2)*ROUND(G38,3),2)</f>
      </c>
      <c s="36" t="s">
        <v>5706</v>
      </c>
      <c>
        <f>(M38*21)/100</f>
      </c>
      <c t="s">
        <v>27</v>
      </c>
    </row>
    <row r="39" spans="1:5" ht="12.75">
      <c r="A39" s="35" t="s">
        <v>56</v>
      </c>
      <c r="E39" s="39" t="s">
        <v>5</v>
      </c>
    </row>
    <row r="40" spans="1:5" ht="12.75">
      <c r="A40" s="35" t="s">
        <v>57</v>
      </c>
      <c r="E40" s="40" t="s">
        <v>5</v>
      </c>
    </row>
    <row r="41" spans="1:5" ht="25.5">
      <c r="A41" t="s">
        <v>59</v>
      </c>
      <c r="E41" s="39" t="s">
        <v>6470</v>
      </c>
    </row>
    <row r="42" spans="1:16" ht="12.75">
      <c r="A42" t="s">
        <v>49</v>
      </c>
      <c s="34" t="s">
        <v>112</v>
      </c>
      <c s="34" t="s">
        <v>6468</v>
      </c>
      <c s="35" t="s">
        <v>27</v>
      </c>
      <c s="6" t="s">
        <v>6469</v>
      </c>
      <c s="36" t="s">
        <v>75</v>
      </c>
      <c s="37">
        <v>7</v>
      </c>
      <c s="36">
        <v>0</v>
      </c>
      <c s="36">
        <f>ROUND(G42*H42,6)</f>
      </c>
      <c r="L42" s="38">
        <v>0</v>
      </c>
      <c s="32">
        <f>ROUND(ROUND(L42,2)*ROUND(G42,3),2)</f>
      </c>
      <c s="36" t="s">
        <v>5706</v>
      </c>
      <c>
        <f>(M42*21)/100</f>
      </c>
      <c t="s">
        <v>27</v>
      </c>
    </row>
    <row r="43" spans="1:5" ht="12.75">
      <c r="A43" s="35" t="s">
        <v>56</v>
      </c>
      <c r="E43" s="39" t="s">
        <v>5</v>
      </c>
    </row>
    <row r="44" spans="1:5" ht="12.75">
      <c r="A44" s="35" t="s">
        <v>57</v>
      </c>
      <c r="E44" s="40" t="s">
        <v>5</v>
      </c>
    </row>
    <row r="45" spans="1:5" ht="25.5">
      <c r="A45" t="s">
        <v>59</v>
      </c>
      <c r="E45" s="39" t="s">
        <v>6471</v>
      </c>
    </row>
    <row r="46" spans="1:16" ht="12.75">
      <c r="A46" t="s">
        <v>49</v>
      </c>
      <c s="34" t="s">
        <v>116</v>
      </c>
      <c s="34" t="s">
        <v>6472</v>
      </c>
      <c s="35" t="s">
        <v>5</v>
      </c>
      <c s="6" t="s">
        <v>6473</v>
      </c>
      <c s="36" t="s">
        <v>75</v>
      </c>
      <c s="37">
        <v>24</v>
      </c>
      <c s="36">
        <v>0</v>
      </c>
      <c s="36">
        <f>ROUND(G46*H46,6)</f>
      </c>
      <c r="L46" s="38">
        <v>0</v>
      </c>
      <c s="32">
        <f>ROUND(ROUND(L46,2)*ROUND(G46,3),2)</f>
      </c>
      <c s="36" t="s">
        <v>5706</v>
      </c>
      <c>
        <f>(M46*21)/100</f>
      </c>
      <c t="s">
        <v>27</v>
      </c>
    </row>
    <row r="47" spans="1:5" ht="12.75">
      <c r="A47" s="35" t="s">
        <v>56</v>
      </c>
      <c r="E47" s="39" t="s">
        <v>5</v>
      </c>
    </row>
    <row r="48" spans="1:5" ht="12.75">
      <c r="A48" s="35" t="s">
        <v>57</v>
      </c>
      <c r="E48" s="40" t="s">
        <v>5</v>
      </c>
    </row>
    <row r="49" spans="1:5" ht="25.5">
      <c r="A49" t="s">
        <v>59</v>
      </c>
      <c r="E49" s="39" t="s">
        <v>6470</v>
      </c>
    </row>
    <row r="50" spans="1:16" ht="12.75">
      <c r="A50" t="s">
        <v>49</v>
      </c>
      <c s="34" t="s">
        <v>120</v>
      </c>
      <c s="34" t="s">
        <v>6474</v>
      </c>
      <c s="35" t="s">
        <v>5</v>
      </c>
      <c s="6" t="s">
        <v>6475</v>
      </c>
      <c s="36" t="s">
        <v>75</v>
      </c>
      <c s="37">
        <v>41</v>
      </c>
      <c s="36">
        <v>0</v>
      </c>
      <c s="36">
        <f>ROUND(G50*H50,6)</f>
      </c>
      <c r="L50" s="38">
        <v>0</v>
      </c>
      <c s="32">
        <f>ROUND(ROUND(L50,2)*ROUND(G50,3),2)</f>
      </c>
      <c s="36" t="s">
        <v>5706</v>
      </c>
      <c>
        <f>(M50*21)/100</f>
      </c>
      <c t="s">
        <v>27</v>
      </c>
    </row>
    <row r="51" spans="1:5" ht="12.75">
      <c r="A51" s="35" t="s">
        <v>56</v>
      </c>
      <c r="E51" s="39" t="s">
        <v>5</v>
      </c>
    </row>
    <row r="52" spans="1:5" ht="12.75">
      <c r="A52" s="35" t="s">
        <v>57</v>
      </c>
      <c r="E52" s="40" t="s">
        <v>5</v>
      </c>
    </row>
    <row r="53" spans="1:5" ht="25.5">
      <c r="A53" t="s">
        <v>59</v>
      </c>
      <c r="E53" s="39" t="s">
        <v>6470</v>
      </c>
    </row>
    <row r="54" spans="1:16" ht="12.75">
      <c r="A54" t="s">
        <v>49</v>
      </c>
      <c s="34" t="s">
        <v>124</v>
      </c>
      <c s="34" t="s">
        <v>6476</v>
      </c>
      <c s="35" t="s">
        <v>5</v>
      </c>
      <c s="6" t="s">
        <v>6477</v>
      </c>
      <c s="36" t="s">
        <v>75</v>
      </c>
      <c s="37">
        <v>33</v>
      </c>
      <c s="36">
        <v>0</v>
      </c>
      <c s="36">
        <f>ROUND(G54*H54,6)</f>
      </c>
      <c r="L54" s="38">
        <v>0</v>
      </c>
      <c s="32">
        <f>ROUND(ROUND(L54,2)*ROUND(G54,3),2)</f>
      </c>
      <c s="36" t="s">
        <v>5706</v>
      </c>
      <c>
        <f>(M54*21)/100</f>
      </c>
      <c t="s">
        <v>27</v>
      </c>
    </row>
    <row r="55" spans="1:5" ht="12.75">
      <c r="A55" s="35" t="s">
        <v>56</v>
      </c>
      <c r="E55" s="39" t="s">
        <v>5</v>
      </c>
    </row>
    <row r="56" spans="1:5" ht="12.75">
      <c r="A56" s="35" t="s">
        <v>57</v>
      </c>
      <c r="E56" s="40" t="s">
        <v>5</v>
      </c>
    </row>
    <row r="57" spans="1:5" ht="25.5">
      <c r="A57" t="s">
        <v>59</v>
      </c>
      <c r="E57" s="39" t="s">
        <v>6478</v>
      </c>
    </row>
    <row r="58" spans="1:16" ht="12.75">
      <c r="A58" t="s">
        <v>49</v>
      </c>
      <c s="34" t="s">
        <v>128</v>
      </c>
      <c s="34" t="s">
        <v>6479</v>
      </c>
      <c s="35" t="s">
        <v>5</v>
      </c>
      <c s="6" t="s">
        <v>6480</v>
      </c>
      <c s="36" t="s">
        <v>75</v>
      </c>
      <c s="37">
        <v>264</v>
      </c>
      <c s="36">
        <v>0</v>
      </c>
      <c s="36">
        <f>ROUND(G58*H58,6)</f>
      </c>
      <c r="L58" s="38">
        <v>0</v>
      </c>
      <c s="32">
        <f>ROUND(ROUND(L58,2)*ROUND(G58,3),2)</f>
      </c>
      <c s="36" t="s">
        <v>5706</v>
      </c>
      <c>
        <f>(M58*21)/100</f>
      </c>
      <c t="s">
        <v>27</v>
      </c>
    </row>
    <row r="59" spans="1:5" ht="12.75">
      <c r="A59" s="35" t="s">
        <v>56</v>
      </c>
      <c r="E59" s="39" t="s">
        <v>5</v>
      </c>
    </row>
    <row r="60" spans="1:5" ht="12.75">
      <c r="A60" s="35" t="s">
        <v>57</v>
      </c>
      <c r="E60" s="40" t="s">
        <v>5</v>
      </c>
    </row>
    <row r="61" spans="1:5" ht="25.5">
      <c r="A61" t="s">
        <v>59</v>
      </c>
      <c r="E61" s="39" t="s">
        <v>6478</v>
      </c>
    </row>
    <row r="62" spans="1:16" ht="12.75">
      <c r="A62" t="s">
        <v>49</v>
      </c>
      <c s="34" t="s">
        <v>131</v>
      </c>
      <c s="34" t="s">
        <v>6481</v>
      </c>
      <c s="35" t="s">
        <v>5</v>
      </c>
      <c s="6" t="s">
        <v>6482</v>
      </c>
      <c s="36" t="s">
        <v>90</v>
      </c>
      <c s="37">
        <v>55</v>
      </c>
      <c s="36">
        <v>0</v>
      </c>
      <c s="36">
        <f>ROUND(G62*H62,6)</f>
      </c>
      <c r="L62" s="38">
        <v>0</v>
      </c>
      <c s="32">
        <f>ROUND(ROUND(L62,2)*ROUND(G62,3),2)</f>
      </c>
      <c s="36" t="s">
        <v>5706</v>
      </c>
      <c>
        <f>(M62*21)/100</f>
      </c>
      <c t="s">
        <v>27</v>
      </c>
    </row>
    <row r="63" spans="1:5" ht="12.75">
      <c r="A63" s="35" t="s">
        <v>56</v>
      </c>
      <c r="E63" s="39" t="s">
        <v>5</v>
      </c>
    </row>
    <row r="64" spans="1:5" ht="12.75">
      <c r="A64" s="35" t="s">
        <v>57</v>
      </c>
      <c r="E64" s="40" t="s">
        <v>5</v>
      </c>
    </row>
    <row r="65" spans="1:5" ht="12.75">
      <c r="A65" t="s">
        <v>59</v>
      </c>
      <c r="E65" s="39" t="s">
        <v>5</v>
      </c>
    </row>
    <row r="66" spans="1:16" ht="12.75">
      <c r="A66" t="s">
        <v>49</v>
      </c>
      <c s="34" t="s">
        <v>135</v>
      </c>
      <c s="34" t="s">
        <v>6483</v>
      </c>
      <c s="35" t="s">
        <v>5</v>
      </c>
      <c s="6" t="s">
        <v>6484</v>
      </c>
      <c s="36" t="s">
        <v>90</v>
      </c>
      <c s="37">
        <v>22</v>
      </c>
      <c s="36">
        <v>0</v>
      </c>
      <c s="36">
        <f>ROUND(G66*H66,6)</f>
      </c>
      <c r="L66" s="38">
        <v>0</v>
      </c>
      <c s="32">
        <f>ROUND(ROUND(L66,2)*ROUND(G66,3),2)</f>
      </c>
      <c s="36" t="s">
        <v>5706</v>
      </c>
      <c>
        <f>(M66*21)/100</f>
      </c>
      <c t="s">
        <v>27</v>
      </c>
    </row>
    <row r="67" spans="1:5" ht="12.75">
      <c r="A67" s="35" t="s">
        <v>56</v>
      </c>
      <c r="E67" s="39" t="s">
        <v>5</v>
      </c>
    </row>
    <row r="68" spans="1:5" ht="12.75">
      <c r="A68" s="35" t="s">
        <v>57</v>
      </c>
      <c r="E68" s="40" t="s">
        <v>5</v>
      </c>
    </row>
    <row r="69" spans="1:5" ht="12.75">
      <c r="A69" t="s">
        <v>59</v>
      </c>
      <c r="E69" s="39" t="s">
        <v>5</v>
      </c>
    </row>
    <row r="70" spans="1:16" ht="12.75">
      <c r="A70" t="s">
        <v>49</v>
      </c>
      <c s="34" t="s">
        <v>139</v>
      </c>
      <c s="34" t="s">
        <v>6485</v>
      </c>
      <c s="35" t="s">
        <v>5</v>
      </c>
      <c s="6" t="s">
        <v>6486</v>
      </c>
      <c s="36" t="s">
        <v>90</v>
      </c>
      <c s="37">
        <v>1</v>
      </c>
      <c s="36">
        <v>0</v>
      </c>
      <c s="36">
        <f>ROUND(G70*H70,6)</f>
      </c>
      <c r="L70" s="38">
        <v>0</v>
      </c>
      <c s="32">
        <f>ROUND(ROUND(L70,2)*ROUND(G70,3),2)</f>
      </c>
      <c s="36" t="s">
        <v>5706</v>
      </c>
      <c>
        <f>(M70*21)/100</f>
      </c>
      <c t="s">
        <v>27</v>
      </c>
    </row>
    <row r="71" spans="1:5" ht="12.75">
      <c r="A71" s="35" t="s">
        <v>56</v>
      </c>
      <c r="E71" s="39" t="s">
        <v>5</v>
      </c>
    </row>
    <row r="72" spans="1:5" ht="12.75">
      <c r="A72" s="35" t="s">
        <v>57</v>
      </c>
      <c r="E72" s="40" t="s">
        <v>5</v>
      </c>
    </row>
    <row r="73" spans="1:5" ht="12.75">
      <c r="A73" t="s">
        <v>59</v>
      </c>
      <c r="E73" s="39" t="s">
        <v>5</v>
      </c>
    </row>
    <row r="74" spans="1:16" ht="12.75">
      <c r="A74" t="s">
        <v>49</v>
      </c>
      <c s="34" t="s">
        <v>143</v>
      </c>
      <c s="34" t="s">
        <v>6487</v>
      </c>
      <c s="35" t="s">
        <v>5</v>
      </c>
      <c s="6" t="s">
        <v>6488</v>
      </c>
      <c s="36" t="s">
        <v>90</v>
      </c>
      <c s="37">
        <v>8</v>
      </c>
      <c s="36">
        <v>0</v>
      </c>
      <c s="36">
        <f>ROUND(G74*H74,6)</f>
      </c>
      <c r="L74" s="38">
        <v>0</v>
      </c>
      <c s="32">
        <f>ROUND(ROUND(L74,2)*ROUND(G74,3),2)</f>
      </c>
      <c s="36" t="s">
        <v>5706</v>
      </c>
      <c>
        <f>(M74*21)/100</f>
      </c>
      <c t="s">
        <v>27</v>
      </c>
    </row>
    <row r="75" spans="1:5" ht="12.75">
      <c r="A75" s="35" t="s">
        <v>56</v>
      </c>
      <c r="E75" s="39" t="s">
        <v>5</v>
      </c>
    </row>
    <row r="76" spans="1:5" ht="12.75">
      <c r="A76" s="35" t="s">
        <v>57</v>
      </c>
      <c r="E76" s="40" t="s">
        <v>5</v>
      </c>
    </row>
    <row r="77" spans="1:5" ht="12.75">
      <c r="A77" t="s">
        <v>59</v>
      </c>
      <c r="E77" s="39" t="s">
        <v>5</v>
      </c>
    </row>
    <row r="78" spans="1:16" ht="12.75">
      <c r="A78" t="s">
        <v>49</v>
      </c>
      <c s="34" t="s">
        <v>147</v>
      </c>
      <c s="34" t="s">
        <v>6489</v>
      </c>
      <c s="35" t="s">
        <v>5</v>
      </c>
      <c s="6" t="s">
        <v>6490</v>
      </c>
      <c s="36" t="s">
        <v>90</v>
      </c>
      <c s="37">
        <v>13</v>
      </c>
      <c s="36">
        <v>0</v>
      </c>
      <c s="36">
        <f>ROUND(G78*H78,6)</f>
      </c>
      <c r="L78" s="38">
        <v>0</v>
      </c>
      <c s="32">
        <f>ROUND(ROUND(L78,2)*ROUND(G78,3),2)</f>
      </c>
      <c s="36" t="s">
        <v>5706</v>
      </c>
      <c>
        <f>(M78*21)/100</f>
      </c>
      <c t="s">
        <v>27</v>
      </c>
    </row>
    <row r="79" spans="1:5" ht="12.75">
      <c r="A79" s="35" t="s">
        <v>56</v>
      </c>
      <c r="E79" s="39" t="s">
        <v>5</v>
      </c>
    </row>
    <row r="80" spans="1:5" ht="12.75">
      <c r="A80" s="35" t="s">
        <v>57</v>
      </c>
      <c r="E80" s="40" t="s">
        <v>5</v>
      </c>
    </row>
    <row r="81" spans="1:5" ht="12.75">
      <c r="A81" t="s">
        <v>59</v>
      </c>
      <c r="E81" s="39" t="s">
        <v>5</v>
      </c>
    </row>
    <row r="82" spans="1:16" ht="12.75">
      <c r="A82" t="s">
        <v>49</v>
      </c>
      <c s="34" t="s">
        <v>151</v>
      </c>
      <c s="34" t="s">
        <v>6491</v>
      </c>
      <c s="35" t="s">
        <v>5</v>
      </c>
      <c s="6" t="s">
        <v>6492</v>
      </c>
      <c s="36" t="s">
        <v>90</v>
      </c>
      <c s="37">
        <v>3</v>
      </c>
      <c s="36">
        <v>0</v>
      </c>
      <c s="36">
        <f>ROUND(G82*H82,6)</f>
      </c>
      <c r="L82" s="38">
        <v>0</v>
      </c>
      <c s="32">
        <f>ROUND(ROUND(L82,2)*ROUND(G82,3),2)</f>
      </c>
      <c s="36" t="s">
        <v>5706</v>
      </c>
      <c>
        <f>(M82*21)/100</f>
      </c>
      <c t="s">
        <v>27</v>
      </c>
    </row>
    <row r="83" spans="1:5" ht="12.75">
      <c r="A83" s="35" t="s">
        <v>56</v>
      </c>
      <c r="E83" s="39" t="s">
        <v>5</v>
      </c>
    </row>
    <row r="84" spans="1:5" ht="12.75">
      <c r="A84" s="35" t="s">
        <v>57</v>
      </c>
      <c r="E84" s="40" t="s">
        <v>5</v>
      </c>
    </row>
    <row r="85" spans="1:5" ht="12.75">
      <c r="A85" t="s">
        <v>59</v>
      </c>
      <c r="E85" s="39" t="s">
        <v>5</v>
      </c>
    </row>
    <row r="86" spans="1:16" ht="12.75">
      <c r="A86" t="s">
        <v>49</v>
      </c>
      <c s="34" t="s">
        <v>155</v>
      </c>
      <c s="34" t="s">
        <v>6493</v>
      </c>
      <c s="35" t="s">
        <v>5</v>
      </c>
      <c s="6" t="s">
        <v>6494</v>
      </c>
      <c s="36" t="s">
        <v>75</v>
      </c>
      <c s="37">
        <v>694</v>
      </c>
      <c s="36">
        <v>0</v>
      </c>
      <c s="36">
        <f>ROUND(G86*H86,6)</f>
      </c>
      <c r="L86" s="38">
        <v>0</v>
      </c>
      <c s="32">
        <f>ROUND(ROUND(L86,2)*ROUND(G86,3),2)</f>
      </c>
      <c s="36" t="s">
        <v>5706</v>
      </c>
      <c>
        <f>(M86*21)/100</f>
      </c>
      <c t="s">
        <v>27</v>
      </c>
    </row>
    <row r="87" spans="1:5" ht="12.75">
      <c r="A87" s="35" t="s">
        <v>56</v>
      </c>
      <c r="E87" s="39" t="s">
        <v>5</v>
      </c>
    </row>
    <row r="88" spans="1:5" ht="12.75">
      <c r="A88" s="35" t="s">
        <v>57</v>
      </c>
      <c r="E88" s="40" t="s">
        <v>5</v>
      </c>
    </row>
    <row r="89" spans="1:5" ht="12.75">
      <c r="A89" t="s">
        <v>59</v>
      </c>
      <c r="E89" s="39" t="s">
        <v>6495</v>
      </c>
    </row>
    <row r="90" spans="1:16" ht="25.5">
      <c r="A90" t="s">
        <v>49</v>
      </c>
      <c s="34" t="s">
        <v>158</v>
      </c>
      <c s="34" t="s">
        <v>6496</v>
      </c>
      <c s="35" t="s">
        <v>5</v>
      </c>
      <c s="6" t="s">
        <v>6497</v>
      </c>
      <c s="36" t="s">
        <v>75</v>
      </c>
      <c s="37">
        <v>6</v>
      </c>
      <c s="36">
        <v>0</v>
      </c>
      <c s="36">
        <f>ROUND(G90*H90,6)</f>
      </c>
      <c r="L90" s="38">
        <v>0</v>
      </c>
      <c s="32">
        <f>ROUND(ROUND(L90,2)*ROUND(G90,3),2)</f>
      </c>
      <c s="36" t="s">
        <v>5706</v>
      </c>
      <c>
        <f>(M90*21)/100</f>
      </c>
      <c t="s">
        <v>27</v>
      </c>
    </row>
    <row r="91" spans="1:5" ht="12.75">
      <c r="A91" s="35" t="s">
        <v>56</v>
      </c>
      <c r="E91" s="39" t="s">
        <v>5</v>
      </c>
    </row>
    <row r="92" spans="1:5" ht="12.75">
      <c r="A92" s="35" t="s">
        <v>57</v>
      </c>
      <c r="E92" s="40" t="s">
        <v>5</v>
      </c>
    </row>
    <row r="93" spans="1:5" ht="25.5">
      <c r="A93" t="s">
        <v>59</v>
      </c>
      <c r="E93" s="39" t="s">
        <v>6498</v>
      </c>
    </row>
    <row r="94" spans="1:16" ht="12.75">
      <c r="A94" t="s">
        <v>49</v>
      </c>
      <c s="34" t="s">
        <v>164</v>
      </c>
      <c s="34" t="s">
        <v>6499</v>
      </c>
      <c s="35" t="s">
        <v>5</v>
      </c>
      <c s="6" t="s">
        <v>6500</v>
      </c>
      <c s="36" t="s">
        <v>5695</v>
      </c>
      <c s="37">
        <v>6823.67</v>
      </c>
      <c s="36">
        <v>0</v>
      </c>
      <c s="36">
        <f>ROUND(G94*H94,6)</f>
      </c>
      <c r="L94" s="38">
        <v>0</v>
      </c>
      <c s="32">
        <f>ROUND(ROUND(L94,2)*ROUND(G94,3),2)</f>
      </c>
      <c s="36" t="s">
        <v>5706</v>
      </c>
      <c>
        <f>(M94*21)/100</f>
      </c>
      <c t="s">
        <v>27</v>
      </c>
    </row>
    <row r="95" spans="1:5" ht="12.75">
      <c r="A95" s="35" t="s">
        <v>56</v>
      </c>
      <c r="E95" s="39" t="s">
        <v>5</v>
      </c>
    </row>
    <row r="96" spans="1:5" ht="12.75">
      <c r="A96" s="35" t="s">
        <v>57</v>
      </c>
      <c r="E96" s="40" t="s">
        <v>5</v>
      </c>
    </row>
    <row r="97" spans="1:5" ht="12.75">
      <c r="A97" t="s">
        <v>59</v>
      </c>
      <c r="E97" s="39" t="s">
        <v>5</v>
      </c>
    </row>
    <row r="98" spans="1:13" ht="12.75">
      <c r="A98" t="s">
        <v>46</v>
      </c>
      <c r="C98" s="31" t="s">
        <v>6501</v>
      </c>
      <c r="E98" s="33" t="s">
        <v>6502</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49</v>
      </c>
      <c s="34" t="s">
        <v>168</v>
      </c>
      <c s="34" t="s">
        <v>6503</v>
      </c>
      <c s="35" t="s">
        <v>5</v>
      </c>
      <c s="6" t="s">
        <v>6504</v>
      </c>
      <c s="36" t="s">
        <v>90</v>
      </c>
      <c s="37">
        <v>17</v>
      </c>
      <c s="36">
        <v>0</v>
      </c>
      <c s="36">
        <f>ROUND(G99*H99,6)</f>
      </c>
      <c r="L99" s="38">
        <v>0</v>
      </c>
      <c s="32">
        <f>ROUND(ROUND(L99,2)*ROUND(G99,3),2)</f>
      </c>
      <c s="36" t="s">
        <v>808</v>
      </c>
      <c>
        <f>(M99*21)/100</f>
      </c>
      <c t="s">
        <v>27</v>
      </c>
    </row>
    <row r="100" spans="1:5" ht="12.75">
      <c r="A100" s="35" t="s">
        <v>56</v>
      </c>
      <c r="E100" s="39" t="s">
        <v>5</v>
      </c>
    </row>
    <row r="101" spans="1:5" ht="12.75">
      <c r="A101" s="35" t="s">
        <v>57</v>
      </c>
      <c r="E101" s="40" t="s">
        <v>5</v>
      </c>
    </row>
    <row r="102" spans="1:5" ht="38.25">
      <c r="A102" t="s">
        <v>59</v>
      </c>
      <c r="E102" s="39" t="s">
        <v>6505</v>
      </c>
    </row>
    <row r="103" spans="1:16" ht="12.75">
      <c r="A103" t="s">
        <v>49</v>
      </c>
      <c s="34" t="s">
        <v>173</v>
      </c>
      <c s="34" t="s">
        <v>6506</v>
      </c>
      <c s="35" t="s">
        <v>5</v>
      </c>
      <c s="6" t="s">
        <v>6507</v>
      </c>
      <c s="36" t="s">
        <v>90</v>
      </c>
      <c s="37">
        <v>43</v>
      </c>
      <c s="36">
        <v>0</v>
      </c>
      <c s="36">
        <f>ROUND(G103*H103,6)</f>
      </c>
      <c r="L103" s="38">
        <v>0</v>
      </c>
      <c s="32">
        <f>ROUND(ROUND(L103,2)*ROUND(G103,3),2)</f>
      </c>
      <c s="36" t="s">
        <v>808</v>
      </c>
      <c>
        <f>(M103*21)/100</f>
      </c>
      <c t="s">
        <v>27</v>
      </c>
    </row>
    <row r="104" spans="1:5" ht="12.75">
      <c r="A104" s="35" t="s">
        <v>56</v>
      </c>
      <c r="E104" s="39" t="s">
        <v>5</v>
      </c>
    </row>
    <row r="105" spans="1:5" ht="12.75">
      <c r="A105" s="35" t="s">
        <v>57</v>
      </c>
      <c r="E105" s="40" t="s">
        <v>5</v>
      </c>
    </row>
    <row r="106" spans="1:5" ht="38.25">
      <c r="A106" t="s">
        <v>59</v>
      </c>
      <c r="E106" s="39" t="s">
        <v>6505</v>
      </c>
    </row>
    <row r="107" spans="1:16" ht="12.75">
      <c r="A107" t="s">
        <v>49</v>
      </c>
      <c s="34" t="s">
        <v>176</v>
      </c>
      <c s="34" t="s">
        <v>6508</v>
      </c>
      <c s="35" t="s">
        <v>5</v>
      </c>
      <c s="6" t="s">
        <v>6509</v>
      </c>
      <c s="36" t="s">
        <v>90</v>
      </c>
      <c s="37">
        <v>2</v>
      </c>
      <c s="36">
        <v>0</v>
      </c>
      <c s="36">
        <f>ROUND(G107*H107,6)</f>
      </c>
      <c r="L107" s="38">
        <v>0</v>
      </c>
      <c s="32">
        <f>ROUND(ROUND(L107,2)*ROUND(G107,3),2)</f>
      </c>
      <c s="36" t="s">
        <v>808</v>
      </c>
      <c>
        <f>(M107*21)/100</f>
      </c>
      <c t="s">
        <v>27</v>
      </c>
    </row>
    <row r="108" spans="1:5" ht="12.75">
      <c r="A108" s="35" t="s">
        <v>56</v>
      </c>
      <c r="E108" s="39" t="s">
        <v>5</v>
      </c>
    </row>
    <row r="109" spans="1:5" ht="12.75">
      <c r="A109" s="35" t="s">
        <v>57</v>
      </c>
      <c r="E109" s="40" t="s">
        <v>5</v>
      </c>
    </row>
    <row r="110" spans="1:5" ht="38.25">
      <c r="A110" t="s">
        <v>59</v>
      </c>
      <c r="E110" s="39" t="s">
        <v>6505</v>
      </c>
    </row>
    <row r="111" spans="1:16" ht="12.75">
      <c r="A111" t="s">
        <v>49</v>
      </c>
      <c s="34" t="s">
        <v>180</v>
      </c>
      <c s="34" t="s">
        <v>6510</v>
      </c>
      <c s="35" t="s">
        <v>5</v>
      </c>
      <c s="6" t="s">
        <v>6511</v>
      </c>
      <c s="36" t="s">
        <v>90</v>
      </c>
      <c s="37">
        <v>4</v>
      </c>
      <c s="36">
        <v>0</v>
      </c>
      <c s="36">
        <f>ROUND(G111*H111,6)</f>
      </c>
      <c r="L111" s="38">
        <v>0</v>
      </c>
      <c s="32">
        <f>ROUND(ROUND(L111,2)*ROUND(G111,3),2)</f>
      </c>
      <c s="36" t="s">
        <v>808</v>
      </c>
      <c>
        <f>(M111*21)/100</f>
      </c>
      <c t="s">
        <v>27</v>
      </c>
    </row>
    <row r="112" spans="1:5" ht="12.75">
      <c r="A112" s="35" t="s">
        <v>56</v>
      </c>
      <c r="E112" s="39" t="s">
        <v>5</v>
      </c>
    </row>
    <row r="113" spans="1:5" ht="12.75">
      <c r="A113" s="35" t="s">
        <v>57</v>
      </c>
      <c r="E113" s="40" t="s">
        <v>5</v>
      </c>
    </row>
    <row r="114" spans="1:5" ht="38.25">
      <c r="A114" t="s">
        <v>59</v>
      </c>
      <c r="E114" s="39" t="s">
        <v>6505</v>
      </c>
    </row>
    <row r="115" spans="1:16" ht="12.75">
      <c r="A115" t="s">
        <v>49</v>
      </c>
      <c s="34" t="s">
        <v>916</v>
      </c>
      <c s="34" t="s">
        <v>6512</v>
      </c>
      <c s="35" t="s">
        <v>5</v>
      </c>
      <c s="6" t="s">
        <v>6513</v>
      </c>
      <c s="36" t="s">
        <v>90</v>
      </c>
      <c s="37">
        <v>5</v>
      </c>
      <c s="36">
        <v>0</v>
      </c>
      <c s="36">
        <f>ROUND(G115*H115,6)</f>
      </c>
      <c r="L115" s="38">
        <v>0</v>
      </c>
      <c s="32">
        <f>ROUND(ROUND(L115,2)*ROUND(G115,3),2)</f>
      </c>
      <c s="36" t="s">
        <v>808</v>
      </c>
      <c>
        <f>(M115*21)/100</f>
      </c>
      <c t="s">
        <v>27</v>
      </c>
    </row>
    <row r="116" spans="1:5" ht="12.75">
      <c r="A116" s="35" t="s">
        <v>56</v>
      </c>
      <c r="E116" s="39" t="s">
        <v>5</v>
      </c>
    </row>
    <row r="117" spans="1:5" ht="12.75">
      <c r="A117" s="35" t="s">
        <v>57</v>
      </c>
      <c r="E117" s="40" t="s">
        <v>5</v>
      </c>
    </row>
    <row r="118" spans="1:5" ht="38.25">
      <c r="A118" t="s">
        <v>59</v>
      </c>
      <c r="E118" s="39" t="s">
        <v>6505</v>
      </c>
    </row>
    <row r="119" spans="1:16" ht="12.75">
      <c r="A119" t="s">
        <v>49</v>
      </c>
      <c s="34" t="s">
        <v>919</v>
      </c>
      <c s="34" t="s">
        <v>6514</v>
      </c>
      <c s="35" t="s">
        <v>5</v>
      </c>
      <c s="6" t="s">
        <v>6515</v>
      </c>
      <c s="36" t="s">
        <v>90</v>
      </c>
      <c s="37">
        <v>19</v>
      </c>
      <c s="36">
        <v>0</v>
      </c>
      <c s="36">
        <f>ROUND(G119*H119,6)</f>
      </c>
      <c r="L119" s="38">
        <v>0</v>
      </c>
      <c s="32">
        <f>ROUND(ROUND(L119,2)*ROUND(G119,3),2)</f>
      </c>
      <c s="36" t="s">
        <v>808</v>
      </c>
      <c>
        <f>(M119*21)/100</f>
      </c>
      <c t="s">
        <v>27</v>
      </c>
    </row>
    <row r="120" spans="1:5" ht="12.75">
      <c r="A120" s="35" t="s">
        <v>56</v>
      </c>
      <c r="E120" s="39" t="s">
        <v>5</v>
      </c>
    </row>
    <row r="121" spans="1:5" ht="12.75">
      <c r="A121" s="35" t="s">
        <v>57</v>
      </c>
      <c r="E121" s="40" t="s">
        <v>5</v>
      </c>
    </row>
    <row r="122" spans="1:5" ht="38.25">
      <c r="A122" t="s">
        <v>59</v>
      </c>
      <c r="E122" s="39" t="s">
        <v>6516</v>
      </c>
    </row>
    <row r="123" spans="1:16" ht="12.75">
      <c r="A123" t="s">
        <v>49</v>
      </c>
      <c s="34" t="s">
        <v>183</v>
      </c>
      <c s="34" t="s">
        <v>6517</v>
      </c>
      <c s="35" t="s">
        <v>5</v>
      </c>
      <c s="6" t="s">
        <v>6518</v>
      </c>
      <c s="36" t="s">
        <v>90</v>
      </c>
      <c s="37">
        <v>1</v>
      </c>
      <c s="36">
        <v>0</v>
      </c>
      <c s="36">
        <f>ROUND(G123*H123,6)</f>
      </c>
      <c r="L123" s="38">
        <v>0</v>
      </c>
      <c s="32">
        <f>ROUND(ROUND(L123,2)*ROUND(G123,3),2)</f>
      </c>
      <c s="36" t="s">
        <v>808</v>
      </c>
      <c>
        <f>(M123*21)/100</f>
      </c>
      <c t="s">
        <v>27</v>
      </c>
    </row>
    <row r="124" spans="1:5" ht="12.75">
      <c r="A124" s="35" t="s">
        <v>56</v>
      </c>
      <c r="E124" s="39" t="s">
        <v>5</v>
      </c>
    </row>
    <row r="125" spans="1:5" ht="12.75">
      <c r="A125" s="35" t="s">
        <v>57</v>
      </c>
      <c r="E125" s="40" t="s">
        <v>5</v>
      </c>
    </row>
    <row r="126" spans="1:5" ht="25.5">
      <c r="A126" t="s">
        <v>59</v>
      </c>
      <c r="E126" s="39" t="s">
        <v>6519</v>
      </c>
    </row>
    <row r="127" spans="1:16" ht="12.75">
      <c r="A127" t="s">
        <v>49</v>
      </c>
      <c s="34" t="s">
        <v>187</v>
      </c>
      <c s="34" t="s">
        <v>6520</v>
      </c>
      <c s="35" t="s">
        <v>5</v>
      </c>
      <c s="6" t="s">
        <v>6521</v>
      </c>
      <c s="36" t="s">
        <v>90</v>
      </c>
      <c s="37">
        <v>13</v>
      </c>
      <c s="36">
        <v>0</v>
      </c>
      <c s="36">
        <f>ROUND(G127*H127,6)</f>
      </c>
      <c r="L127" s="38">
        <v>0</v>
      </c>
      <c s="32">
        <f>ROUND(ROUND(L127,2)*ROUND(G127,3),2)</f>
      </c>
      <c s="36" t="s">
        <v>808</v>
      </c>
      <c>
        <f>(M127*21)/100</f>
      </c>
      <c t="s">
        <v>27</v>
      </c>
    </row>
    <row r="128" spans="1:5" ht="12.75">
      <c r="A128" s="35" t="s">
        <v>56</v>
      </c>
      <c r="E128" s="39" t="s">
        <v>5</v>
      </c>
    </row>
    <row r="129" spans="1:5" ht="12.75">
      <c r="A129" s="35" t="s">
        <v>57</v>
      </c>
      <c r="E129" s="40" t="s">
        <v>5</v>
      </c>
    </row>
    <row r="130" spans="1:5" ht="38.25">
      <c r="A130" t="s">
        <v>59</v>
      </c>
      <c r="E130" s="39" t="s">
        <v>6522</v>
      </c>
    </row>
    <row r="131" spans="1:16" ht="12.75">
      <c r="A131" t="s">
        <v>49</v>
      </c>
      <c s="34" t="s">
        <v>191</v>
      </c>
      <c s="34" t="s">
        <v>6523</v>
      </c>
      <c s="35" t="s">
        <v>5</v>
      </c>
      <c s="6" t="s">
        <v>6524</v>
      </c>
      <c s="36" t="s">
        <v>90</v>
      </c>
      <c s="37">
        <v>23</v>
      </c>
      <c s="36">
        <v>0</v>
      </c>
      <c s="36">
        <f>ROUND(G131*H131,6)</f>
      </c>
      <c r="L131" s="38">
        <v>0</v>
      </c>
      <c s="32">
        <f>ROUND(ROUND(L131,2)*ROUND(G131,3),2)</f>
      </c>
      <c s="36" t="s">
        <v>808</v>
      </c>
      <c>
        <f>(M131*21)/100</f>
      </c>
      <c t="s">
        <v>27</v>
      </c>
    </row>
    <row r="132" spans="1:5" ht="12.75">
      <c r="A132" s="35" t="s">
        <v>56</v>
      </c>
      <c r="E132" s="39" t="s">
        <v>5</v>
      </c>
    </row>
    <row r="133" spans="1:5" ht="12.75">
      <c r="A133" s="35" t="s">
        <v>57</v>
      </c>
      <c r="E133" s="40" t="s">
        <v>5</v>
      </c>
    </row>
    <row r="134" spans="1:5" ht="38.25">
      <c r="A134" t="s">
        <v>59</v>
      </c>
      <c r="E134" s="39" t="s">
        <v>6522</v>
      </c>
    </row>
    <row r="135" spans="1:16" ht="12.75">
      <c r="A135" t="s">
        <v>49</v>
      </c>
      <c s="34" t="s">
        <v>196</v>
      </c>
      <c s="34" t="s">
        <v>6525</v>
      </c>
      <c s="35" t="s">
        <v>5</v>
      </c>
      <c s="6" t="s">
        <v>6526</v>
      </c>
      <c s="36" t="s">
        <v>90</v>
      </c>
      <c s="37">
        <v>2</v>
      </c>
      <c s="36">
        <v>0</v>
      </c>
      <c s="36">
        <f>ROUND(G135*H135,6)</f>
      </c>
      <c r="L135" s="38">
        <v>0</v>
      </c>
      <c s="32">
        <f>ROUND(ROUND(L135,2)*ROUND(G135,3),2)</f>
      </c>
      <c s="36" t="s">
        <v>808</v>
      </c>
      <c>
        <f>(M135*21)/100</f>
      </c>
      <c t="s">
        <v>27</v>
      </c>
    </row>
    <row r="136" spans="1:5" ht="12.75">
      <c r="A136" s="35" t="s">
        <v>56</v>
      </c>
      <c r="E136" s="39" t="s">
        <v>5</v>
      </c>
    </row>
    <row r="137" spans="1:5" ht="12.75">
      <c r="A137" s="35" t="s">
        <v>57</v>
      </c>
      <c r="E137" s="40" t="s">
        <v>5</v>
      </c>
    </row>
    <row r="138" spans="1:5" ht="38.25">
      <c r="A138" t="s">
        <v>59</v>
      </c>
      <c r="E138" s="39" t="s">
        <v>6522</v>
      </c>
    </row>
    <row r="139" spans="1:16" ht="12.75">
      <c r="A139" t="s">
        <v>49</v>
      </c>
      <c s="34" t="s">
        <v>200</v>
      </c>
      <c s="34" t="s">
        <v>6527</v>
      </c>
      <c s="35" t="s">
        <v>5</v>
      </c>
      <c s="6" t="s">
        <v>6528</v>
      </c>
      <c s="36" t="s">
        <v>90</v>
      </c>
      <c s="37">
        <v>1</v>
      </c>
      <c s="36">
        <v>0</v>
      </c>
      <c s="36">
        <f>ROUND(G139*H139,6)</f>
      </c>
      <c r="L139" s="38">
        <v>0</v>
      </c>
      <c s="32">
        <f>ROUND(ROUND(L139,2)*ROUND(G139,3),2)</f>
      </c>
      <c s="36" t="s">
        <v>808</v>
      </c>
      <c>
        <f>(M139*21)/100</f>
      </c>
      <c t="s">
        <v>27</v>
      </c>
    </row>
    <row r="140" spans="1:5" ht="12.75">
      <c r="A140" s="35" t="s">
        <v>56</v>
      </c>
      <c r="E140" s="39" t="s">
        <v>5</v>
      </c>
    </row>
    <row r="141" spans="1:5" ht="12.75">
      <c r="A141" s="35" t="s">
        <v>57</v>
      </c>
      <c r="E141" s="40" t="s">
        <v>5</v>
      </c>
    </row>
    <row r="142" spans="1:5" ht="25.5">
      <c r="A142" t="s">
        <v>59</v>
      </c>
      <c r="E142" s="39" t="s">
        <v>6529</v>
      </c>
    </row>
    <row r="143" spans="1:16" ht="12.75">
      <c r="A143" t="s">
        <v>49</v>
      </c>
      <c s="34" t="s">
        <v>204</v>
      </c>
      <c s="34" t="s">
        <v>6530</v>
      </c>
      <c s="35" t="s">
        <v>5</v>
      </c>
      <c s="6" t="s">
        <v>6531</v>
      </c>
      <c s="36" t="s">
        <v>90</v>
      </c>
      <c s="37">
        <v>2</v>
      </c>
      <c s="36">
        <v>0</v>
      </c>
      <c s="36">
        <f>ROUND(G143*H143,6)</f>
      </c>
      <c r="L143" s="38">
        <v>0</v>
      </c>
      <c s="32">
        <f>ROUND(ROUND(L143,2)*ROUND(G143,3),2)</f>
      </c>
      <c s="36" t="s">
        <v>808</v>
      </c>
      <c>
        <f>(M143*21)/100</f>
      </c>
      <c t="s">
        <v>27</v>
      </c>
    </row>
    <row r="144" spans="1:5" ht="12.75">
      <c r="A144" s="35" t="s">
        <v>56</v>
      </c>
      <c r="E144" s="39" t="s">
        <v>5</v>
      </c>
    </row>
    <row r="145" spans="1:5" ht="12.75">
      <c r="A145" s="35" t="s">
        <v>57</v>
      </c>
      <c r="E145" s="40" t="s">
        <v>5</v>
      </c>
    </row>
    <row r="146" spans="1:5" ht="51">
      <c r="A146" t="s">
        <v>59</v>
      </c>
      <c r="E146" s="39" t="s">
        <v>6532</v>
      </c>
    </row>
    <row r="147" spans="1:16" ht="12.75">
      <c r="A147" t="s">
        <v>49</v>
      </c>
      <c s="34" t="s">
        <v>208</v>
      </c>
      <c s="34" t="s">
        <v>6533</v>
      </c>
      <c s="35" t="s">
        <v>4</v>
      </c>
      <c s="6" t="s">
        <v>6534</v>
      </c>
      <c s="36" t="s">
        <v>75</v>
      </c>
      <c s="37">
        <v>15</v>
      </c>
      <c s="36">
        <v>0</v>
      </c>
      <c s="36">
        <f>ROUND(G147*H147,6)</f>
      </c>
      <c r="L147" s="38">
        <v>0</v>
      </c>
      <c s="32">
        <f>ROUND(ROUND(L147,2)*ROUND(G147,3),2)</f>
      </c>
      <c s="36" t="s">
        <v>5706</v>
      </c>
      <c>
        <f>(M147*21)/100</f>
      </c>
      <c t="s">
        <v>27</v>
      </c>
    </row>
    <row r="148" spans="1:5" ht="12.75">
      <c r="A148" s="35" t="s">
        <v>56</v>
      </c>
      <c r="E148" s="39" t="s">
        <v>5</v>
      </c>
    </row>
    <row r="149" spans="1:5" ht="12.75">
      <c r="A149" s="35" t="s">
        <v>57</v>
      </c>
      <c r="E149" s="40" t="s">
        <v>5</v>
      </c>
    </row>
    <row r="150" spans="1:5" ht="12.75">
      <c r="A150" t="s">
        <v>59</v>
      </c>
      <c r="E150" s="39" t="s">
        <v>6535</v>
      </c>
    </row>
    <row r="151" spans="1:16" ht="12.75">
      <c r="A151" t="s">
        <v>49</v>
      </c>
      <c s="34" t="s">
        <v>212</v>
      </c>
      <c s="34" t="s">
        <v>6533</v>
      </c>
      <c s="35" t="s">
        <v>27</v>
      </c>
      <c s="6" t="s">
        <v>6534</v>
      </c>
      <c s="36" t="s">
        <v>75</v>
      </c>
      <c s="37">
        <v>485</v>
      </c>
      <c s="36">
        <v>0</v>
      </c>
      <c s="36">
        <f>ROUND(G151*H151,6)</f>
      </c>
      <c r="L151" s="38">
        <v>0</v>
      </c>
      <c s="32">
        <f>ROUND(ROUND(L151,2)*ROUND(G151,3),2)</f>
      </c>
      <c s="36" t="s">
        <v>5706</v>
      </c>
      <c>
        <f>(M151*21)/100</f>
      </c>
      <c t="s">
        <v>27</v>
      </c>
    </row>
    <row r="152" spans="1:5" ht="12.75">
      <c r="A152" s="35" t="s">
        <v>56</v>
      </c>
      <c r="E152" s="39" t="s">
        <v>5</v>
      </c>
    </row>
    <row r="153" spans="1:5" ht="12.75">
      <c r="A153" s="35" t="s">
        <v>57</v>
      </c>
      <c r="E153" s="40" t="s">
        <v>5</v>
      </c>
    </row>
    <row r="154" spans="1:5" ht="12.75">
      <c r="A154" t="s">
        <v>59</v>
      </c>
      <c r="E154" s="39" t="s">
        <v>6536</v>
      </c>
    </row>
    <row r="155" spans="1:16" ht="12.75">
      <c r="A155" t="s">
        <v>49</v>
      </c>
      <c s="34" t="s">
        <v>217</v>
      </c>
      <c s="34" t="s">
        <v>6537</v>
      </c>
      <c s="35" t="s">
        <v>4</v>
      </c>
      <c s="6" t="s">
        <v>6538</v>
      </c>
      <c s="36" t="s">
        <v>75</v>
      </c>
      <c s="37">
        <v>16</v>
      </c>
      <c s="36">
        <v>0</v>
      </c>
      <c s="36">
        <f>ROUND(G155*H155,6)</f>
      </c>
      <c r="L155" s="38">
        <v>0</v>
      </c>
      <c s="32">
        <f>ROUND(ROUND(L155,2)*ROUND(G155,3),2)</f>
      </c>
      <c s="36" t="s">
        <v>5706</v>
      </c>
      <c>
        <f>(M155*21)/100</f>
      </c>
      <c t="s">
        <v>27</v>
      </c>
    </row>
    <row r="156" spans="1:5" ht="12.75">
      <c r="A156" s="35" t="s">
        <v>56</v>
      </c>
      <c r="E156" s="39" t="s">
        <v>5</v>
      </c>
    </row>
    <row r="157" spans="1:5" ht="12.75">
      <c r="A157" s="35" t="s">
        <v>57</v>
      </c>
      <c r="E157" s="40" t="s">
        <v>5</v>
      </c>
    </row>
    <row r="158" spans="1:5" ht="12.75">
      <c r="A158" t="s">
        <v>59</v>
      </c>
      <c r="E158" s="39" t="s">
        <v>6539</v>
      </c>
    </row>
    <row r="159" spans="1:16" ht="12.75">
      <c r="A159" t="s">
        <v>49</v>
      </c>
      <c s="34" t="s">
        <v>221</v>
      </c>
      <c s="34" t="s">
        <v>6537</v>
      </c>
      <c s="35" t="s">
        <v>27</v>
      </c>
      <c s="6" t="s">
        <v>6538</v>
      </c>
      <c s="36" t="s">
        <v>75</v>
      </c>
      <c s="37">
        <v>111</v>
      </c>
      <c s="36">
        <v>0</v>
      </c>
      <c s="36">
        <f>ROUND(G159*H159,6)</f>
      </c>
      <c r="L159" s="38">
        <v>0</v>
      </c>
      <c s="32">
        <f>ROUND(ROUND(L159,2)*ROUND(G159,3),2)</f>
      </c>
      <c s="36" t="s">
        <v>5706</v>
      </c>
      <c>
        <f>(M159*21)/100</f>
      </c>
      <c t="s">
        <v>27</v>
      </c>
    </row>
    <row r="160" spans="1:5" ht="12.75">
      <c r="A160" s="35" t="s">
        <v>56</v>
      </c>
      <c r="E160" s="39" t="s">
        <v>5</v>
      </c>
    </row>
    <row r="161" spans="1:5" ht="12.75">
      <c r="A161" s="35" t="s">
        <v>57</v>
      </c>
      <c r="E161" s="40" t="s">
        <v>5</v>
      </c>
    </row>
    <row r="162" spans="1:5" ht="12.75">
      <c r="A162" t="s">
        <v>59</v>
      </c>
      <c r="E162" s="39" t="s">
        <v>6535</v>
      </c>
    </row>
    <row r="163" spans="1:16" ht="12.75">
      <c r="A163" t="s">
        <v>49</v>
      </c>
      <c s="34" t="s">
        <v>226</v>
      </c>
      <c s="34" t="s">
        <v>6537</v>
      </c>
      <c s="35" t="s">
        <v>26</v>
      </c>
      <c s="6" t="s">
        <v>6538</v>
      </c>
      <c s="36" t="s">
        <v>75</v>
      </c>
      <c s="37">
        <v>172</v>
      </c>
      <c s="36">
        <v>0</v>
      </c>
      <c s="36">
        <f>ROUND(G163*H163,6)</f>
      </c>
      <c r="L163" s="38">
        <v>0</v>
      </c>
      <c s="32">
        <f>ROUND(ROUND(L163,2)*ROUND(G163,3),2)</f>
      </c>
      <c s="36" t="s">
        <v>5706</v>
      </c>
      <c>
        <f>(M163*21)/100</f>
      </c>
      <c t="s">
        <v>27</v>
      </c>
    </row>
    <row r="164" spans="1:5" ht="12.75">
      <c r="A164" s="35" t="s">
        <v>56</v>
      </c>
      <c r="E164" s="39" t="s">
        <v>5</v>
      </c>
    </row>
    <row r="165" spans="1:5" ht="12.75">
      <c r="A165" s="35" t="s">
        <v>57</v>
      </c>
      <c r="E165" s="40" t="s">
        <v>5</v>
      </c>
    </row>
    <row r="166" spans="1:5" ht="12.75">
      <c r="A166" t="s">
        <v>59</v>
      </c>
      <c r="E166" s="39" t="s">
        <v>6536</v>
      </c>
    </row>
    <row r="167" spans="1:16" ht="12.75">
      <c r="A167" t="s">
        <v>49</v>
      </c>
      <c s="34" t="s">
        <v>231</v>
      </c>
      <c s="34" t="s">
        <v>6540</v>
      </c>
      <c s="35" t="s">
        <v>4</v>
      </c>
      <c s="6" t="s">
        <v>6541</v>
      </c>
      <c s="36" t="s">
        <v>75</v>
      </c>
      <c s="37">
        <v>13</v>
      </c>
      <c s="36">
        <v>0</v>
      </c>
      <c s="36">
        <f>ROUND(G167*H167,6)</f>
      </c>
      <c r="L167" s="38">
        <v>0</v>
      </c>
      <c s="32">
        <f>ROUND(ROUND(L167,2)*ROUND(G167,3),2)</f>
      </c>
      <c s="36" t="s">
        <v>5706</v>
      </c>
      <c>
        <f>(M167*21)/100</f>
      </c>
      <c t="s">
        <v>27</v>
      </c>
    </row>
    <row r="168" spans="1:5" ht="12.75">
      <c r="A168" s="35" t="s">
        <v>56</v>
      </c>
      <c r="E168" s="39" t="s">
        <v>5</v>
      </c>
    </row>
    <row r="169" spans="1:5" ht="12.75">
      <c r="A169" s="35" t="s">
        <v>57</v>
      </c>
      <c r="E169" s="40" t="s">
        <v>5</v>
      </c>
    </row>
    <row r="170" spans="1:5" ht="12.75">
      <c r="A170" t="s">
        <v>59</v>
      </c>
      <c r="E170" s="39" t="s">
        <v>6539</v>
      </c>
    </row>
    <row r="171" spans="1:16" ht="12.75">
      <c r="A171" t="s">
        <v>49</v>
      </c>
      <c s="34" t="s">
        <v>235</v>
      </c>
      <c s="34" t="s">
        <v>6540</v>
      </c>
      <c s="35" t="s">
        <v>27</v>
      </c>
      <c s="6" t="s">
        <v>6541</v>
      </c>
      <c s="36" t="s">
        <v>75</v>
      </c>
      <c s="37">
        <v>13</v>
      </c>
      <c s="36">
        <v>0</v>
      </c>
      <c s="36">
        <f>ROUND(G171*H171,6)</f>
      </c>
      <c r="L171" s="38">
        <v>0</v>
      </c>
      <c s="32">
        <f>ROUND(ROUND(L171,2)*ROUND(G171,3),2)</f>
      </c>
      <c s="36" t="s">
        <v>5706</v>
      </c>
      <c>
        <f>(M171*21)/100</f>
      </c>
      <c t="s">
        <v>27</v>
      </c>
    </row>
    <row r="172" spans="1:5" ht="12.75">
      <c r="A172" s="35" t="s">
        <v>56</v>
      </c>
      <c r="E172" s="39" t="s">
        <v>5</v>
      </c>
    </row>
    <row r="173" spans="1:5" ht="12.75">
      <c r="A173" s="35" t="s">
        <v>57</v>
      </c>
      <c r="E173" s="40" t="s">
        <v>5</v>
      </c>
    </row>
    <row r="174" spans="1:5" ht="12.75">
      <c r="A174" t="s">
        <v>59</v>
      </c>
      <c r="E174" s="39" t="s">
        <v>6535</v>
      </c>
    </row>
    <row r="175" spans="1:16" ht="12.75">
      <c r="A175" t="s">
        <v>49</v>
      </c>
      <c s="34" t="s">
        <v>239</v>
      </c>
      <c s="34" t="s">
        <v>6540</v>
      </c>
      <c s="35" t="s">
        <v>26</v>
      </c>
      <c s="6" t="s">
        <v>6541</v>
      </c>
      <c s="36" t="s">
        <v>75</v>
      </c>
      <c s="37">
        <v>22</v>
      </c>
      <c s="36">
        <v>0</v>
      </c>
      <c s="36">
        <f>ROUND(G175*H175,6)</f>
      </c>
      <c r="L175" s="38">
        <v>0</v>
      </c>
      <c s="32">
        <f>ROUND(ROUND(L175,2)*ROUND(G175,3),2)</f>
      </c>
      <c s="36" t="s">
        <v>5706</v>
      </c>
      <c>
        <f>(M175*21)/100</f>
      </c>
      <c t="s">
        <v>27</v>
      </c>
    </row>
    <row r="176" spans="1:5" ht="12.75">
      <c r="A176" s="35" t="s">
        <v>56</v>
      </c>
      <c r="E176" s="39" t="s">
        <v>5</v>
      </c>
    </row>
    <row r="177" spans="1:5" ht="12.75">
      <c r="A177" s="35" t="s">
        <v>57</v>
      </c>
      <c r="E177" s="40" t="s">
        <v>5</v>
      </c>
    </row>
    <row r="178" spans="1:5" ht="12.75">
      <c r="A178" t="s">
        <v>59</v>
      </c>
      <c r="E178" s="39" t="s">
        <v>6536</v>
      </c>
    </row>
    <row r="179" spans="1:16" ht="12.75">
      <c r="A179" t="s">
        <v>49</v>
      </c>
      <c s="34" t="s">
        <v>243</v>
      </c>
      <c s="34" t="s">
        <v>6542</v>
      </c>
      <c s="35" t="s">
        <v>4</v>
      </c>
      <c s="6" t="s">
        <v>6543</v>
      </c>
      <c s="36" t="s">
        <v>75</v>
      </c>
      <c s="37">
        <v>58</v>
      </c>
      <c s="36">
        <v>0</v>
      </c>
      <c s="36">
        <f>ROUND(G179*H179,6)</f>
      </c>
      <c r="L179" s="38">
        <v>0</v>
      </c>
      <c s="32">
        <f>ROUND(ROUND(L179,2)*ROUND(G179,3),2)</f>
      </c>
      <c s="36" t="s">
        <v>5706</v>
      </c>
      <c>
        <f>(M179*21)/100</f>
      </c>
      <c t="s">
        <v>27</v>
      </c>
    </row>
    <row r="180" spans="1:5" ht="12.75">
      <c r="A180" s="35" t="s">
        <v>56</v>
      </c>
      <c r="E180" s="39" t="s">
        <v>5</v>
      </c>
    </row>
    <row r="181" spans="1:5" ht="12.75">
      <c r="A181" s="35" t="s">
        <v>57</v>
      </c>
      <c r="E181" s="40" t="s">
        <v>5</v>
      </c>
    </row>
    <row r="182" spans="1:5" ht="12.75">
      <c r="A182" t="s">
        <v>59</v>
      </c>
      <c r="E182" s="39" t="s">
        <v>6539</v>
      </c>
    </row>
    <row r="183" spans="1:16" ht="12.75">
      <c r="A183" t="s">
        <v>49</v>
      </c>
      <c s="34" t="s">
        <v>247</v>
      </c>
      <c s="34" t="s">
        <v>6542</v>
      </c>
      <c s="35" t="s">
        <v>27</v>
      </c>
      <c s="6" t="s">
        <v>6543</v>
      </c>
      <c s="36" t="s">
        <v>75</v>
      </c>
      <c s="37">
        <v>58</v>
      </c>
      <c s="36">
        <v>0</v>
      </c>
      <c s="36">
        <f>ROUND(G183*H183,6)</f>
      </c>
      <c r="L183" s="38">
        <v>0</v>
      </c>
      <c s="32">
        <f>ROUND(ROUND(L183,2)*ROUND(G183,3),2)</f>
      </c>
      <c s="36" t="s">
        <v>5706</v>
      </c>
      <c>
        <f>(M183*21)/100</f>
      </c>
      <c t="s">
        <v>27</v>
      </c>
    </row>
    <row r="184" spans="1:5" ht="12.75">
      <c r="A184" s="35" t="s">
        <v>56</v>
      </c>
      <c r="E184" s="39" t="s">
        <v>5</v>
      </c>
    </row>
    <row r="185" spans="1:5" ht="12.75">
      <c r="A185" s="35" t="s">
        <v>57</v>
      </c>
      <c r="E185" s="40" t="s">
        <v>5</v>
      </c>
    </row>
    <row r="186" spans="1:5" ht="12.75">
      <c r="A186" t="s">
        <v>59</v>
      </c>
      <c r="E186" s="39" t="s">
        <v>6535</v>
      </c>
    </row>
    <row r="187" spans="1:16" ht="12.75">
      <c r="A187" t="s">
        <v>49</v>
      </c>
      <c s="34" t="s">
        <v>251</v>
      </c>
      <c s="34" t="s">
        <v>6544</v>
      </c>
      <c s="35" t="s">
        <v>4</v>
      </c>
      <c s="6" t="s">
        <v>6545</v>
      </c>
      <c s="36" t="s">
        <v>75</v>
      </c>
      <c s="37">
        <v>12</v>
      </c>
      <c s="36">
        <v>0</v>
      </c>
      <c s="36">
        <f>ROUND(G187*H187,6)</f>
      </c>
      <c r="L187" s="38">
        <v>0</v>
      </c>
      <c s="32">
        <f>ROUND(ROUND(L187,2)*ROUND(G187,3),2)</f>
      </c>
      <c s="36" t="s">
        <v>5706</v>
      </c>
      <c>
        <f>(M187*21)/100</f>
      </c>
      <c t="s">
        <v>27</v>
      </c>
    </row>
    <row r="188" spans="1:5" ht="12.75">
      <c r="A188" s="35" t="s">
        <v>56</v>
      </c>
      <c r="E188" s="39" t="s">
        <v>5</v>
      </c>
    </row>
    <row r="189" spans="1:5" ht="12.75">
      <c r="A189" s="35" t="s">
        <v>57</v>
      </c>
      <c r="E189" s="40" t="s">
        <v>5</v>
      </c>
    </row>
    <row r="190" spans="1:5" ht="12.75">
      <c r="A190" t="s">
        <v>59</v>
      </c>
      <c r="E190" s="39" t="s">
        <v>6539</v>
      </c>
    </row>
    <row r="191" spans="1:16" ht="12.75">
      <c r="A191" t="s">
        <v>49</v>
      </c>
      <c s="34" t="s">
        <v>255</v>
      </c>
      <c s="34" t="s">
        <v>6544</v>
      </c>
      <c s="35" t="s">
        <v>27</v>
      </c>
      <c s="6" t="s">
        <v>6545</v>
      </c>
      <c s="36" t="s">
        <v>75</v>
      </c>
      <c s="37">
        <v>18</v>
      </c>
      <c s="36">
        <v>0</v>
      </c>
      <c s="36">
        <f>ROUND(G191*H191,6)</f>
      </c>
      <c r="L191" s="38">
        <v>0</v>
      </c>
      <c s="32">
        <f>ROUND(ROUND(L191,2)*ROUND(G191,3),2)</f>
      </c>
      <c s="36" t="s">
        <v>5706</v>
      </c>
      <c>
        <f>(M191*21)/100</f>
      </c>
      <c t="s">
        <v>27</v>
      </c>
    </row>
    <row r="192" spans="1:5" ht="12.75">
      <c r="A192" s="35" t="s">
        <v>56</v>
      </c>
      <c r="E192" s="39" t="s">
        <v>5</v>
      </c>
    </row>
    <row r="193" spans="1:5" ht="12.75">
      <c r="A193" s="35" t="s">
        <v>57</v>
      </c>
      <c r="E193" s="40" t="s">
        <v>5</v>
      </c>
    </row>
    <row r="194" spans="1:5" ht="12.75">
      <c r="A194" t="s">
        <v>59</v>
      </c>
      <c r="E194" s="39" t="s">
        <v>6535</v>
      </c>
    </row>
    <row r="195" spans="1:16" ht="12.75">
      <c r="A195" t="s">
        <v>49</v>
      </c>
      <c s="34" t="s">
        <v>259</v>
      </c>
      <c s="34" t="s">
        <v>6546</v>
      </c>
      <c s="35" t="s">
        <v>5</v>
      </c>
      <c s="6" t="s">
        <v>6547</v>
      </c>
      <c s="36" t="s">
        <v>75</v>
      </c>
      <c s="37">
        <v>16</v>
      </c>
      <c s="36">
        <v>0</v>
      </c>
      <c s="36">
        <f>ROUND(G195*H195,6)</f>
      </c>
      <c r="L195" s="38">
        <v>0</v>
      </c>
      <c s="32">
        <f>ROUND(ROUND(L195,2)*ROUND(G195,3),2)</f>
      </c>
      <c s="36" t="s">
        <v>5706</v>
      </c>
      <c>
        <f>(M195*21)/100</f>
      </c>
      <c t="s">
        <v>27</v>
      </c>
    </row>
    <row r="196" spans="1:5" ht="12.75">
      <c r="A196" s="35" t="s">
        <v>56</v>
      </c>
      <c r="E196" s="39" t="s">
        <v>5</v>
      </c>
    </row>
    <row r="197" spans="1:5" ht="12.75">
      <c r="A197" s="35" t="s">
        <v>57</v>
      </c>
      <c r="E197" s="40" t="s">
        <v>5</v>
      </c>
    </row>
    <row r="198" spans="1:5" ht="12.75">
      <c r="A198" t="s">
        <v>59</v>
      </c>
      <c r="E198" s="39" t="s">
        <v>6539</v>
      </c>
    </row>
    <row r="199" spans="1:16" ht="25.5">
      <c r="A199" t="s">
        <v>49</v>
      </c>
      <c s="34" t="s">
        <v>263</v>
      </c>
      <c s="34" t="s">
        <v>6548</v>
      </c>
      <c s="35" t="s">
        <v>5</v>
      </c>
      <c s="6" t="s">
        <v>6549</v>
      </c>
      <c s="36" t="s">
        <v>75</v>
      </c>
      <c s="37">
        <v>657</v>
      </c>
      <c s="36">
        <v>0</v>
      </c>
      <c s="36">
        <f>ROUND(G199*H199,6)</f>
      </c>
      <c r="L199" s="38">
        <v>0</v>
      </c>
      <c s="32">
        <f>ROUND(ROUND(L199,2)*ROUND(G199,3),2)</f>
      </c>
      <c s="36" t="s">
        <v>5706</v>
      </c>
      <c>
        <f>(M199*21)/100</f>
      </c>
      <c t="s">
        <v>27</v>
      </c>
    </row>
    <row r="200" spans="1:5" ht="12.75">
      <c r="A200" s="35" t="s">
        <v>56</v>
      </c>
      <c r="E200" s="39" t="s">
        <v>5</v>
      </c>
    </row>
    <row r="201" spans="1:5" ht="12.75">
      <c r="A201" s="35" t="s">
        <v>57</v>
      </c>
      <c r="E201" s="40" t="s">
        <v>5</v>
      </c>
    </row>
    <row r="202" spans="1:5" ht="12.75">
      <c r="A202" t="s">
        <v>59</v>
      </c>
      <c r="E202" s="39" t="s">
        <v>5</v>
      </c>
    </row>
    <row r="203" spans="1:16" ht="25.5">
      <c r="A203" t="s">
        <v>49</v>
      </c>
      <c s="34" t="s">
        <v>267</v>
      </c>
      <c s="34" t="s">
        <v>6550</v>
      </c>
      <c s="35" t="s">
        <v>5</v>
      </c>
      <c s="6" t="s">
        <v>6551</v>
      </c>
      <c s="36" t="s">
        <v>75</v>
      </c>
      <c s="37">
        <v>22</v>
      </c>
      <c s="36">
        <v>0</v>
      </c>
      <c s="36">
        <f>ROUND(G203*H203,6)</f>
      </c>
      <c r="L203" s="38">
        <v>0</v>
      </c>
      <c s="32">
        <f>ROUND(ROUND(L203,2)*ROUND(G203,3),2)</f>
      </c>
      <c s="36" t="s">
        <v>5706</v>
      </c>
      <c>
        <f>(M203*21)/100</f>
      </c>
      <c t="s">
        <v>27</v>
      </c>
    </row>
    <row r="204" spans="1:5" ht="12.75">
      <c r="A204" s="35" t="s">
        <v>56</v>
      </c>
      <c r="E204" s="39" t="s">
        <v>5</v>
      </c>
    </row>
    <row r="205" spans="1:5" ht="12.75">
      <c r="A205" s="35" t="s">
        <v>57</v>
      </c>
      <c r="E205" s="40" t="s">
        <v>5</v>
      </c>
    </row>
    <row r="206" spans="1:5" ht="12.75">
      <c r="A206" t="s">
        <v>59</v>
      </c>
      <c r="E206" s="39" t="s">
        <v>5</v>
      </c>
    </row>
    <row r="207" spans="1:16" ht="25.5">
      <c r="A207" t="s">
        <v>49</v>
      </c>
      <c s="34" t="s">
        <v>271</v>
      </c>
      <c s="34" t="s">
        <v>6552</v>
      </c>
      <c s="35" t="s">
        <v>5</v>
      </c>
      <c s="6" t="s">
        <v>6553</v>
      </c>
      <c s="36" t="s">
        <v>75</v>
      </c>
      <c s="37">
        <v>16</v>
      </c>
      <c s="36">
        <v>0</v>
      </c>
      <c s="36">
        <f>ROUND(G207*H207,6)</f>
      </c>
      <c r="L207" s="38">
        <v>0</v>
      </c>
      <c s="32">
        <f>ROUND(ROUND(L207,2)*ROUND(G207,3),2)</f>
      </c>
      <c s="36" t="s">
        <v>5706</v>
      </c>
      <c>
        <f>(M207*21)/100</f>
      </c>
      <c t="s">
        <v>27</v>
      </c>
    </row>
    <row r="208" spans="1:5" ht="12.75">
      <c r="A208" s="35" t="s">
        <v>56</v>
      </c>
      <c r="E208" s="39" t="s">
        <v>5</v>
      </c>
    </row>
    <row r="209" spans="1:5" ht="12.75">
      <c r="A209" s="35" t="s">
        <v>57</v>
      </c>
      <c r="E209" s="40" t="s">
        <v>5</v>
      </c>
    </row>
    <row r="210" spans="1:5" ht="12.75">
      <c r="A210" t="s">
        <v>59</v>
      </c>
      <c r="E210" s="39" t="s">
        <v>5</v>
      </c>
    </row>
    <row r="211" spans="1:16" ht="25.5">
      <c r="A211" t="s">
        <v>49</v>
      </c>
      <c s="34" t="s">
        <v>276</v>
      </c>
      <c s="34" t="s">
        <v>6554</v>
      </c>
      <c s="35" t="s">
        <v>5</v>
      </c>
      <c s="6" t="s">
        <v>6555</v>
      </c>
      <c s="36" t="s">
        <v>75</v>
      </c>
      <c s="37">
        <v>83</v>
      </c>
      <c s="36">
        <v>0</v>
      </c>
      <c s="36">
        <f>ROUND(G211*H211,6)</f>
      </c>
      <c r="L211" s="38">
        <v>0</v>
      </c>
      <c s="32">
        <f>ROUND(ROUND(L211,2)*ROUND(G211,3),2)</f>
      </c>
      <c s="36" t="s">
        <v>5706</v>
      </c>
      <c>
        <f>(M211*21)/100</f>
      </c>
      <c t="s">
        <v>27</v>
      </c>
    </row>
    <row r="212" spans="1:5" ht="12.75">
      <c r="A212" s="35" t="s">
        <v>56</v>
      </c>
      <c r="E212" s="39" t="s">
        <v>5</v>
      </c>
    </row>
    <row r="213" spans="1:5" ht="12.75">
      <c r="A213" s="35" t="s">
        <v>57</v>
      </c>
      <c r="E213" s="40" t="s">
        <v>5</v>
      </c>
    </row>
    <row r="214" spans="1:5" ht="12.75">
      <c r="A214" t="s">
        <v>59</v>
      </c>
      <c r="E214" s="39" t="s">
        <v>5</v>
      </c>
    </row>
    <row r="215" spans="1:16" ht="25.5">
      <c r="A215" t="s">
        <v>49</v>
      </c>
      <c s="34" t="s">
        <v>280</v>
      </c>
      <c s="34" t="s">
        <v>6556</v>
      </c>
      <c s="35" t="s">
        <v>5</v>
      </c>
      <c s="6" t="s">
        <v>6557</v>
      </c>
      <c s="36" t="s">
        <v>75</v>
      </c>
      <c s="37">
        <v>16</v>
      </c>
      <c s="36">
        <v>0</v>
      </c>
      <c s="36">
        <f>ROUND(G215*H215,6)</f>
      </c>
      <c r="L215" s="38">
        <v>0</v>
      </c>
      <c s="32">
        <f>ROUND(ROUND(L215,2)*ROUND(G215,3),2)</f>
      </c>
      <c s="36" t="s">
        <v>5706</v>
      </c>
      <c>
        <f>(M215*21)/100</f>
      </c>
      <c t="s">
        <v>27</v>
      </c>
    </row>
    <row r="216" spans="1:5" ht="12.75">
      <c r="A216" s="35" t="s">
        <v>56</v>
      </c>
      <c r="E216" s="39" t="s">
        <v>5</v>
      </c>
    </row>
    <row r="217" spans="1:5" ht="12.75">
      <c r="A217" s="35" t="s">
        <v>57</v>
      </c>
      <c r="E217" s="40" t="s">
        <v>5</v>
      </c>
    </row>
    <row r="218" spans="1:5" ht="12.75">
      <c r="A218" t="s">
        <v>59</v>
      </c>
      <c r="E218" s="39" t="s">
        <v>5</v>
      </c>
    </row>
    <row r="219" spans="1:16" ht="25.5">
      <c r="A219" t="s">
        <v>49</v>
      </c>
      <c s="34" t="s">
        <v>284</v>
      </c>
      <c s="34" t="s">
        <v>6558</v>
      </c>
      <c s="35" t="s">
        <v>5</v>
      </c>
      <c s="6" t="s">
        <v>6559</v>
      </c>
      <c s="36" t="s">
        <v>75</v>
      </c>
      <c s="37">
        <v>139</v>
      </c>
      <c s="36">
        <v>0</v>
      </c>
      <c s="36">
        <f>ROUND(G219*H219,6)</f>
      </c>
      <c r="L219" s="38">
        <v>0</v>
      </c>
      <c s="32">
        <f>ROUND(ROUND(L219,2)*ROUND(G219,3),2)</f>
      </c>
      <c s="36" t="s">
        <v>808</v>
      </c>
      <c>
        <f>(M219*21)/100</f>
      </c>
      <c t="s">
        <v>27</v>
      </c>
    </row>
    <row r="220" spans="1:5" ht="12.75">
      <c r="A220" s="35" t="s">
        <v>56</v>
      </c>
      <c r="E220" s="39" t="s">
        <v>5</v>
      </c>
    </row>
    <row r="221" spans="1:5" ht="12.75">
      <c r="A221" s="35" t="s">
        <v>57</v>
      </c>
      <c r="E221" s="40" t="s">
        <v>5</v>
      </c>
    </row>
    <row r="222" spans="1:5" ht="12.75">
      <c r="A222" t="s">
        <v>59</v>
      </c>
      <c r="E222" s="39" t="s">
        <v>5</v>
      </c>
    </row>
    <row r="223" spans="1:16" ht="25.5">
      <c r="A223" t="s">
        <v>49</v>
      </c>
      <c s="34" t="s">
        <v>288</v>
      </c>
      <c s="34" t="s">
        <v>6560</v>
      </c>
      <c s="35" t="s">
        <v>5</v>
      </c>
      <c s="6" t="s">
        <v>6561</v>
      </c>
      <c s="36" t="s">
        <v>75</v>
      </c>
      <c s="37">
        <v>58</v>
      </c>
      <c s="36">
        <v>0</v>
      </c>
      <c s="36">
        <f>ROUND(G223*H223,6)</f>
      </c>
      <c r="L223" s="38">
        <v>0</v>
      </c>
      <c s="32">
        <f>ROUND(ROUND(L223,2)*ROUND(G223,3),2)</f>
      </c>
      <c s="36" t="s">
        <v>808</v>
      </c>
      <c>
        <f>(M223*21)/100</f>
      </c>
      <c t="s">
        <v>27</v>
      </c>
    </row>
    <row r="224" spans="1:5" ht="12.75">
      <c r="A224" s="35" t="s">
        <v>56</v>
      </c>
      <c r="E224" s="39" t="s">
        <v>5</v>
      </c>
    </row>
    <row r="225" spans="1:5" ht="12.75">
      <c r="A225" s="35" t="s">
        <v>57</v>
      </c>
      <c r="E225" s="40" t="s">
        <v>5</v>
      </c>
    </row>
    <row r="226" spans="1:5" ht="12.75">
      <c r="A226" t="s">
        <v>59</v>
      </c>
      <c r="E226" s="39" t="s">
        <v>5</v>
      </c>
    </row>
    <row r="227" spans="1:16" ht="25.5">
      <c r="A227" t="s">
        <v>49</v>
      </c>
      <c s="34" t="s">
        <v>292</v>
      </c>
      <c s="34" t="s">
        <v>6562</v>
      </c>
      <c s="35" t="s">
        <v>5</v>
      </c>
      <c s="6" t="s">
        <v>6563</v>
      </c>
      <c s="36" t="s">
        <v>75</v>
      </c>
      <c s="37">
        <v>18</v>
      </c>
      <c s="36">
        <v>0</v>
      </c>
      <c s="36">
        <f>ROUND(G227*H227,6)</f>
      </c>
      <c r="L227" s="38">
        <v>0</v>
      </c>
      <c s="32">
        <f>ROUND(ROUND(L227,2)*ROUND(G227,3),2)</f>
      </c>
      <c s="36" t="s">
        <v>808</v>
      </c>
      <c>
        <f>(M227*21)/100</f>
      </c>
      <c t="s">
        <v>27</v>
      </c>
    </row>
    <row r="228" spans="1:5" ht="12.75">
      <c r="A228" s="35" t="s">
        <v>56</v>
      </c>
      <c r="E228" s="39" t="s">
        <v>5</v>
      </c>
    </row>
    <row r="229" spans="1:5" ht="12.75">
      <c r="A229" s="35" t="s">
        <v>57</v>
      </c>
      <c r="E229" s="40" t="s">
        <v>5</v>
      </c>
    </row>
    <row r="230" spans="1:5" ht="12.75">
      <c r="A230" t="s">
        <v>59</v>
      </c>
      <c r="E230" s="39" t="s">
        <v>5</v>
      </c>
    </row>
    <row r="231" spans="1:16" ht="12.75">
      <c r="A231" t="s">
        <v>49</v>
      </c>
      <c s="34" t="s">
        <v>296</v>
      </c>
      <c s="34" t="s">
        <v>6564</v>
      </c>
      <c s="35" t="s">
        <v>5</v>
      </c>
      <c s="6" t="s">
        <v>6565</v>
      </c>
      <c s="36" t="s">
        <v>90</v>
      </c>
      <c s="37">
        <v>126</v>
      </c>
      <c s="36">
        <v>0</v>
      </c>
      <c s="36">
        <f>ROUND(G231*H231,6)</f>
      </c>
      <c r="L231" s="38">
        <v>0</v>
      </c>
      <c s="32">
        <f>ROUND(ROUND(L231,2)*ROUND(G231,3),2)</f>
      </c>
      <c s="36" t="s">
        <v>5706</v>
      </c>
      <c>
        <f>(M231*21)/100</f>
      </c>
      <c t="s">
        <v>27</v>
      </c>
    </row>
    <row r="232" spans="1:5" ht="12.75">
      <c r="A232" s="35" t="s">
        <v>56</v>
      </c>
      <c r="E232" s="39" t="s">
        <v>5</v>
      </c>
    </row>
    <row r="233" spans="1:5" ht="12.75">
      <c r="A233" s="35" t="s">
        <v>57</v>
      </c>
      <c r="E233" s="40" t="s">
        <v>5</v>
      </c>
    </row>
    <row r="234" spans="1:5" ht="12.75">
      <c r="A234" t="s">
        <v>59</v>
      </c>
      <c r="E234" s="39" t="s">
        <v>5</v>
      </c>
    </row>
    <row r="235" spans="1:16" ht="12.75">
      <c r="A235" t="s">
        <v>49</v>
      </c>
      <c s="34" t="s">
        <v>300</v>
      </c>
      <c s="34" t="s">
        <v>6566</v>
      </c>
      <c s="35" t="s">
        <v>5</v>
      </c>
      <c s="6" t="s">
        <v>6567</v>
      </c>
      <c s="36" t="s">
        <v>90</v>
      </c>
      <c s="37">
        <v>126</v>
      </c>
      <c s="36">
        <v>0</v>
      </c>
      <c s="36">
        <f>ROUND(G235*H235,6)</f>
      </c>
      <c r="L235" s="38">
        <v>0</v>
      </c>
      <c s="32">
        <f>ROUND(ROUND(L235,2)*ROUND(G235,3),2)</f>
      </c>
      <c s="36" t="s">
        <v>5706</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304</v>
      </c>
      <c s="34" t="s">
        <v>6568</v>
      </c>
      <c s="35" t="s">
        <v>5</v>
      </c>
      <c s="6" t="s">
        <v>6569</v>
      </c>
      <c s="36" t="s">
        <v>90</v>
      </c>
      <c s="37">
        <v>29</v>
      </c>
      <c s="36">
        <v>0</v>
      </c>
      <c s="36">
        <f>ROUND(G239*H239,6)</f>
      </c>
      <c r="L239" s="38">
        <v>0</v>
      </c>
      <c s="32">
        <f>ROUND(ROUND(L239,2)*ROUND(G239,3),2)</f>
      </c>
      <c s="36" t="s">
        <v>5706</v>
      </c>
      <c>
        <f>(M239*21)/100</f>
      </c>
      <c t="s">
        <v>27</v>
      </c>
    </row>
    <row r="240" spans="1:5" ht="12.75">
      <c r="A240" s="35" t="s">
        <v>56</v>
      </c>
      <c r="E240" s="39" t="s">
        <v>5</v>
      </c>
    </row>
    <row r="241" spans="1:5" ht="12.75">
      <c r="A241" s="35" t="s">
        <v>57</v>
      </c>
      <c r="E241" s="40" t="s">
        <v>5</v>
      </c>
    </row>
    <row r="242" spans="1:5" ht="12.75">
      <c r="A242" t="s">
        <v>59</v>
      </c>
      <c r="E242" s="39" t="s">
        <v>5</v>
      </c>
    </row>
    <row r="243" spans="1:16" ht="12.75">
      <c r="A243" t="s">
        <v>49</v>
      </c>
      <c s="34" t="s">
        <v>308</v>
      </c>
      <c s="34" t="s">
        <v>6570</v>
      </c>
      <c s="35" t="s">
        <v>5</v>
      </c>
      <c s="6" t="s">
        <v>6571</v>
      </c>
      <c s="36" t="s">
        <v>90</v>
      </c>
      <c s="37">
        <v>1</v>
      </c>
      <c s="36">
        <v>0</v>
      </c>
      <c s="36">
        <f>ROUND(G243*H243,6)</f>
      </c>
      <c r="L243" s="38">
        <v>0</v>
      </c>
      <c s="32">
        <f>ROUND(ROUND(L243,2)*ROUND(G243,3),2)</f>
      </c>
      <c s="36" t="s">
        <v>5706</v>
      </c>
      <c>
        <f>(M243*21)/100</f>
      </c>
      <c t="s">
        <v>27</v>
      </c>
    </row>
    <row r="244" spans="1:5" ht="12.75">
      <c r="A244" s="35" t="s">
        <v>56</v>
      </c>
      <c r="E244" s="39" t="s">
        <v>5</v>
      </c>
    </row>
    <row r="245" spans="1:5" ht="12.75">
      <c r="A245" s="35" t="s">
        <v>57</v>
      </c>
      <c r="E245" s="40" t="s">
        <v>5</v>
      </c>
    </row>
    <row r="246" spans="1:5" ht="12.75">
      <c r="A246" t="s">
        <v>59</v>
      </c>
      <c r="E246" s="39" t="s">
        <v>5</v>
      </c>
    </row>
    <row r="247" spans="1:16" ht="12.75">
      <c r="A247" t="s">
        <v>49</v>
      </c>
      <c s="34" t="s">
        <v>312</v>
      </c>
      <c s="34" t="s">
        <v>6572</v>
      </c>
      <c s="35" t="s">
        <v>5</v>
      </c>
      <c s="6" t="s">
        <v>6573</v>
      </c>
      <c s="36" t="s">
        <v>90</v>
      </c>
      <c s="37">
        <v>32</v>
      </c>
      <c s="36">
        <v>0</v>
      </c>
      <c s="36">
        <f>ROUND(G247*H247,6)</f>
      </c>
      <c r="L247" s="38">
        <v>0</v>
      </c>
      <c s="32">
        <f>ROUND(ROUND(L247,2)*ROUND(G247,3),2)</f>
      </c>
      <c s="36" t="s">
        <v>5706</v>
      </c>
      <c>
        <f>(M247*21)/100</f>
      </c>
      <c t="s">
        <v>27</v>
      </c>
    </row>
    <row r="248" spans="1:5" ht="12.75">
      <c r="A248" s="35" t="s">
        <v>56</v>
      </c>
      <c r="E248" s="39" t="s">
        <v>5</v>
      </c>
    </row>
    <row r="249" spans="1:5" ht="12.75">
      <c r="A249" s="35" t="s">
        <v>57</v>
      </c>
      <c r="E249" s="40" t="s">
        <v>5</v>
      </c>
    </row>
    <row r="250" spans="1:5" ht="12.75">
      <c r="A250" t="s">
        <v>59</v>
      </c>
      <c r="E250" s="39" t="s">
        <v>5</v>
      </c>
    </row>
    <row r="251" spans="1:16" ht="12.75">
      <c r="A251" t="s">
        <v>49</v>
      </c>
      <c s="34" t="s">
        <v>316</v>
      </c>
      <c s="34" t="s">
        <v>6574</v>
      </c>
      <c s="35" t="s">
        <v>5</v>
      </c>
      <c s="6" t="s">
        <v>6575</v>
      </c>
      <c s="36" t="s">
        <v>90</v>
      </c>
      <c s="37">
        <v>85</v>
      </c>
      <c s="36">
        <v>0</v>
      </c>
      <c s="36">
        <f>ROUND(G251*H251,6)</f>
      </c>
      <c r="L251" s="38">
        <v>0</v>
      </c>
      <c s="32">
        <f>ROUND(ROUND(L251,2)*ROUND(G251,3),2)</f>
      </c>
      <c s="36" t="s">
        <v>5706</v>
      </c>
      <c>
        <f>(M251*21)/100</f>
      </c>
      <c t="s">
        <v>27</v>
      </c>
    </row>
    <row r="252" spans="1:5" ht="12.75">
      <c r="A252" s="35" t="s">
        <v>56</v>
      </c>
      <c r="E252" s="39" t="s">
        <v>5</v>
      </c>
    </row>
    <row r="253" spans="1:5" ht="12.75">
      <c r="A253" s="35" t="s">
        <v>57</v>
      </c>
      <c r="E253" s="40" t="s">
        <v>5</v>
      </c>
    </row>
    <row r="254" spans="1:5" ht="12.75">
      <c r="A254" t="s">
        <v>59</v>
      </c>
      <c r="E254" s="39" t="s">
        <v>5</v>
      </c>
    </row>
    <row r="255" spans="1:16" ht="12.75">
      <c r="A255" t="s">
        <v>49</v>
      </c>
      <c s="34" t="s">
        <v>320</v>
      </c>
      <c s="34" t="s">
        <v>6576</v>
      </c>
      <c s="35" t="s">
        <v>5</v>
      </c>
      <c s="6" t="s">
        <v>6577</v>
      </c>
      <c s="36" t="s">
        <v>90</v>
      </c>
      <c s="37">
        <v>4</v>
      </c>
      <c s="36">
        <v>0</v>
      </c>
      <c s="36">
        <f>ROUND(G255*H255,6)</f>
      </c>
      <c r="L255" s="38">
        <v>0</v>
      </c>
      <c s="32">
        <f>ROUND(ROUND(L255,2)*ROUND(G255,3),2)</f>
      </c>
      <c s="36" t="s">
        <v>5706</v>
      </c>
      <c>
        <f>(M255*21)/100</f>
      </c>
      <c t="s">
        <v>27</v>
      </c>
    </row>
    <row r="256" spans="1:5" ht="12.75">
      <c r="A256" s="35" t="s">
        <v>56</v>
      </c>
      <c r="E256" s="39" t="s">
        <v>5</v>
      </c>
    </row>
    <row r="257" spans="1:5" ht="12.75">
      <c r="A257" s="35" t="s">
        <v>57</v>
      </c>
      <c r="E257" s="40" t="s">
        <v>5</v>
      </c>
    </row>
    <row r="258" spans="1:5" ht="12.75">
      <c r="A258" t="s">
        <v>59</v>
      </c>
      <c r="E258" s="39" t="s">
        <v>5</v>
      </c>
    </row>
    <row r="259" spans="1:16" ht="12.75">
      <c r="A259" t="s">
        <v>49</v>
      </c>
      <c s="34" t="s">
        <v>325</v>
      </c>
      <c s="34" t="s">
        <v>6578</v>
      </c>
      <c s="35" t="s">
        <v>5</v>
      </c>
      <c s="6" t="s">
        <v>6579</v>
      </c>
      <c s="36" t="s">
        <v>90</v>
      </c>
      <c s="37">
        <v>4</v>
      </c>
      <c s="36">
        <v>0</v>
      </c>
      <c s="36">
        <f>ROUND(G259*H259,6)</f>
      </c>
      <c r="L259" s="38">
        <v>0</v>
      </c>
      <c s="32">
        <f>ROUND(ROUND(L259,2)*ROUND(G259,3),2)</f>
      </c>
      <c s="36" t="s">
        <v>5706</v>
      </c>
      <c>
        <f>(M259*21)/100</f>
      </c>
      <c t="s">
        <v>27</v>
      </c>
    </row>
    <row r="260" spans="1:5" ht="12.75">
      <c r="A260" s="35" t="s">
        <v>56</v>
      </c>
      <c r="E260" s="39" t="s">
        <v>5</v>
      </c>
    </row>
    <row r="261" spans="1:5" ht="12.75">
      <c r="A261" s="35" t="s">
        <v>57</v>
      </c>
      <c r="E261" s="40" t="s">
        <v>5</v>
      </c>
    </row>
    <row r="262" spans="1:5" ht="12.75">
      <c r="A262" t="s">
        <v>59</v>
      </c>
      <c r="E262" s="39" t="s">
        <v>5</v>
      </c>
    </row>
    <row r="263" spans="1:16" ht="12.75">
      <c r="A263" t="s">
        <v>49</v>
      </c>
      <c s="34" t="s">
        <v>329</v>
      </c>
      <c s="34" t="s">
        <v>6580</v>
      </c>
      <c s="35" t="s">
        <v>5</v>
      </c>
      <c s="6" t="s">
        <v>6581</v>
      </c>
      <c s="36" t="s">
        <v>90</v>
      </c>
      <c s="37">
        <v>21</v>
      </c>
      <c s="36">
        <v>0</v>
      </c>
      <c s="36">
        <f>ROUND(G263*H263,6)</f>
      </c>
      <c r="L263" s="38">
        <v>0</v>
      </c>
      <c s="32">
        <f>ROUND(ROUND(L263,2)*ROUND(G263,3),2)</f>
      </c>
      <c s="36" t="s">
        <v>5706</v>
      </c>
      <c>
        <f>(M263*21)/100</f>
      </c>
      <c t="s">
        <v>27</v>
      </c>
    </row>
    <row r="264" spans="1:5" ht="12.75">
      <c r="A264" s="35" t="s">
        <v>56</v>
      </c>
      <c r="E264" s="39" t="s">
        <v>5</v>
      </c>
    </row>
    <row r="265" spans="1:5" ht="12.75">
      <c r="A265" s="35" t="s">
        <v>57</v>
      </c>
      <c r="E265" s="40" t="s">
        <v>5</v>
      </c>
    </row>
    <row r="266" spans="1:5" ht="12.75">
      <c r="A266" t="s">
        <v>59</v>
      </c>
      <c r="E266" s="39" t="s">
        <v>5</v>
      </c>
    </row>
    <row r="267" spans="1:16" ht="25.5">
      <c r="A267" t="s">
        <v>49</v>
      </c>
      <c s="34" t="s">
        <v>333</v>
      </c>
      <c s="34" t="s">
        <v>6582</v>
      </c>
      <c s="35" t="s">
        <v>5</v>
      </c>
      <c s="6" t="s">
        <v>6583</v>
      </c>
      <c s="36" t="s">
        <v>90</v>
      </c>
      <c s="37">
        <v>34</v>
      </c>
      <c s="36">
        <v>0</v>
      </c>
      <c s="36">
        <f>ROUND(G267*H267,6)</f>
      </c>
      <c r="L267" s="38">
        <v>0</v>
      </c>
      <c s="32">
        <f>ROUND(ROUND(L267,2)*ROUND(G267,3),2)</f>
      </c>
      <c s="36" t="s">
        <v>5706</v>
      </c>
      <c>
        <f>(M267*21)/100</f>
      </c>
      <c t="s">
        <v>27</v>
      </c>
    </row>
    <row r="268" spans="1:5" ht="12.75">
      <c r="A268" s="35" t="s">
        <v>56</v>
      </c>
      <c r="E268" s="39" t="s">
        <v>5</v>
      </c>
    </row>
    <row r="269" spans="1:5" ht="12.75">
      <c r="A269" s="35" t="s">
        <v>57</v>
      </c>
      <c r="E269" s="40" t="s">
        <v>5</v>
      </c>
    </row>
    <row r="270" spans="1:5" ht="38.25">
      <c r="A270" t="s">
        <v>59</v>
      </c>
      <c r="E270" s="39" t="s">
        <v>6584</v>
      </c>
    </row>
    <row r="271" spans="1:16" ht="25.5">
      <c r="A271" t="s">
        <v>49</v>
      </c>
      <c s="34" t="s">
        <v>337</v>
      </c>
      <c s="34" t="s">
        <v>6585</v>
      </c>
      <c s="35" t="s">
        <v>5</v>
      </c>
      <c s="6" t="s">
        <v>6586</v>
      </c>
      <c s="36" t="s">
        <v>90</v>
      </c>
      <c s="37">
        <v>1</v>
      </c>
      <c s="36">
        <v>0</v>
      </c>
      <c s="36">
        <f>ROUND(G271*H271,6)</f>
      </c>
      <c r="L271" s="38">
        <v>0</v>
      </c>
      <c s="32">
        <f>ROUND(ROUND(L271,2)*ROUND(G271,3),2)</f>
      </c>
      <c s="36" t="s">
        <v>5706</v>
      </c>
      <c>
        <f>(M271*21)/100</f>
      </c>
      <c t="s">
        <v>27</v>
      </c>
    </row>
    <row r="272" spans="1:5" ht="12.75">
      <c r="A272" s="35" t="s">
        <v>56</v>
      </c>
      <c r="E272" s="39" t="s">
        <v>5</v>
      </c>
    </row>
    <row r="273" spans="1:5" ht="12.75">
      <c r="A273" s="35" t="s">
        <v>57</v>
      </c>
      <c r="E273" s="40" t="s">
        <v>5</v>
      </c>
    </row>
    <row r="274" spans="1:5" ht="25.5">
      <c r="A274" t="s">
        <v>59</v>
      </c>
      <c r="E274" s="39" t="s">
        <v>6587</v>
      </c>
    </row>
    <row r="275" spans="1:16" ht="12.75">
      <c r="A275" t="s">
        <v>49</v>
      </c>
      <c s="34" t="s">
        <v>341</v>
      </c>
      <c s="34" t="s">
        <v>6588</v>
      </c>
      <c s="35" t="s">
        <v>5</v>
      </c>
      <c s="6" t="s">
        <v>6589</v>
      </c>
      <c s="36" t="s">
        <v>75</v>
      </c>
      <c s="37">
        <v>1009</v>
      </c>
      <c s="36">
        <v>0</v>
      </c>
      <c s="36">
        <f>ROUND(G275*H275,6)</f>
      </c>
      <c r="L275" s="38">
        <v>0</v>
      </c>
      <c s="32">
        <f>ROUND(ROUND(L275,2)*ROUND(G275,3),2)</f>
      </c>
      <c s="36" t="s">
        <v>5706</v>
      </c>
      <c>
        <f>(M275*21)/100</f>
      </c>
      <c t="s">
        <v>27</v>
      </c>
    </row>
    <row r="276" spans="1:5" ht="12.75">
      <c r="A276" s="35" t="s">
        <v>56</v>
      </c>
      <c r="E276" s="39" t="s">
        <v>5</v>
      </c>
    </row>
    <row r="277" spans="1:5" ht="12.75">
      <c r="A277" s="35" t="s">
        <v>57</v>
      </c>
      <c r="E277" s="40" t="s">
        <v>5</v>
      </c>
    </row>
    <row r="278" spans="1:5" ht="12.75">
      <c r="A278" t="s">
        <v>59</v>
      </c>
      <c r="E278" s="39" t="s">
        <v>5</v>
      </c>
    </row>
    <row r="279" spans="1:16" ht="12.75">
      <c r="A279" t="s">
        <v>49</v>
      </c>
      <c s="34" t="s">
        <v>345</v>
      </c>
      <c s="34" t="s">
        <v>6590</v>
      </c>
      <c s="35" t="s">
        <v>5</v>
      </c>
      <c s="6" t="s">
        <v>6591</v>
      </c>
      <c s="36" t="s">
        <v>75</v>
      </c>
      <c s="37">
        <v>1009</v>
      </c>
      <c s="36">
        <v>0</v>
      </c>
      <c s="36">
        <f>ROUND(G279*H279,6)</f>
      </c>
      <c r="L279" s="38">
        <v>0</v>
      </c>
      <c s="32">
        <f>ROUND(ROUND(L279,2)*ROUND(G279,3),2)</f>
      </c>
      <c s="36" t="s">
        <v>5706</v>
      </c>
      <c>
        <f>(M279*21)/100</f>
      </c>
      <c t="s">
        <v>27</v>
      </c>
    </row>
    <row r="280" spans="1:5" ht="12.75">
      <c r="A280" s="35" t="s">
        <v>56</v>
      </c>
      <c r="E280" s="39" t="s">
        <v>5</v>
      </c>
    </row>
    <row r="281" spans="1:5" ht="12.75">
      <c r="A281" s="35" t="s">
        <v>57</v>
      </c>
      <c r="E281" s="40" t="s">
        <v>5</v>
      </c>
    </row>
    <row r="282" spans="1:5" ht="12.75">
      <c r="A282" t="s">
        <v>59</v>
      </c>
      <c r="E282" s="39" t="s">
        <v>5</v>
      </c>
    </row>
    <row r="283" spans="1:16" ht="25.5">
      <c r="A283" t="s">
        <v>49</v>
      </c>
      <c s="34" t="s">
        <v>349</v>
      </c>
      <c s="34" t="s">
        <v>6592</v>
      </c>
      <c s="35" t="s">
        <v>5</v>
      </c>
      <c s="6" t="s">
        <v>6593</v>
      </c>
      <c s="36" t="s">
        <v>75</v>
      </c>
      <c s="37">
        <v>215</v>
      </c>
      <c s="36">
        <v>0</v>
      </c>
      <c s="36">
        <f>ROUND(G283*H283,6)</f>
      </c>
      <c r="L283" s="38">
        <v>0</v>
      </c>
      <c s="32">
        <f>ROUND(ROUND(L283,2)*ROUND(G283,3),2)</f>
      </c>
      <c s="36" t="s">
        <v>5706</v>
      </c>
      <c>
        <f>(M283*21)/100</f>
      </c>
      <c t="s">
        <v>27</v>
      </c>
    </row>
    <row r="284" spans="1:5" ht="12.75">
      <c r="A284" s="35" t="s">
        <v>56</v>
      </c>
      <c r="E284" s="39" t="s">
        <v>5</v>
      </c>
    </row>
    <row r="285" spans="1:5" ht="12.75">
      <c r="A285" s="35" t="s">
        <v>57</v>
      </c>
      <c r="E285" s="40" t="s">
        <v>5</v>
      </c>
    </row>
    <row r="286" spans="1:5" ht="12.75">
      <c r="A286" t="s">
        <v>59</v>
      </c>
      <c r="E286" s="39" t="s">
        <v>5</v>
      </c>
    </row>
    <row r="287" spans="1:16" ht="12.75">
      <c r="A287" t="s">
        <v>49</v>
      </c>
      <c s="34" t="s">
        <v>353</v>
      </c>
      <c s="34" t="s">
        <v>6594</v>
      </c>
      <c s="35" t="s">
        <v>5</v>
      </c>
      <c s="6" t="s">
        <v>6595</v>
      </c>
      <c s="36" t="s">
        <v>5695</v>
      </c>
      <c s="37">
        <v>9147.072</v>
      </c>
      <c s="36">
        <v>0</v>
      </c>
      <c s="36">
        <f>ROUND(G287*H287,6)</f>
      </c>
      <c r="L287" s="38">
        <v>0</v>
      </c>
      <c s="32">
        <f>ROUND(ROUND(L287,2)*ROUND(G287,3),2)</f>
      </c>
      <c s="36" t="s">
        <v>5706</v>
      </c>
      <c>
        <f>(M287*21)/100</f>
      </c>
      <c t="s">
        <v>27</v>
      </c>
    </row>
    <row r="288" spans="1:5" ht="12.75">
      <c r="A288" s="35" t="s">
        <v>56</v>
      </c>
      <c r="E288" s="39" t="s">
        <v>5</v>
      </c>
    </row>
    <row r="289" spans="1:5" ht="12.75">
      <c r="A289" s="35" t="s">
        <v>57</v>
      </c>
      <c r="E289" s="40" t="s">
        <v>5</v>
      </c>
    </row>
    <row r="290" spans="1:5" ht="12.75">
      <c r="A290" t="s">
        <v>59</v>
      </c>
      <c r="E290" s="39" t="s">
        <v>5</v>
      </c>
    </row>
    <row r="291" spans="1:13" ht="12.75">
      <c r="A291" t="s">
        <v>46</v>
      </c>
      <c r="C291" s="31" t="s">
        <v>6596</v>
      </c>
      <c r="E291" s="33" t="s">
        <v>6597</v>
      </c>
      <c r="J291" s="32">
        <f>0</f>
      </c>
      <c s="32">
        <f>0</f>
      </c>
      <c s="32">
        <f>0+L292+L296+L300+L304+L308+L312</f>
      </c>
      <c s="32">
        <f>0+M292+M296+M300+M304+M308+M312</f>
      </c>
    </row>
    <row r="292" spans="1:16" ht="25.5">
      <c r="A292" t="s">
        <v>49</v>
      </c>
      <c s="34" t="s">
        <v>357</v>
      </c>
      <c s="34" t="s">
        <v>6598</v>
      </c>
      <c s="35" t="s">
        <v>5</v>
      </c>
      <c s="6" t="s">
        <v>6599</v>
      </c>
      <c s="36" t="s">
        <v>5665</v>
      </c>
      <c s="37">
        <v>1</v>
      </c>
      <c s="36">
        <v>0</v>
      </c>
      <c s="36">
        <f>ROUND(G292*H292,6)</f>
      </c>
      <c r="L292" s="38">
        <v>0</v>
      </c>
      <c s="32">
        <f>ROUND(ROUND(L292,2)*ROUND(G292,3),2)</f>
      </c>
      <c s="36" t="s">
        <v>5706</v>
      </c>
      <c>
        <f>(M292*21)/100</f>
      </c>
      <c t="s">
        <v>27</v>
      </c>
    </row>
    <row r="293" spans="1:5" ht="12.75">
      <c r="A293" s="35" t="s">
        <v>56</v>
      </c>
      <c r="E293" s="39" t="s">
        <v>5</v>
      </c>
    </row>
    <row r="294" spans="1:5" ht="12.75">
      <c r="A294" s="35" t="s">
        <v>57</v>
      </c>
      <c r="E294" s="40" t="s">
        <v>5</v>
      </c>
    </row>
    <row r="295" spans="1:5" ht="76.5">
      <c r="A295" t="s">
        <v>59</v>
      </c>
      <c r="E295" s="39" t="s">
        <v>6600</v>
      </c>
    </row>
    <row r="296" spans="1:16" ht="12.75">
      <c r="A296" t="s">
        <v>49</v>
      </c>
      <c s="34" t="s">
        <v>361</v>
      </c>
      <c s="34" t="s">
        <v>6601</v>
      </c>
      <c s="35" t="s">
        <v>5</v>
      </c>
      <c s="6" t="s">
        <v>6602</v>
      </c>
      <c s="36" t="s">
        <v>5665</v>
      </c>
      <c s="37">
        <v>1</v>
      </c>
      <c s="36">
        <v>0</v>
      </c>
      <c s="36">
        <f>ROUND(G296*H296,6)</f>
      </c>
      <c r="L296" s="38">
        <v>0</v>
      </c>
      <c s="32">
        <f>ROUND(ROUND(L296,2)*ROUND(G296,3),2)</f>
      </c>
      <c s="36" t="s">
        <v>808</v>
      </c>
      <c>
        <f>(M296*21)/100</f>
      </c>
      <c t="s">
        <v>27</v>
      </c>
    </row>
    <row r="297" spans="1:5" ht="12.75">
      <c r="A297" s="35" t="s">
        <v>56</v>
      </c>
      <c r="E297" s="39" t="s">
        <v>5</v>
      </c>
    </row>
    <row r="298" spans="1:5" ht="12.75">
      <c r="A298" s="35" t="s">
        <v>57</v>
      </c>
      <c r="E298" s="40" t="s">
        <v>5</v>
      </c>
    </row>
    <row r="299" spans="1:5" ht="38.25">
      <c r="A299" t="s">
        <v>59</v>
      </c>
      <c r="E299" s="39" t="s">
        <v>6603</v>
      </c>
    </row>
    <row r="300" spans="1:16" ht="12.75">
      <c r="A300" t="s">
        <v>49</v>
      </c>
      <c s="34" t="s">
        <v>365</v>
      </c>
      <c s="34" t="s">
        <v>6604</v>
      </c>
      <c s="35" t="s">
        <v>5</v>
      </c>
      <c s="6" t="s">
        <v>6605</v>
      </c>
      <c s="36" t="s">
        <v>90</v>
      </c>
      <c s="37">
        <v>1</v>
      </c>
      <c s="36">
        <v>0</v>
      </c>
      <c s="36">
        <f>ROUND(G300*H300,6)</f>
      </c>
      <c r="L300" s="38">
        <v>0</v>
      </c>
      <c s="32">
        <f>ROUND(ROUND(L300,2)*ROUND(G300,3),2)</f>
      </c>
      <c s="36" t="s">
        <v>808</v>
      </c>
      <c>
        <f>(M300*21)/100</f>
      </c>
      <c t="s">
        <v>27</v>
      </c>
    </row>
    <row r="301" spans="1:5" ht="12.75">
      <c r="A301" s="35" t="s">
        <v>56</v>
      </c>
      <c r="E301" s="39" t="s">
        <v>5</v>
      </c>
    </row>
    <row r="302" spans="1:5" ht="12.75">
      <c r="A302" s="35" t="s">
        <v>57</v>
      </c>
      <c r="E302" s="40" t="s">
        <v>5</v>
      </c>
    </row>
    <row r="303" spans="1:5" ht="51">
      <c r="A303" t="s">
        <v>59</v>
      </c>
      <c r="E303" s="39" t="s">
        <v>6606</v>
      </c>
    </row>
    <row r="304" spans="1:16" ht="25.5">
      <c r="A304" t="s">
        <v>49</v>
      </c>
      <c s="34" t="s">
        <v>369</v>
      </c>
      <c s="34" t="s">
        <v>6607</v>
      </c>
      <c s="35" t="s">
        <v>5</v>
      </c>
      <c s="6" t="s">
        <v>6608</v>
      </c>
      <c s="36" t="s">
        <v>5665</v>
      </c>
      <c s="37">
        <v>1</v>
      </c>
      <c s="36">
        <v>0</v>
      </c>
      <c s="36">
        <f>ROUND(G304*H304,6)</f>
      </c>
      <c r="L304" s="38">
        <v>0</v>
      </c>
      <c s="32">
        <f>ROUND(ROUND(L304,2)*ROUND(G304,3),2)</f>
      </c>
      <c s="36" t="s">
        <v>808</v>
      </c>
      <c>
        <f>(M304*21)/100</f>
      </c>
      <c t="s">
        <v>27</v>
      </c>
    </row>
    <row r="305" spans="1:5" ht="12.75">
      <c r="A305" s="35" t="s">
        <v>56</v>
      </c>
      <c r="E305" s="39" t="s">
        <v>5</v>
      </c>
    </row>
    <row r="306" spans="1:5" ht="12.75">
      <c r="A306" s="35" t="s">
        <v>57</v>
      </c>
      <c r="E306" s="40" t="s">
        <v>5</v>
      </c>
    </row>
    <row r="307" spans="1:5" ht="38.25">
      <c r="A307" t="s">
        <v>59</v>
      </c>
      <c r="E307" s="39" t="s">
        <v>6609</v>
      </c>
    </row>
    <row r="308" spans="1:16" ht="12.75">
      <c r="A308" t="s">
        <v>49</v>
      </c>
      <c s="34" t="s">
        <v>373</v>
      </c>
      <c s="34" t="s">
        <v>6610</v>
      </c>
      <c s="35" t="s">
        <v>5</v>
      </c>
      <c s="6" t="s">
        <v>6611</v>
      </c>
      <c s="36" t="s">
        <v>5665</v>
      </c>
      <c s="37">
        <v>2</v>
      </c>
      <c s="36">
        <v>0</v>
      </c>
      <c s="36">
        <f>ROUND(G308*H308,6)</f>
      </c>
      <c r="L308" s="38">
        <v>0</v>
      </c>
      <c s="32">
        <f>ROUND(ROUND(L308,2)*ROUND(G308,3),2)</f>
      </c>
      <c s="36" t="s">
        <v>5706</v>
      </c>
      <c>
        <f>(M308*21)/100</f>
      </c>
      <c t="s">
        <v>27</v>
      </c>
    </row>
    <row r="309" spans="1:5" ht="12.75">
      <c r="A309" s="35" t="s">
        <v>56</v>
      </c>
      <c r="E309" s="39" t="s">
        <v>5</v>
      </c>
    </row>
    <row r="310" spans="1:5" ht="12.75">
      <c r="A310" s="35" t="s">
        <v>57</v>
      </c>
      <c r="E310" s="40" t="s">
        <v>5</v>
      </c>
    </row>
    <row r="311" spans="1:5" ht="25.5">
      <c r="A311" t="s">
        <v>59</v>
      </c>
      <c r="E311" s="39" t="s">
        <v>6612</v>
      </c>
    </row>
    <row r="312" spans="1:16" ht="12.75">
      <c r="A312" t="s">
        <v>49</v>
      </c>
      <c s="34" t="s">
        <v>377</v>
      </c>
      <c s="34" t="s">
        <v>6613</v>
      </c>
      <c s="35" t="s">
        <v>5</v>
      </c>
      <c s="6" t="s">
        <v>6614</v>
      </c>
      <c s="36" t="s">
        <v>793</v>
      </c>
      <c s="37">
        <v>0.165</v>
      </c>
      <c s="36">
        <v>0</v>
      </c>
      <c s="36">
        <f>ROUND(G312*H312,6)</f>
      </c>
      <c r="L312" s="38">
        <v>0</v>
      </c>
      <c s="32">
        <f>ROUND(ROUND(L312,2)*ROUND(G312,3),2)</f>
      </c>
      <c s="36" t="s">
        <v>5706</v>
      </c>
      <c>
        <f>(M312*21)/100</f>
      </c>
      <c t="s">
        <v>27</v>
      </c>
    </row>
    <row r="313" spans="1:5" ht="12.75">
      <c r="A313" s="35" t="s">
        <v>56</v>
      </c>
      <c r="E313" s="39" t="s">
        <v>5</v>
      </c>
    </row>
    <row r="314" spans="1:5" ht="12.75">
      <c r="A314" s="35" t="s">
        <v>57</v>
      </c>
      <c r="E314" s="40" t="s">
        <v>5</v>
      </c>
    </row>
    <row r="315" spans="1:5" ht="12.75">
      <c r="A315" t="s">
        <v>59</v>
      </c>
      <c r="E315" s="39" t="s">
        <v>5</v>
      </c>
    </row>
    <row r="316" spans="1:13" ht="12.75">
      <c r="A316" t="s">
        <v>46</v>
      </c>
      <c r="C316" s="31" t="s">
        <v>6615</v>
      </c>
      <c r="E316" s="33" t="s">
        <v>6616</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49</v>
      </c>
      <c s="34" t="s">
        <v>381</v>
      </c>
      <c s="34" t="s">
        <v>6617</v>
      </c>
      <c s="35" t="s">
        <v>5</v>
      </c>
      <c s="6" t="s">
        <v>6618</v>
      </c>
      <c s="36" t="s">
        <v>90</v>
      </c>
      <c s="37">
        <v>15</v>
      </c>
      <c s="36">
        <v>0</v>
      </c>
      <c s="36">
        <f>ROUND(G317*H317,6)</f>
      </c>
      <c r="L317" s="38">
        <v>0</v>
      </c>
      <c s="32">
        <f>ROUND(ROUND(L317,2)*ROUND(G317,3),2)</f>
      </c>
      <c s="36" t="s">
        <v>808</v>
      </c>
      <c>
        <f>(M317*21)/100</f>
      </c>
      <c t="s">
        <v>27</v>
      </c>
    </row>
    <row r="318" spans="1:5" ht="12.75">
      <c r="A318" s="35" t="s">
        <v>56</v>
      </c>
      <c r="E318" s="39" t="s">
        <v>5</v>
      </c>
    </row>
    <row r="319" spans="1:5" ht="12.75">
      <c r="A319" s="35" t="s">
        <v>57</v>
      </c>
      <c r="E319" s="40" t="s">
        <v>5</v>
      </c>
    </row>
    <row r="320" spans="1:5" ht="51">
      <c r="A320" t="s">
        <v>59</v>
      </c>
      <c r="E320" s="39" t="s">
        <v>6619</v>
      </c>
    </row>
    <row r="321" spans="1:16" ht="12.75">
      <c r="A321" t="s">
        <v>49</v>
      </c>
      <c s="34" t="s">
        <v>385</v>
      </c>
      <c s="34" t="s">
        <v>6620</v>
      </c>
      <c s="35" t="s">
        <v>5</v>
      </c>
      <c s="6" t="s">
        <v>6621</v>
      </c>
      <c s="36" t="s">
        <v>90</v>
      </c>
      <c s="37">
        <v>1</v>
      </c>
      <c s="36">
        <v>0</v>
      </c>
      <c s="36">
        <f>ROUND(G321*H321,6)</f>
      </c>
      <c r="L321" s="38">
        <v>0</v>
      </c>
      <c s="32">
        <f>ROUND(ROUND(L321,2)*ROUND(G321,3),2)</f>
      </c>
      <c s="36" t="s">
        <v>808</v>
      </c>
      <c>
        <f>(M321*21)/100</f>
      </c>
      <c t="s">
        <v>27</v>
      </c>
    </row>
    <row r="322" spans="1:5" ht="12.75">
      <c r="A322" s="35" t="s">
        <v>56</v>
      </c>
      <c r="E322" s="39" t="s">
        <v>5</v>
      </c>
    </row>
    <row r="323" spans="1:5" ht="12.75">
      <c r="A323" s="35" t="s">
        <v>57</v>
      </c>
      <c r="E323" s="40" t="s">
        <v>5</v>
      </c>
    </row>
    <row r="324" spans="1:5" ht="25.5">
      <c r="A324" t="s">
        <v>59</v>
      </c>
      <c r="E324" s="39" t="s">
        <v>6622</v>
      </c>
    </row>
    <row r="325" spans="1:16" ht="12.75">
      <c r="A325" t="s">
        <v>49</v>
      </c>
      <c s="34" t="s">
        <v>389</v>
      </c>
      <c s="34" t="s">
        <v>6623</v>
      </c>
      <c s="35" t="s">
        <v>5</v>
      </c>
      <c s="6" t="s">
        <v>6624</v>
      </c>
      <c s="36" t="s">
        <v>90</v>
      </c>
      <c s="37">
        <v>3</v>
      </c>
      <c s="36">
        <v>0</v>
      </c>
      <c s="36">
        <f>ROUND(G325*H325,6)</f>
      </c>
      <c r="L325" s="38">
        <v>0</v>
      </c>
      <c s="32">
        <f>ROUND(ROUND(L325,2)*ROUND(G325,3),2)</f>
      </c>
      <c s="36" t="s">
        <v>808</v>
      </c>
      <c>
        <f>(M325*21)/100</f>
      </c>
      <c t="s">
        <v>27</v>
      </c>
    </row>
    <row r="326" spans="1:5" ht="12.75">
      <c r="A326" s="35" t="s">
        <v>56</v>
      </c>
      <c r="E326" s="39" t="s">
        <v>5</v>
      </c>
    </row>
    <row r="327" spans="1:5" ht="12.75">
      <c r="A327" s="35" t="s">
        <v>57</v>
      </c>
      <c r="E327" s="40" t="s">
        <v>5</v>
      </c>
    </row>
    <row r="328" spans="1:5" ht="25.5">
      <c r="A328" t="s">
        <v>59</v>
      </c>
      <c r="E328" s="39" t="s">
        <v>6622</v>
      </c>
    </row>
    <row r="329" spans="1:16" ht="12.75">
      <c r="A329" t="s">
        <v>49</v>
      </c>
      <c s="34" t="s">
        <v>394</v>
      </c>
      <c s="34" t="s">
        <v>6625</v>
      </c>
      <c s="35" t="s">
        <v>5</v>
      </c>
      <c s="6" t="s">
        <v>6626</v>
      </c>
      <c s="36" t="s">
        <v>5665</v>
      </c>
      <c s="37">
        <v>2</v>
      </c>
      <c s="36">
        <v>0</v>
      </c>
      <c s="36">
        <f>ROUND(G329*H329,6)</f>
      </c>
      <c r="L329" s="38">
        <v>0</v>
      </c>
      <c s="32">
        <f>ROUND(ROUND(L329,2)*ROUND(G329,3),2)</f>
      </c>
      <c s="36" t="s">
        <v>808</v>
      </c>
      <c>
        <f>(M329*21)/100</f>
      </c>
      <c t="s">
        <v>27</v>
      </c>
    </row>
    <row r="330" spans="1:5" ht="12.75">
      <c r="A330" s="35" t="s">
        <v>56</v>
      </c>
      <c r="E330" s="39" t="s">
        <v>5</v>
      </c>
    </row>
    <row r="331" spans="1:5" ht="12.75">
      <c r="A331" s="35" t="s">
        <v>57</v>
      </c>
      <c r="E331" s="40" t="s">
        <v>5</v>
      </c>
    </row>
    <row r="332" spans="1:5" ht="63.75">
      <c r="A332" t="s">
        <v>59</v>
      </c>
      <c r="E332" s="39" t="s">
        <v>6627</v>
      </c>
    </row>
    <row r="333" spans="1:16" ht="12.75">
      <c r="A333" t="s">
        <v>49</v>
      </c>
      <c s="34" t="s">
        <v>398</v>
      </c>
      <c s="34" t="s">
        <v>6628</v>
      </c>
      <c s="35" t="s">
        <v>5</v>
      </c>
      <c s="6" t="s">
        <v>6629</v>
      </c>
      <c s="36" t="s">
        <v>5665</v>
      </c>
      <c s="37">
        <v>2</v>
      </c>
      <c s="36">
        <v>0</v>
      </c>
      <c s="36">
        <f>ROUND(G333*H333,6)</f>
      </c>
      <c r="L333" s="38">
        <v>0</v>
      </c>
      <c s="32">
        <f>ROUND(ROUND(L333,2)*ROUND(G333,3),2)</f>
      </c>
      <c s="36" t="s">
        <v>808</v>
      </c>
      <c>
        <f>(M333*21)/100</f>
      </c>
      <c t="s">
        <v>27</v>
      </c>
    </row>
    <row r="334" spans="1:5" ht="12.75">
      <c r="A334" s="35" t="s">
        <v>56</v>
      </c>
      <c r="E334" s="39" t="s">
        <v>5</v>
      </c>
    </row>
    <row r="335" spans="1:5" ht="12.75">
      <c r="A335" s="35" t="s">
        <v>57</v>
      </c>
      <c r="E335" s="40" t="s">
        <v>5</v>
      </c>
    </row>
    <row r="336" spans="1:5" ht="76.5">
      <c r="A336" t="s">
        <v>59</v>
      </c>
      <c r="E336" s="39" t="s">
        <v>6630</v>
      </c>
    </row>
    <row r="337" spans="1:16" ht="12.75">
      <c r="A337" t="s">
        <v>49</v>
      </c>
      <c s="34" t="s">
        <v>402</v>
      </c>
      <c s="34" t="s">
        <v>6631</v>
      </c>
      <c s="35" t="s">
        <v>5</v>
      </c>
      <c s="6" t="s">
        <v>6632</v>
      </c>
      <c s="36" t="s">
        <v>5665</v>
      </c>
      <c s="37">
        <v>15</v>
      </c>
      <c s="36">
        <v>0</v>
      </c>
      <c s="36">
        <f>ROUND(G337*H337,6)</f>
      </c>
      <c r="L337" s="38">
        <v>0</v>
      </c>
      <c s="32">
        <f>ROUND(ROUND(L337,2)*ROUND(G337,3),2)</f>
      </c>
      <c s="36" t="s">
        <v>808</v>
      </c>
      <c>
        <f>(M337*21)/100</f>
      </c>
      <c t="s">
        <v>27</v>
      </c>
    </row>
    <row r="338" spans="1:5" ht="12.75">
      <c r="A338" s="35" t="s">
        <v>56</v>
      </c>
      <c r="E338" s="39" t="s">
        <v>5</v>
      </c>
    </row>
    <row r="339" spans="1:5" ht="12.75">
      <c r="A339" s="35" t="s">
        <v>57</v>
      </c>
      <c r="E339" s="40" t="s">
        <v>5</v>
      </c>
    </row>
    <row r="340" spans="1:5" ht="38.25">
      <c r="A340" t="s">
        <v>59</v>
      </c>
      <c r="E340" s="39" t="s">
        <v>6633</v>
      </c>
    </row>
    <row r="341" spans="1:16" ht="12.75">
      <c r="A341" t="s">
        <v>49</v>
      </c>
      <c s="34" t="s">
        <v>406</v>
      </c>
      <c s="34" t="s">
        <v>6634</v>
      </c>
      <c s="35" t="s">
        <v>5</v>
      </c>
      <c s="6" t="s">
        <v>6635</v>
      </c>
      <c s="36" t="s">
        <v>5665</v>
      </c>
      <c s="37">
        <v>3</v>
      </c>
      <c s="36">
        <v>0</v>
      </c>
      <c s="36">
        <f>ROUND(G341*H341,6)</f>
      </c>
      <c r="L341" s="38">
        <v>0</v>
      </c>
      <c s="32">
        <f>ROUND(ROUND(L341,2)*ROUND(G341,3),2)</f>
      </c>
      <c s="36" t="s">
        <v>808</v>
      </c>
      <c>
        <f>(M341*21)/100</f>
      </c>
      <c t="s">
        <v>27</v>
      </c>
    </row>
    <row r="342" spans="1:5" ht="12.75">
      <c r="A342" s="35" t="s">
        <v>56</v>
      </c>
      <c r="E342" s="39" t="s">
        <v>5</v>
      </c>
    </row>
    <row r="343" spans="1:5" ht="12.75">
      <c r="A343" s="35" t="s">
        <v>57</v>
      </c>
      <c r="E343" s="40" t="s">
        <v>5</v>
      </c>
    </row>
    <row r="344" spans="1:5" ht="38.25">
      <c r="A344" t="s">
        <v>59</v>
      </c>
      <c r="E344" s="39" t="s">
        <v>6636</v>
      </c>
    </row>
    <row r="345" spans="1:16" ht="12.75">
      <c r="A345" t="s">
        <v>49</v>
      </c>
      <c s="34" t="s">
        <v>410</v>
      </c>
      <c s="34" t="s">
        <v>6637</v>
      </c>
      <c s="35" t="s">
        <v>5</v>
      </c>
      <c s="6" t="s">
        <v>6638</v>
      </c>
      <c s="36" t="s">
        <v>5665</v>
      </c>
      <c s="37">
        <v>4</v>
      </c>
      <c s="36">
        <v>0</v>
      </c>
      <c s="36">
        <f>ROUND(G345*H345,6)</f>
      </c>
      <c r="L345" s="38">
        <v>0</v>
      </c>
      <c s="32">
        <f>ROUND(ROUND(L345,2)*ROUND(G345,3),2)</f>
      </c>
      <c s="36" t="s">
        <v>808</v>
      </c>
      <c>
        <f>(M345*21)/100</f>
      </c>
      <c t="s">
        <v>27</v>
      </c>
    </row>
    <row r="346" spans="1:5" ht="12.75">
      <c r="A346" s="35" t="s">
        <v>56</v>
      </c>
      <c r="E346" s="39" t="s">
        <v>5</v>
      </c>
    </row>
    <row r="347" spans="1:5" ht="12.75">
      <c r="A347" s="35" t="s">
        <v>57</v>
      </c>
      <c r="E347" s="40" t="s">
        <v>5</v>
      </c>
    </row>
    <row r="348" spans="1:5" ht="51">
      <c r="A348" t="s">
        <v>59</v>
      </c>
      <c r="E348" s="39" t="s">
        <v>6639</v>
      </c>
    </row>
    <row r="349" spans="1:16" ht="12.75">
      <c r="A349" t="s">
        <v>49</v>
      </c>
      <c s="34" t="s">
        <v>414</v>
      </c>
      <c s="34" t="s">
        <v>6640</v>
      </c>
      <c s="35" t="s">
        <v>5</v>
      </c>
      <c s="6" t="s">
        <v>6641</v>
      </c>
      <c s="36" t="s">
        <v>5665</v>
      </c>
      <c s="37">
        <v>1</v>
      </c>
      <c s="36">
        <v>0</v>
      </c>
      <c s="36">
        <f>ROUND(G349*H349,6)</f>
      </c>
      <c r="L349" s="38">
        <v>0</v>
      </c>
      <c s="32">
        <f>ROUND(ROUND(L349,2)*ROUND(G349,3),2)</f>
      </c>
      <c s="36" t="s">
        <v>808</v>
      </c>
      <c>
        <f>(M349*21)/100</f>
      </c>
      <c t="s">
        <v>27</v>
      </c>
    </row>
    <row r="350" spans="1:5" ht="12.75">
      <c r="A350" s="35" t="s">
        <v>56</v>
      </c>
      <c r="E350" s="39" t="s">
        <v>5</v>
      </c>
    </row>
    <row r="351" spans="1:5" ht="12.75">
      <c r="A351" s="35" t="s">
        <v>57</v>
      </c>
      <c r="E351" s="40" t="s">
        <v>5</v>
      </c>
    </row>
    <row r="352" spans="1:5" ht="63.75">
      <c r="A352" t="s">
        <v>59</v>
      </c>
      <c r="E352" s="39" t="s">
        <v>6642</v>
      </c>
    </row>
    <row r="353" spans="1:16" ht="12.75">
      <c r="A353" t="s">
        <v>49</v>
      </c>
      <c s="34" t="s">
        <v>418</v>
      </c>
      <c s="34" t="s">
        <v>6643</v>
      </c>
      <c s="35" t="s">
        <v>5</v>
      </c>
      <c s="6" t="s">
        <v>6644</v>
      </c>
      <c s="36" t="s">
        <v>5665</v>
      </c>
      <c s="37">
        <v>6</v>
      </c>
      <c s="36">
        <v>0</v>
      </c>
      <c s="36">
        <f>ROUND(G353*H353,6)</f>
      </c>
      <c r="L353" s="38">
        <v>0</v>
      </c>
      <c s="32">
        <f>ROUND(ROUND(L353,2)*ROUND(G353,3),2)</f>
      </c>
      <c s="36" t="s">
        <v>808</v>
      </c>
      <c>
        <f>(M353*21)/100</f>
      </c>
      <c t="s">
        <v>27</v>
      </c>
    </row>
    <row r="354" spans="1:5" ht="12.75">
      <c r="A354" s="35" t="s">
        <v>56</v>
      </c>
      <c r="E354" s="39" t="s">
        <v>5</v>
      </c>
    </row>
    <row r="355" spans="1:5" ht="12.75">
      <c r="A355" s="35" t="s">
        <v>57</v>
      </c>
      <c r="E355" s="40" t="s">
        <v>5</v>
      </c>
    </row>
    <row r="356" spans="1:5" ht="25.5">
      <c r="A356" t="s">
        <v>59</v>
      </c>
      <c r="E356" s="39" t="s">
        <v>6645</v>
      </c>
    </row>
    <row r="357" spans="1:16" ht="12.75">
      <c r="A357" t="s">
        <v>49</v>
      </c>
      <c s="34" t="s">
        <v>422</v>
      </c>
      <c s="34" t="s">
        <v>6646</v>
      </c>
      <c s="35" t="s">
        <v>5</v>
      </c>
      <c s="6" t="s">
        <v>6647</v>
      </c>
      <c s="36" t="s">
        <v>5665</v>
      </c>
      <c s="37">
        <v>1</v>
      </c>
      <c s="36">
        <v>0</v>
      </c>
      <c s="36">
        <f>ROUND(G357*H357,6)</f>
      </c>
      <c r="L357" s="38">
        <v>0</v>
      </c>
      <c s="32">
        <f>ROUND(ROUND(L357,2)*ROUND(G357,3),2)</f>
      </c>
      <c s="36" t="s">
        <v>808</v>
      </c>
      <c>
        <f>(M357*21)/100</f>
      </c>
      <c t="s">
        <v>27</v>
      </c>
    </row>
    <row r="358" spans="1:5" ht="12.75">
      <c r="A358" s="35" t="s">
        <v>56</v>
      </c>
      <c r="E358" s="39" t="s">
        <v>5</v>
      </c>
    </row>
    <row r="359" spans="1:5" ht="12.75">
      <c r="A359" s="35" t="s">
        <v>57</v>
      </c>
      <c r="E359" s="40" t="s">
        <v>5</v>
      </c>
    </row>
    <row r="360" spans="1:5" ht="12.75">
      <c r="A360" t="s">
        <v>59</v>
      </c>
      <c r="E360" s="39" t="s">
        <v>6648</v>
      </c>
    </row>
    <row r="361" spans="1:16" ht="12.75">
      <c r="A361" t="s">
        <v>49</v>
      </c>
      <c s="34" t="s">
        <v>426</v>
      </c>
      <c s="34" t="s">
        <v>6649</v>
      </c>
      <c s="35" t="s">
        <v>5</v>
      </c>
      <c s="6" t="s">
        <v>6650</v>
      </c>
      <c s="36" t="s">
        <v>5665</v>
      </c>
      <c s="37">
        <v>1</v>
      </c>
      <c s="36">
        <v>0</v>
      </c>
      <c s="36">
        <f>ROUND(G361*H361,6)</f>
      </c>
      <c r="L361" s="38">
        <v>0</v>
      </c>
      <c s="32">
        <f>ROUND(ROUND(L361,2)*ROUND(G361,3),2)</f>
      </c>
      <c s="36" t="s">
        <v>808</v>
      </c>
      <c>
        <f>(M361*21)/100</f>
      </c>
      <c t="s">
        <v>27</v>
      </c>
    </row>
    <row r="362" spans="1:5" ht="12.75">
      <c r="A362" s="35" t="s">
        <v>56</v>
      </c>
      <c r="E362" s="39" t="s">
        <v>5</v>
      </c>
    </row>
    <row r="363" spans="1:5" ht="12.75">
      <c r="A363" s="35" t="s">
        <v>57</v>
      </c>
      <c r="E363" s="40" t="s">
        <v>5</v>
      </c>
    </row>
    <row r="364" spans="1:5" ht="25.5">
      <c r="A364" t="s">
        <v>59</v>
      </c>
      <c r="E364" s="39" t="s">
        <v>6651</v>
      </c>
    </row>
    <row r="365" spans="1:16" ht="12.75">
      <c r="A365" t="s">
        <v>49</v>
      </c>
      <c s="34" t="s">
        <v>430</v>
      </c>
      <c s="34" t="s">
        <v>6652</v>
      </c>
      <c s="35" t="s">
        <v>5</v>
      </c>
      <c s="6" t="s">
        <v>6653</v>
      </c>
      <c s="36" t="s">
        <v>5665</v>
      </c>
      <c s="37">
        <v>2</v>
      </c>
      <c s="36">
        <v>0</v>
      </c>
      <c s="36">
        <f>ROUND(G365*H365,6)</f>
      </c>
      <c r="L365" s="38">
        <v>0</v>
      </c>
      <c s="32">
        <f>ROUND(ROUND(L365,2)*ROUND(G365,3),2)</f>
      </c>
      <c s="36" t="s">
        <v>808</v>
      </c>
      <c>
        <f>(M365*21)/100</f>
      </c>
      <c t="s">
        <v>27</v>
      </c>
    </row>
    <row r="366" spans="1:5" ht="12.75">
      <c r="A366" s="35" t="s">
        <v>56</v>
      </c>
      <c r="E366" s="39" t="s">
        <v>5</v>
      </c>
    </row>
    <row r="367" spans="1:5" ht="12.75">
      <c r="A367" s="35" t="s">
        <v>57</v>
      </c>
      <c r="E367" s="40" t="s">
        <v>5</v>
      </c>
    </row>
    <row r="368" spans="1:5" ht="12.75">
      <c r="A368" t="s">
        <v>59</v>
      </c>
      <c r="E368" s="39" t="s">
        <v>6648</v>
      </c>
    </row>
    <row r="369" spans="1:16" ht="12.75">
      <c r="A369" t="s">
        <v>49</v>
      </c>
      <c s="34" t="s">
        <v>434</v>
      </c>
      <c s="34" t="s">
        <v>6654</v>
      </c>
      <c s="35" t="s">
        <v>5</v>
      </c>
      <c s="6" t="s">
        <v>6655</v>
      </c>
      <c s="36" t="s">
        <v>5665</v>
      </c>
      <c s="37">
        <v>2</v>
      </c>
      <c s="36">
        <v>0</v>
      </c>
      <c s="36">
        <f>ROUND(G369*H369,6)</f>
      </c>
      <c r="L369" s="38">
        <v>0</v>
      </c>
      <c s="32">
        <f>ROUND(ROUND(L369,2)*ROUND(G369,3),2)</f>
      </c>
      <c s="36" t="s">
        <v>808</v>
      </c>
      <c>
        <f>(M369*21)/100</f>
      </c>
      <c t="s">
        <v>27</v>
      </c>
    </row>
    <row r="370" spans="1:5" ht="12.75">
      <c r="A370" s="35" t="s">
        <v>56</v>
      </c>
      <c r="E370" s="39" t="s">
        <v>5</v>
      </c>
    </row>
    <row r="371" spans="1:5" ht="12.75">
      <c r="A371" s="35" t="s">
        <v>57</v>
      </c>
      <c r="E371" s="40" t="s">
        <v>5</v>
      </c>
    </row>
    <row r="372" spans="1:5" ht="25.5">
      <c r="A372" t="s">
        <v>59</v>
      </c>
      <c r="E372" s="39" t="s">
        <v>6656</v>
      </c>
    </row>
    <row r="373" spans="1:16" ht="12.75">
      <c r="A373" t="s">
        <v>49</v>
      </c>
      <c s="34" t="s">
        <v>439</v>
      </c>
      <c s="34" t="s">
        <v>6657</v>
      </c>
      <c s="35" t="s">
        <v>5</v>
      </c>
      <c s="6" t="s">
        <v>6658</v>
      </c>
      <c s="36" t="s">
        <v>5665</v>
      </c>
      <c s="37">
        <v>1</v>
      </c>
      <c s="36">
        <v>0</v>
      </c>
      <c s="36">
        <f>ROUND(G373*H373,6)</f>
      </c>
      <c r="L373" s="38">
        <v>0</v>
      </c>
      <c s="32">
        <f>ROUND(ROUND(L373,2)*ROUND(G373,3),2)</f>
      </c>
      <c s="36" t="s">
        <v>808</v>
      </c>
      <c>
        <f>(M373*21)/100</f>
      </c>
      <c t="s">
        <v>27</v>
      </c>
    </row>
    <row r="374" spans="1:5" ht="12.75">
      <c r="A374" s="35" t="s">
        <v>56</v>
      </c>
      <c r="E374" s="39" t="s">
        <v>5</v>
      </c>
    </row>
    <row r="375" spans="1:5" ht="12.75">
      <c r="A375" s="35" t="s">
        <v>57</v>
      </c>
      <c r="E375" s="40" t="s">
        <v>5</v>
      </c>
    </row>
    <row r="376" spans="1:5" ht="12.75">
      <c r="A376" t="s">
        <v>59</v>
      </c>
      <c r="E376" s="39" t="s">
        <v>6648</v>
      </c>
    </row>
    <row r="377" spans="1:16" ht="12.75">
      <c r="A377" t="s">
        <v>49</v>
      </c>
      <c s="34" t="s">
        <v>443</v>
      </c>
      <c s="34" t="s">
        <v>6659</v>
      </c>
      <c s="35" t="s">
        <v>5</v>
      </c>
      <c s="6" t="s">
        <v>6660</v>
      </c>
      <c s="36" t="s">
        <v>5665</v>
      </c>
      <c s="37">
        <v>1</v>
      </c>
      <c s="36">
        <v>0</v>
      </c>
      <c s="36">
        <f>ROUND(G377*H377,6)</f>
      </c>
      <c r="L377" s="38">
        <v>0</v>
      </c>
      <c s="32">
        <f>ROUND(ROUND(L377,2)*ROUND(G377,3),2)</f>
      </c>
      <c s="36" t="s">
        <v>808</v>
      </c>
      <c>
        <f>(M377*21)/100</f>
      </c>
      <c t="s">
        <v>27</v>
      </c>
    </row>
    <row r="378" spans="1:5" ht="12.75">
      <c r="A378" s="35" t="s">
        <v>56</v>
      </c>
      <c r="E378" s="39" t="s">
        <v>5</v>
      </c>
    </row>
    <row r="379" spans="1:5" ht="12.75">
      <c r="A379" s="35" t="s">
        <v>57</v>
      </c>
      <c r="E379" s="40" t="s">
        <v>5</v>
      </c>
    </row>
    <row r="380" spans="1:5" ht="25.5">
      <c r="A380" t="s">
        <v>59</v>
      </c>
      <c r="E380" s="39" t="s">
        <v>6656</v>
      </c>
    </row>
    <row r="381" spans="1:16" ht="12.75">
      <c r="A381" t="s">
        <v>49</v>
      </c>
      <c s="34" t="s">
        <v>447</v>
      </c>
      <c s="34" t="s">
        <v>6661</v>
      </c>
      <c s="35" t="s">
        <v>5</v>
      </c>
      <c s="6" t="s">
        <v>6662</v>
      </c>
      <c s="36" t="s">
        <v>5665</v>
      </c>
      <c s="37">
        <v>3</v>
      </c>
      <c s="36">
        <v>0</v>
      </c>
      <c s="36">
        <f>ROUND(G381*H381,6)</f>
      </c>
      <c r="L381" s="38">
        <v>0</v>
      </c>
      <c s="32">
        <f>ROUND(ROUND(L381,2)*ROUND(G381,3),2)</f>
      </c>
      <c s="36" t="s">
        <v>808</v>
      </c>
      <c>
        <f>(M381*21)/100</f>
      </c>
      <c t="s">
        <v>27</v>
      </c>
    </row>
    <row r="382" spans="1:5" ht="12.75">
      <c r="A382" s="35" t="s">
        <v>56</v>
      </c>
      <c r="E382" s="39" t="s">
        <v>5</v>
      </c>
    </row>
    <row r="383" spans="1:5" ht="12.75">
      <c r="A383" s="35" t="s">
        <v>57</v>
      </c>
      <c r="E383" s="40" t="s">
        <v>5</v>
      </c>
    </row>
    <row r="384" spans="1:5" ht="12.75">
      <c r="A384" t="s">
        <v>59</v>
      </c>
      <c r="E384" s="39" t="s">
        <v>6663</v>
      </c>
    </row>
    <row r="385" spans="1:16" ht="12.75">
      <c r="A385" t="s">
        <v>49</v>
      </c>
      <c s="34" t="s">
        <v>450</v>
      </c>
      <c s="34" t="s">
        <v>6664</v>
      </c>
      <c s="35" t="s">
        <v>5</v>
      </c>
      <c s="6" t="s">
        <v>6665</v>
      </c>
      <c s="36" t="s">
        <v>5665</v>
      </c>
      <c s="37">
        <v>18</v>
      </c>
      <c s="36">
        <v>0</v>
      </c>
      <c s="36">
        <f>ROUND(G385*H385,6)</f>
      </c>
      <c r="L385" s="38">
        <v>0</v>
      </c>
      <c s="32">
        <f>ROUND(ROUND(L385,2)*ROUND(G385,3),2)</f>
      </c>
      <c s="36" t="s">
        <v>808</v>
      </c>
      <c>
        <f>(M385*21)/100</f>
      </c>
      <c t="s">
        <v>27</v>
      </c>
    </row>
    <row r="386" spans="1:5" ht="12.75">
      <c r="A386" s="35" t="s">
        <v>56</v>
      </c>
      <c r="E386" s="39" t="s">
        <v>5</v>
      </c>
    </row>
    <row r="387" spans="1:5" ht="12.75">
      <c r="A387" s="35" t="s">
        <v>57</v>
      </c>
      <c r="E387" s="40" t="s">
        <v>5</v>
      </c>
    </row>
    <row r="388" spans="1:5" ht="25.5">
      <c r="A388" t="s">
        <v>59</v>
      </c>
      <c r="E388" s="39" t="s">
        <v>6666</v>
      </c>
    </row>
    <row r="389" spans="1:16" ht="12.75">
      <c r="A389" t="s">
        <v>49</v>
      </c>
      <c s="34" t="s">
        <v>1083</v>
      </c>
      <c s="34" t="s">
        <v>6667</v>
      </c>
      <c s="35" t="s">
        <v>5</v>
      </c>
      <c s="6" t="s">
        <v>6668</v>
      </c>
      <c s="36" t="s">
        <v>5665</v>
      </c>
      <c s="37">
        <v>5</v>
      </c>
      <c s="36">
        <v>0</v>
      </c>
      <c s="36">
        <f>ROUND(G389*H389,6)</f>
      </c>
      <c r="L389" s="38">
        <v>0</v>
      </c>
      <c s="32">
        <f>ROUND(ROUND(L389,2)*ROUND(G389,3),2)</f>
      </c>
      <c s="36" t="s">
        <v>808</v>
      </c>
      <c>
        <f>(M389*21)/100</f>
      </c>
      <c t="s">
        <v>27</v>
      </c>
    </row>
    <row r="390" spans="1:5" ht="12.75">
      <c r="A390" s="35" t="s">
        <v>56</v>
      </c>
      <c r="E390" s="39" t="s">
        <v>5</v>
      </c>
    </row>
    <row r="391" spans="1:5" ht="12.75">
      <c r="A391" s="35" t="s">
        <v>57</v>
      </c>
      <c r="E391" s="40" t="s">
        <v>5</v>
      </c>
    </row>
    <row r="392" spans="1:5" ht="25.5">
      <c r="A392" t="s">
        <v>59</v>
      </c>
      <c r="E392" s="39" t="s">
        <v>6669</v>
      </c>
    </row>
    <row r="393" spans="1:16" ht="12.75">
      <c r="A393" t="s">
        <v>49</v>
      </c>
      <c s="34" t="s">
        <v>1086</v>
      </c>
      <c s="34" t="s">
        <v>6670</v>
      </c>
      <c s="35" t="s">
        <v>5</v>
      </c>
      <c s="6" t="s">
        <v>6671</v>
      </c>
      <c s="36" t="s">
        <v>5665</v>
      </c>
      <c s="37">
        <v>3</v>
      </c>
      <c s="36">
        <v>0</v>
      </c>
      <c s="36">
        <f>ROUND(G393*H393,6)</f>
      </c>
      <c r="L393" s="38">
        <v>0</v>
      </c>
      <c s="32">
        <f>ROUND(ROUND(L393,2)*ROUND(G393,3),2)</f>
      </c>
      <c s="36" t="s">
        <v>808</v>
      </c>
      <c>
        <f>(M393*21)/100</f>
      </c>
      <c t="s">
        <v>27</v>
      </c>
    </row>
    <row r="394" spans="1:5" ht="12.75">
      <c r="A394" s="35" t="s">
        <v>56</v>
      </c>
      <c r="E394" s="39" t="s">
        <v>5</v>
      </c>
    </row>
    <row r="395" spans="1:5" ht="12.75">
      <c r="A395" s="35" t="s">
        <v>57</v>
      </c>
      <c r="E395" s="40" t="s">
        <v>5</v>
      </c>
    </row>
    <row r="396" spans="1:5" ht="12.75">
      <c r="A396" t="s">
        <v>59</v>
      </c>
      <c r="E396" s="39" t="s">
        <v>6672</v>
      </c>
    </row>
    <row r="397" spans="1:16" ht="12.75">
      <c r="A397" t="s">
        <v>49</v>
      </c>
      <c s="34" t="s">
        <v>451</v>
      </c>
      <c s="34" t="s">
        <v>6670</v>
      </c>
      <c s="35" t="s">
        <v>4</v>
      </c>
      <c s="6" t="s">
        <v>6673</v>
      </c>
      <c s="36" t="s">
        <v>90</v>
      </c>
      <c s="37">
        <v>1</v>
      </c>
      <c s="36">
        <v>0</v>
      </c>
      <c s="36">
        <f>ROUND(G397*H397,6)</f>
      </c>
      <c r="L397" s="38">
        <v>0</v>
      </c>
      <c s="32">
        <f>ROUND(ROUND(L397,2)*ROUND(G397,3),2)</f>
      </c>
      <c s="36" t="s">
        <v>808</v>
      </c>
      <c>
        <f>(M397*21)/100</f>
      </c>
      <c t="s">
        <v>27</v>
      </c>
    </row>
    <row r="398" spans="1:5" ht="12.75">
      <c r="A398" s="35" t="s">
        <v>56</v>
      </c>
      <c r="E398" s="39" t="s">
        <v>5</v>
      </c>
    </row>
    <row r="399" spans="1:5" ht="12.75">
      <c r="A399" s="35" t="s">
        <v>57</v>
      </c>
      <c r="E399" s="40" t="s">
        <v>5</v>
      </c>
    </row>
    <row r="400" spans="1:5" ht="12.75">
      <c r="A400" t="s">
        <v>59</v>
      </c>
      <c r="E400" s="39" t="s">
        <v>6674</v>
      </c>
    </row>
    <row r="401" spans="1:16" ht="12.75">
      <c r="A401" t="s">
        <v>49</v>
      </c>
      <c s="34" t="s">
        <v>455</v>
      </c>
      <c s="34" t="s">
        <v>6675</v>
      </c>
      <c s="35" t="s">
        <v>5</v>
      </c>
      <c s="6" t="s">
        <v>6676</v>
      </c>
      <c s="36" t="s">
        <v>5665</v>
      </c>
      <c s="37">
        <v>6</v>
      </c>
      <c s="36">
        <v>0</v>
      </c>
      <c s="36">
        <f>ROUND(G401*H401,6)</f>
      </c>
      <c r="L401" s="38">
        <v>0</v>
      </c>
      <c s="32">
        <f>ROUND(ROUND(L401,2)*ROUND(G401,3),2)</f>
      </c>
      <c s="36" t="s">
        <v>808</v>
      </c>
      <c>
        <f>(M401*21)/100</f>
      </c>
      <c t="s">
        <v>27</v>
      </c>
    </row>
    <row r="402" spans="1:5" ht="12.75">
      <c r="A402" s="35" t="s">
        <v>56</v>
      </c>
      <c r="E402" s="39" t="s">
        <v>5</v>
      </c>
    </row>
    <row r="403" spans="1:5" ht="12.75">
      <c r="A403" s="35" t="s">
        <v>57</v>
      </c>
      <c r="E403" s="40" t="s">
        <v>5</v>
      </c>
    </row>
    <row r="404" spans="1:5" ht="12.75">
      <c r="A404" t="s">
        <v>59</v>
      </c>
      <c r="E404" s="39" t="s">
        <v>6677</v>
      </c>
    </row>
    <row r="405" spans="1:16" ht="12.75">
      <c r="A405" t="s">
        <v>49</v>
      </c>
      <c s="34" t="s">
        <v>1094</v>
      </c>
      <c s="34" t="s">
        <v>6675</v>
      </c>
      <c s="35" t="s">
        <v>4</v>
      </c>
      <c s="6" t="s">
        <v>6678</v>
      </c>
      <c s="36" t="s">
        <v>5665</v>
      </c>
      <c s="37">
        <v>4</v>
      </c>
      <c s="36">
        <v>0</v>
      </c>
      <c s="36">
        <f>ROUND(G405*H405,6)</f>
      </c>
      <c r="L405" s="38">
        <v>0</v>
      </c>
      <c s="32">
        <f>ROUND(ROUND(L405,2)*ROUND(G405,3),2)</f>
      </c>
      <c s="36" t="s">
        <v>808</v>
      </c>
      <c>
        <f>(M405*21)/100</f>
      </c>
      <c t="s">
        <v>27</v>
      </c>
    </row>
    <row r="406" spans="1:5" ht="12.75">
      <c r="A406" s="35" t="s">
        <v>56</v>
      </c>
      <c r="E406" s="39" t="s">
        <v>5</v>
      </c>
    </row>
    <row r="407" spans="1:5" ht="12.75">
      <c r="A407" s="35" t="s">
        <v>57</v>
      </c>
      <c r="E407" s="40" t="s">
        <v>5</v>
      </c>
    </row>
    <row r="408" spans="1:5" ht="12.75">
      <c r="A408" t="s">
        <v>59</v>
      </c>
      <c r="E408" s="39" t="s">
        <v>6679</v>
      </c>
    </row>
    <row r="409" spans="1:16" ht="12.75">
      <c r="A409" t="s">
        <v>49</v>
      </c>
      <c s="34" t="s">
        <v>1097</v>
      </c>
      <c s="34" t="s">
        <v>6680</v>
      </c>
      <c s="35" t="s">
        <v>5</v>
      </c>
      <c s="6" t="s">
        <v>6681</v>
      </c>
      <c s="36" t="s">
        <v>90</v>
      </c>
      <c s="37">
        <v>19</v>
      </c>
      <c s="36">
        <v>0</v>
      </c>
      <c s="36">
        <f>ROUND(G409*H409,6)</f>
      </c>
      <c r="L409" s="38">
        <v>0</v>
      </c>
      <c s="32">
        <f>ROUND(ROUND(L409,2)*ROUND(G409,3),2)</f>
      </c>
      <c s="36" t="s">
        <v>5706</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500</v>
      </c>
      <c s="34" t="s">
        <v>6682</v>
      </c>
      <c s="35" t="s">
        <v>5</v>
      </c>
      <c s="6" t="s">
        <v>6683</v>
      </c>
      <c s="36" t="s">
        <v>90</v>
      </c>
      <c s="37">
        <v>4</v>
      </c>
      <c s="36">
        <v>0</v>
      </c>
      <c s="36">
        <f>ROUND(G413*H413,6)</f>
      </c>
      <c r="L413" s="38">
        <v>0</v>
      </c>
      <c s="32">
        <f>ROUND(ROUND(L413,2)*ROUND(G413,3),2)</f>
      </c>
      <c s="36" t="s">
        <v>5706</v>
      </c>
      <c>
        <f>(M413*21)/100</f>
      </c>
      <c t="s">
        <v>27</v>
      </c>
    </row>
    <row r="414" spans="1:5" ht="12.75">
      <c r="A414" s="35" t="s">
        <v>56</v>
      </c>
      <c r="E414" s="39" t="s">
        <v>5</v>
      </c>
    </row>
    <row r="415" spans="1:5" ht="12.75">
      <c r="A415" s="35" t="s">
        <v>57</v>
      </c>
      <c r="E415" s="40" t="s">
        <v>5</v>
      </c>
    </row>
    <row r="416" spans="1:5" ht="12.75">
      <c r="A416" t="s">
        <v>59</v>
      </c>
      <c r="E416" s="39" t="s">
        <v>6684</v>
      </c>
    </row>
    <row r="417" spans="1:16" ht="12.75">
      <c r="A417" t="s">
        <v>49</v>
      </c>
      <c s="34" t="s">
        <v>504</v>
      </c>
      <c s="34" t="s">
        <v>6685</v>
      </c>
      <c s="35" t="s">
        <v>5</v>
      </c>
      <c s="6" t="s">
        <v>6686</v>
      </c>
      <c s="36" t="s">
        <v>5665</v>
      </c>
      <c s="37">
        <v>23</v>
      </c>
      <c s="36">
        <v>0</v>
      </c>
      <c s="36">
        <f>ROUND(G417*H417,6)</f>
      </c>
      <c r="L417" s="38">
        <v>0</v>
      </c>
      <c s="32">
        <f>ROUND(ROUND(L417,2)*ROUND(G417,3),2)</f>
      </c>
      <c s="36" t="s">
        <v>5706</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508</v>
      </c>
      <c s="34" t="s">
        <v>6687</v>
      </c>
      <c s="35" t="s">
        <v>5</v>
      </c>
      <c s="6" t="s">
        <v>6688</v>
      </c>
      <c s="36" t="s">
        <v>5665</v>
      </c>
      <c s="37">
        <v>6</v>
      </c>
      <c s="36">
        <v>0</v>
      </c>
      <c s="36">
        <f>ROUND(G421*H421,6)</f>
      </c>
      <c r="L421" s="38">
        <v>0</v>
      </c>
      <c s="32">
        <f>ROUND(ROUND(L421,2)*ROUND(G421,3),2)</f>
      </c>
      <c s="36" t="s">
        <v>5706</v>
      </c>
      <c>
        <f>(M421*21)/100</f>
      </c>
      <c t="s">
        <v>27</v>
      </c>
    </row>
    <row r="422" spans="1:5" ht="12.75">
      <c r="A422" s="35" t="s">
        <v>56</v>
      </c>
      <c r="E422" s="39" t="s">
        <v>5</v>
      </c>
    </row>
    <row r="423" spans="1:5" ht="12.75">
      <c r="A423" s="35" t="s">
        <v>57</v>
      </c>
      <c r="E423" s="40" t="s">
        <v>5</v>
      </c>
    </row>
    <row r="424" spans="1:5" ht="12.75">
      <c r="A424" t="s">
        <v>59</v>
      </c>
      <c r="E424" s="39" t="s">
        <v>5</v>
      </c>
    </row>
    <row r="425" spans="1:16" ht="12.75">
      <c r="A425" t="s">
        <v>49</v>
      </c>
      <c s="34" t="s">
        <v>513</v>
      </c>
      <c s="34" t="s">
        <v>6689</v>
      </c>
      <c s="35" t="s">
        <v>5</v>
      </c>
      <c s="6" t="s">
        <v>6690</v>
      </c>
      <c s="36" t="s">
        <v>5665</v>
      </c>
      <c s="37">
        <v>4</v>
      </c>
      <c s="36">
        <v>0</v>
      </c>
      <c s="36">
        <f>ROUND(G425*H425,6)</f>
      </c>
      <c r="L425" s="38">
        <v>0</v>
      </c>
      <c s="32">
        <f>ROUND(ROUND(L425,2)*ROUND(G425,3),2)</f>
      </c>
      <c s="36" t="s">
        <v>5706</v>
      </c>
      <c>
        <f>(M425*21)/100</f>
      </c>
      <c t="s">
        <v>27</v>
      </c>
    </row>
    <row r="426" spans="1:5" ht="12.75">
      <c r="A426" s="35" t="s">
        <v>56</v>
      </c>
      <c r="E426" s="39" t="s">
        <v>5</v>
      </c>
    </row>
    <row r="427" spans="1:5" ht="12.75">
      <c r="A427" s="35" t="s">
        <v>57</v>
      </c>
      <c r="E427" s="40" t="s">
        <v>5</v>
      </c>
    </row>
    <row r="428" spans="1:5" ht="12.75">
      <c r="A428" t="s">
        <v>59</v>
      </c>
      <c r="E428" s="39" t="s">
        <v>5</v>
      </c>
    </row>
    <row r="429" spans="1:16" ht="12.75">
      <c r="A429" t="s">
        <v>49</v>
      </c>
      <c s="34" t="s">
        <v>517</v>
      </c>
      <c s="34" t="s">
        <v>6691</v>
      </c>
      <c s="35" t="s">
        <v>5</v>
      </c>
      <c s="6" t="s">
        <v>6692</v>
      </c>
      <c s="36" t="s">
        <v>5665</v>
      </c>
      <c s="37">
        <v>4</v>
      </c>
      <c s="36">
        <v>0</v>
      </c>
      <c s="36">
        <f>ROUND(G429*H429,6)</f>
      </c>
      <c r="L429" s="38">
        <v>0</v>
      </c>
      <c s="32">
        <f>ROUND(ROUND(L429,2)*ROUND(G429,3),2)</f>
      </c>
      <c s="36" t="s">
        <v>5706</v>
      </c>
      <c>
        <f>(M429*21)/100</f>
      </c>
      <c t="s">
        <v>27</v>
      </c>
    </row>
    <row r="430" spans="1:5" ht="12.75">
      <c r="A430" s="35" t="s">
        <v>56</v>
      </c>
      <c r="E430" s="39" t="s">
        <v>5</v>
      </c>
    </row>
    <row r="431" spans="1:5" ht="12.75">
      <c r="A431" s="35" t="s">
        <v>57</v>
      </c>
      <c r="E431" s="40" t="s">
        <v>5</v>
      </c>
    </row>
    <row r="432" spans="1:5" ht="12.75">
      <c r="A432" t="s">
        <v>59</v>
      </c>
      <c r="E432" s="39" t="s">
        <v>5</v>
      </c>
    </row>
    <row r="433" spans="1:16" ht="12.75">
      <c r="A433" t="s">
        <v>49</v>
      </c>
      <c s="34" t="s">
        <v>521</v>
      </c>
      <c s="34" t="s">
        <v>6693</v>
      </c>
      <c s="35" t="s">
        <v>5</v>
      </c>
      <c s="6" t="s">
        <v>6694</v>
      </c>
      <c s="36" t="s">
        <v>5665</v>
      </c>
      <c s="37">
        <v>3</v>
      </c>
      <c s="36">
        <v>0</v>
      </c>
      <c s="36">
        <f>ROUND(G433*H433,6)</f>
      </c>
      <c r="L433" s="38">
        <v>0</v>
      </c>
      <c s="32">
        <f>ROUND(ROUND(L433,2)*ROUND(G433,3),2)</f>
      </c>
      <c s="36" t="s">
        <v>5706</v>
      </c>
      <c>
        <f>(M433*21)/100</f>
      </c>
      <c t="s">
        <v>27</v>
      </c>
    </row>
    <row r="434" spans="1:5" ht="12.75">
      <c r="A434" s="35" t="s">
        <v>56</v>
      </c>
      <c r="E434" s="39" t="s">
        <v>5</v>
      </c>
    </row>
    <row r="435" spans="1:5" ht="12.75">
      <c r="A435" s="35" t="s">
        <v>57</v>
      </c>
      <c r="E435" s="40" t="s">
        <v>5</v>
      </c>
    </row>
    <row r="436" spans="1:5" ht="12.75">
      <c r="A436" t="s">
        <v>59</v>
      </c>
      <c r="E436" s="39" t="s">
        <v>5</v>
      </c>
    </row>
    <row r="437" spans="1:16" ht="12.75">
      <c r="A437" t="s">
        <v>49</v>
      </c>
      <c s="34" t="s">
        <v>525</v>
      </c>
      <c s="34" t="s">
        <v>6695</v>
      </c>
      <c s="35" t="s">
        <v>5</v>
      </c>
      <c s="6" t="s">
        <v>6696</v>
      </c>
      <c s="36" t="s">
        <v>5665</v>
      </c>
      <c s="37">
        <v>6</v>
      </c>
      <c s="36">
        <v>0</v>
      </c>
      <c s="36">
        <f>ROUND(G437*H437,6)</f>
      </c>
      <c r="L437" s="38">
        <v>0</v>
      </c>
      <c s="32">
        <f>ROUND(ROUND(L437,2)*ROUND(G437,3),2)</f>
      </c>
      <c s="36" t="s">
        <v>5706</v>
      </c>
      <c>
        <f>(M437*21)/100</f>
      </c>
      <c t="s">
        <v>27</v>
      </c>
    </row>
    <row r="438" spans="1:5" ht="12.75">
      <c r="A438" s="35" t="s">
        <v>56</v>
      </c>
      <c r="E438" s="39" t="s">
        <v>5</v>
      </c>
    </row>
    <row r="439" spans="1:5" ht="12.75">
      <c r="A439" s="35" t="s">
        <v>57</v>
      </c>
      <c r="E439" s="40" t="s">
        <v>5</v>
      </c>
    </row>
    <row r="440" spans="1:5" ht="12.75">
      <c r="A440" t="s">
        <v>59</v>
      </c>
      <c r="E440" s="39" t="s">
        <v>6697</v>
      </c>
    </row>
    <row r="441" spans="1:16" ht="12.75">
      <c r="A441" t="s">
        <v>49</v>
      </c>
      <c s="34" t="s">
        <v>529</v>
      </c>
      <c s="34" t="s">
        <v>6698</v>
      </c>
      <c s="35" t="s">
        <v>5</v>
      </c>
      <c s="6" t="s">
        <v>6699</v>
      </c>
      <c s="36" t="s">
        <v>90</v>
      </c>
      <c s="37">
        <v>8</v>
      </c>
      <c s="36">
        <v>0</v>
      </c>
      <c s="36">
        <f>ROUND(G441*H441,6)</f>
      </c>
      <c r="L441" s="38">
        <v>0</v>
      </c>
      <c s="32">
        <f>ROUND(ROUND(L441,2)*ROUND(G441,3),2)</f>
      </c>
      <c s="36" t="s">
        <v>5706</v>
      </c>
      <c>
        <f>(M441*21)/100</f>
      </c>
      <c t="s">
        <v>27</v>
      </c>
    </row>
    <row r="442" spans="1:5" ht="12.75">
      <c r="A442" s="35" t="s">
        <v>56</v>
      </c>
      <c r="E442" s="39" t="s">
        <v>5</v>
      </c>
    </row>
    <row r="443" spans="1:5" ht="12.75">
      <c r="A443" s="35" t="s">
        <v>57</v>
      </c>
      <c r="E443" s="40" t="s">
        <v>5</v>
      </c>
    </row>
    <row r="444" spans="1:5" ht="12.75">
      <c r="A444" t="s">
        <v>59</v>
      </c>
      <c r="E444" s="39" t="s">
        <v>5</v>
      </c>
    </row>
    <row r="445" spans="1:16" ht="25.5">
      <c r="A445" t="s">
        <v>49</v>
      </c>
      <c s="34" t="s">
        <v>533</v>
      </c>
      <c s="34" t="s">
        <v>6700</v>
      </c>
      <c s="35" t="s">
        <v>5</v>
      </c>
      <c s="6" t="s">
        <v>6701</v>
      </c>
      <c s="36" t="s">
        <v>5665</v>
      </c>
      <c s="37">
        <v>2</v>
      </c>
      <c s="36">
        <v>0</v>
      </c>
      <c s="36">
        <f>ROUND(G445*H445,6)</f>
      </c>
      <c r="L445" s="38">
        <v>0</v>
      </c>
      <c s="32">
        <f>ROUND(ROUND(L445,2)*ROUND(G445,3),2)</f>
      </c>
      <c s="36" t="s">
        <v>5706</v>
      </c>
      <c>
        <f>(M445*21)/100</f>
      </c>
      <c t="s">
        <v>27</v>
      </c>
    </row>
    <row r="446" spans="1:5" ht="12.75">
      <c r="A446" s="35" t="s">
        <v>56</v>
      </c>
      <c r="E446" s="39" t="s">
        <v>5</v>
      </c>
    </row>
    <row r="447" spans="1:5" ht="12.75">
      <c r="A447" s="35" t="s">
        <v>57</v>
      </c>
      <c r="E447" s="40" t="s">
        <v>5</v>
      </c>
    </row>
    <row r="448" spans="1:5" ht="12.75">
      <c r="A448" t="s">
        <v>59</v>
      </c>
      <c r="E448" s="39" t="s">
        <v>5</v>
      </c>
    </row>
    <row r="449" spans="1:16" ht="12.75">
      <c r="A449" t="s">
        <v>49</v>
      </c>
      <c s="34" t="s">
        <v>537</v>
      </c>
      <c s="34" t="s">
        <v>6702</v>
      </c>
      <c s="35" t="s">
        <v>5</v>
      </c>
      <c s="6" t="s">
        <v>6703</v>
      </c>
      <c s="36" t="s">
        <v>90</v>
      </c>
      <c s="37">
        <v>5</v>
      </c>
      <c s="36">
        <v>0</v>
      </c>
      <c s="36">
        <f>ROUND(G449*H449,6)</f>
      </c>
      <c r="L449" s="38">
        <v>0</v>
      </c>
      <c s="32">
        <f>ROUND(ROUND(L449,2)*ROUND(G449,3),2)</f>
      </c>
      <c s="36" t="s">
        <v>5706</v>
      </c>
      <c>
        <f>(M449*21)/100</f>
      </c>
      <c t="s">
        <v>27</v>
      </c>
    </row>
    <row r="450" spans="1:5" ht="12.75">
      <c r="A450" s="35" t="s">
        <v>56</v>
      </c>
      <c r="E450" s="39" t="s">
        <v>5</v>
      </c>
    </row>
    <row r="451" spans="1:5" ht="12.75">
      <c r="A451" s="35" t="s">
        <v>57</v>
      </c>
      <c r="E451" s="40" t="s">
        <v>5</v>
      </c>
    </row>
    <row r="452" spans="1:5" ht="12.75">
      <c r="A452" t="s">
        <v>59</v>
      </c>
      <c r="E452" s="39" t="s">
        <v>5</v>
      </c>
    </row>
    <row r="453" spans="1:16" ht="12.75">
      <c r="A453" t="s">
        <v>49</v>
      </c>
      <c s="34" t="s">
        <v>52</v>
      </c>
      <c s="34" t="s">
        <v>6704</v>
      </c>
      <c s="35" t="s">
        <v>5</v>
      </c>
      <c s="6" t="s">
        <v>6705</v>
      </c>
      <c s="36" t="s">
        <v>90</v>
      </c>
      <c s="37">
        <v>18</v>
      </c>
      <c s="36">
        <v>0</v>
      </c>
      <c s="36">
        <f>ROUND(G453*H453,6)</f>
      </c>
      <c r="L453" s="38">
        <v>0</v>
      </c>
      <c s="32">
        <f>ROUND(ROUND(L453,2)*ROUND(G453,3),2)</f>
      </c>
      <c s="36" t="s">
        <v>5706</v>
      </c>
      <c>
        <f>(M453*21)/100</f>
      </c>
      <c t="s">
        <v>27</v>
      </c>
    </row>
    <row r="454" spans="1:5" ht="12.75">
      <c r="A454" s="35" t="s">
        <v>56</v>
      </c>
      <c r="E454" s="39" t="s">
        <v>5</v>
      </c>
    </row>
    <row r="455" spans="1:5" ht="12.75">
      <c r="A455" s="35" t="s">
        <v>57</v>
      </c>
      <c r="E455" s="40" t="s">
        <v>5</v>
      </c>
    </row>
    <row r="456" spans="1:5" ht="12.75">
      <c r="A456" t="s">
        <v>59</v>
      </c>
      <c r="E456" s="39" t="s">
        <v>5</v>
      </c>
    </row>
    <row r="457" spans="1:16" ht="12.75">
      <c r="A457" t="s">
        <v>49</v>
      </c>
      <c s="34" t="s">
        <v>544</v>
      </c>
      <c s="34" t="s">
        <v>6706</v>
      </c>
      <c s="35" t="s">
        <v>5</v>
      </c>
      <c s="6" t="s">
        <v>6707</v>
      </c>
      <c s="36" t="s">
        <v>90</v>
      </c>
      <c s="37">
        <v>5</v>
      </c>
      <c s="36">
        <v>0</v>
      </c>
      <c s="36">
        <f>ROUND(G457*H457,6)</f>
      </c>
      <c r="L457" s="38">
        <v>0</v>
      </c>
      <c s="32">
        <f>ROUND(ROUND(L457,2)*ROUND(G457,3),2)</f>
      </c>
      <c s="36" t="s">
        <v>5706</v>
      </c>
      <c>
        <f>(M457*21)/100</f>
      </c>
      <c t="s">
        <v>27</v>
      </c>
    </row>
    <row r="458" spans="1:5" ht="12.75">
      <c r="A458" s="35" t="s">
        <v>56</v>
      </c>
      <c r="E458" s="39" t="s">
        <v>5</v>
      </c>
    </row>
    <row r="459" spans="1:5" ht="12.75">
      <c r="A459" s="35" t="s">
        <v>57</v>
      </c>
      <c r="E459" s="40" t="s">
        <v>5</v>
      </c>
    </row>
    <row r="460" spans="1:5" ht="12.75">
      <c r="A460" t="s">
        <v>59</v>
      </c>
      <c r="E460" s="39" t="s">
        <v>5</v>
      </c>
    </row>
    <row r="461" spans="1:16" ht="12.75">
      <c r="A461" t="s">
        <v>49</v>
      </c>
      <c s="34" t="s">
        <v>548</v>
      </c>
      <c s="34" t="s">
        <v>6708</v>
      </c>
      <c s="35" t="s">
        <v>5</v>
      </c>
      <c s="6" t="s">
        <v>6709</v>
      </c>
      <c s="36" t="s">
        <v>5665</v>
      </c>
      <c s="37">
        <v>6</v>
      </c>
      <c s="36">
        <v>0</v>
      </c>
      <c s="36">
        <f>ROUND(G461*H461,6)</f>
      </c>
      <c r="L461" s="38">
        <v>0</v>
      </c>
      <c s="32">
        <f>ROUND(ROUND(L461,2)*ROUND(G461,3),2)</f>
      </c>
      <c s="36" t="s">
        <v>5706</v>
      </c>
      <c>
        <f>(M461*21)/100</f>
      </c>
      <c t="s">
        <v>27</v>
      </c>
    </row>
    <row r="462" spans="1:5" ht="12.75">
      <c r="A462" s="35" t="s">
        <v>56</v>
      </c>
      <c r="E462" s="39" t="s">
        <v>5</v>
      </c>
    </row>
    <row r="463" spans="1:5" ht="12.75">
      <c r="A463" s="35" t="s">
        <v>57</v>
      </c>
      <c r="E463" s="40" t="s">
        <v>5</v>
      </c>
    </row>
    <row r="464" spans="1:5" ht="12.75">
      <c r="A464" t="s">
        <v>59</v>
      </c>
      <c r="E464" s="39" t="s">
        <v>5</v>
      </c>
    </row>
    <row r="465" spans="1:16" ht="12.75">
      <c r="A465" t="s">
        <v>49</v>
      </c>
      <c s="34" t="s">
        <v>552</v>
      </c>
      <c s="34" t="s">
        <v>6710</v>
      </c>
      <c s="35" t="s">
        <v>5</v>
      </c>
      <c s="6" t="s">
        <v>6711</v>
      </c>
      <c s="36" t="s">
        <v>5665</v>
      </c>
      <c s="37">
        <v>4</v>
      </c>
      <c s="36">
        <v>0</v>
      </c>
      <c s="36">
        <f>ROUND(G465*H465,6)</f>
      </c>
      <c r="L465" s="38">
        <v>0</v>
      </c>
      <c s="32">
        <f>ROUND(ROUND(L465,2)*ROUND(G465,3),2)</f>
      </c>
      <c s="36" t="s">
        <v>5706</v>
      </c>
      <c>
        <f>(M465*21)/100</f>
      </c>
      <c t="s">
        <v>27</v>
      </c>
    </row>
    <row r="466" spans="1:5" ht="12.75">
      <c r="A466" s="35" t="s">
        <v>56</v>
      </c>
      <c r="E466" s="39" t="s">
        <v>5</v>
      </c>
    </row>
    <row r="467" spans="1:5" ht="12.75">
      <c r="A467" s="35" t="s">
        <v>57</v>
      </c>
      <c r="E467" s="40" t="s">
        <v>5</v>
      </c>
    </row>
    <row r="468" spans="1:5" ht="12.75">
      <c r="A468" t="s">
        <v>59</v>
      </c>
      <c r="E468" s="39" t="s">
        <v>5</v>
      </c>
    </row>
    <row r="469" spans="1:16" ht="12.75">
      <c r="A469" t="s">
        <v>49</v>
      </c>
      <c s="34" t="s">
        <v>556</v>
      </c>
      <c s="34" t="s">
        <v>6712</v>
      </c>
      <c s="35" t="s">
        <v>5</v>
      </c>
      <c s="6" t="s">
        <v>6713</v>
      </c>
      <c s="36" t="s">
        <v>90</v>
      </c>
      <c s="37">
        <v>2</v>
      </c>
      <c s="36">
        <v>0</v>
      </c>
      <c s="36">
        <f>ROUND(G469*H469,6)</f>
      </c>
      <c r="L469" s="38">
        <v>0</v>
      </c>
      <c s="32">
        <f>ROUND(ROUND(L469,2)*ROUND(G469,3),2)</f>
      </c>
      <c s="36" t="s">
        <v>5706</v>
      </c>
      <c>
        <f>(M469*21)/100</f>
      </c>
      <c t="s">
        <v>27</v>
      </c>
    </row>
    <row r="470" spans="1:5" ht="12.75">
      <c r="A470" s="35" t="s">
        <v>56</v>
      </c>
      <c r="E470" s="39" t="s">
        <v>5</v>
      </c>
    </row>
    <row r="471" spans="1:5" ht="12.75">
      <c r="A471" s="35" t="s">
        <v>57</v>
      </c>
      <c r="E471" s="40" t="s">
        <v>5</v>
      </c>
    </row>
    <row r="472" spans="1:5" ht="12.75">
      <c r="A472" t="s">
        <v>59</v>
      </c>
      <c r="E472" s="39" t="s">
        <v>5</v>
      </c>
    </row>
    <row r="473" spans="1:16" ht="25.5">
      <c r="A473" t="s">
        <v>49</v>
      </c>
      <c s="34" t="s">
        <v>560</v>
      </c>
      <c s="34" t="s">
        <v>6714</v>
      </c>
      <c s="35" t="s">
        <v>5</v>
      </c>
      <c s="6" t="s">
        <v>6715</v>
      </c>
      <c s="36" t="s">
        <v>5665</v>
      </c>
      <c s="37">
        <v>3</v>
      </c>
      <c s="36">
        <v>0</v>
      </c>
      <c s="36">
        <f>ROUND(G473*H473,6)</f>
      </c>
      <c r="L473" s="38">
        <v>0</v>
      </c>
      <c s="32">
        <f>ROUND(ROUND(L473,2)*ROUND(G473,3),2)</f>
      </c>
      <c s="36" t="s">
        <v>808</v>
      </c>
      <c>
        <f>(M473*21)/100</f>
      </c>
      <c t="s">
        <v>27</v>
      </c>
    </row>
    <row r="474" spans="1:5" ht="12.75">
      <c r="A474" s="35" t="s">
        <v>56</v>
      </c>
      <c r="E474" s="39" t="s">
        <v>5</v>
      </c>
    </row>
    <row r="475" spans="1:5" ht="12.75">
      <c r="A475" s="35" t="s">
        <v>57</v>
      </c>
      <c r="E475" s="40" t="s">
        <v>5</v>
      </c>
    </row>
    <row r="476" spans="1:5" ht="38.25">
      <c r="A476" t="s">
        <v>59</v>
      </c>
      <c r="E476" s="39" t="s">
        <v>6716</v>
      </c>
    </row>
    <row r="477" spans="1:16" ht="25.5">
      <c r="A477" t="s">
        <v>49</v>
      </c>
      <c s="34" t="s">
        <v>565</v>
      </c>
      <c s="34" t="s">
        <v>6717</v>
      </c>
      <c s="35" t="s">
        <v>5</v>
      </c>
      <c s="6" t="s">
        <v>6718</v>
      </c>
      <c s="36" t="s">
        <v>5665</v>
      </c>
      <c s="37">
        <v>1</v>
      </c>
      <c s="36">
        <v>0</v>
      </c>
      <c s="36">
        <f>ROUND(G477*H477,6)</f>
      </c>
      <c r="L477" s="38">
        <v>0</v>
      </c>
      <c s="32">
        <f>ROUND(ROUND(L477,2)*ROUND(G477,3),2)</f>
      </c>
      <c s="36" t="s">
        <v>808</v>
      </c>
      <c>
        <f>(M477*21)/100</f>
      </c>
      <c t="s">
        <v>27</v>
      </c>
    </row>
    <row r="478" spans="1:5" ht="12.75">
      <c r="A478" s="35" t="s">
        <v>56</v>
      </c>
      <c r="E478" s="39" t="s">
        <v>5</v>
      </c>
    </row>
    <row r="479" spans="1:5" ht="12.75">
      <c r="A479" s="35" t="s">
        <v>57</v>
      </c>
      <c r="E479" s="40" t="s">
        <v>5</v>
      </c>
    </row>
    <row r="480" spans="1:5" ht="63.75">
      <c r="A480" t="s">
        <v>59</v>
      </c>
      <c r="E480" s="39" t="s">
        <v>6719</v>
      </c>
    </row>
    <row r="481" spans="1:16" ht="25.5">
      <c r="A481" t="s">
        <v>49</v>
      </c>
      <c s="34" t="s">
        <v>569</v>
      </c>
      <c s="34" t="s">
        <v>6720</v>
      </c>
      <c s="35" t="s">
        <v>5</v>
      </c>
      <c s="6" t="s">
        <v>6721</v>
      </c>
      <c s="36" t="s">
        <v>5665</v>
      </c>
      <c s="37">
        <v>3</v>
      </c>
      <c s="36">
        <v>0</v>
      </c>
      <c s="36">
        <f>ROUND(G481*H481,6)</f>
      </c>
      <c r="L481" s="38">
        <v>0</v>
      </c>
      <c s="32">
        <f>ROUND(ROUND(L481,2)*ROUND(G481,3),2)</f>
      </c>
      <c s="36" t="s">
        <v>808</v>
      </c>
      <c>
        <f>(M481*21)/100</f>
      </c>
      <c t="s">
        <v>27</v>
      </c>
    </row>
    <row r="482" spans="1:5" ht="12.75">
      <c r="A482" s="35" t="s">
        <v>56</v>
      </c>
      <c r="E482" s="39" t="s">
        <v>5</v>
      </c>
    </row>
    <row r="483" spans="1:5" ht="12.75">
      <c r="A483" s="35" t="s">
        <v>57</v>
      </c>
      <c r="E483" s="40" t="s">
        <v>5</v>
      </c>
    </row>
    <row r="484" spans="1:5" ht="12.75">
      <c r="A484" t="s">
        <v>59</v>
      </c>
      <c r="E484" s="39" t="s">
        <v>5</v>
      </c>
    </row>
    <row r="485" spans="1:16" ht="25.5">
      <c r="A485" t="s">
        <v>49</v>
      </c>
      <c s="34" t="s">
        <v>572</v>
      </c>
      <c s="34" t="s">
        <v>6722</v>
      </c>
      <c s="35" t="s">
        <v>5</v>
      </c>
      <c s="6" t="s">
        <v>6715</v>
      </c>
      <c s="36" t="s">
        <v>5665</v>
      </c>
      <c s="37">
        <v>15</v>
      </c>
      <c s="36">
        <v>0</v>
      </c>
      <c s="36">
        <f>ROUND(G485*H485,6)</f>
      </c>
      <c r="L485" s="38">
        <v>0</v>
      </c>
      <c s="32">
        <f>ROUND(ROUND(L485,2)*ROUND(G485,3),2)</f>
      </c>
      <c s="36" t="s">
        <v>5706</v>
      </c>
      <c>
        <f>(M485*21)/100</f>
      </c>
      <c t="s">
        <v>27</v>
      </c>
    </row>
    <row r="486" spans="1:5" ht="12.75">
      <c r="A486" s="35" t="s">
        <v>56</v>
      </c>
      <c r="E486" s="39" t="s">
        <v>5</v>
      </c>
    </row>
    <row r="487" spans="1:5" ht="12.75">
      <c r="A487" s="35" t="s">
        <v>57</v>
      </c>
      <c r="E487" s="40" t="s">
        <v>5</v>
      </c>
    </row>
    <row r="488" spans="1:5" ht="38.25">
      <c r="A488" t="s">
        <v>59</v>
      </c>
      <c r="E488" s="39" t="s">
        <v>6723</v>
      </c>
    </row>
    <row r="489" spans="1:16" ht="12.75">
      <c r="A489" t="s">
        <v>49</v>
      </c>
      <c s="34" t="s">
        <v>576</v>
      </c>
      <c s="34" t="s">
        <v>6724</v>
      </c>
      <c s="35" t="s">
        <v>5</v>
      </c>
      <c s="6" t="s">
        <v>6725</v>
      </c>
      <c s="36" t="s">
        <v>5665</v>
      </c>
      <c s="37">
        <v>5</v>
      </c>
      <c s="36">
        <v>0</v>
      </c>
      <c s="36">
        <f>ROUND(G489*H489,6)</f>
      </c>
      <c r="L489" s="38">
        <v>0</v>
      </c>
      <c s="32">
        <f>ROUND(ROUND(L489,2)*ROUND(G489,3),2)</f>
      </c>
      <c s="36" t="s">
        <v>5706</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580</v>
      </c>
      <c s="34" t="s">
        <v>6726</v>
      </c>
      <c s="35" t="s">
        <v>5</v>
      </c>
      <c s="6" t="s">
        <v>6727</v>
      </c>
      <c s="36" t="s">
        <v>5695</v>
      </c>
      <c s="37">
        <v>7806</v>
      </c>
      <c s="36">
        <v>0</v>
      </c>
      <c s="36">
        <f>ROUND(G493*H493,6)</f>
      </c>
      <c r="L493" s="38">
        <v>0</v>
      </c>
      <c s="32">
        <f>ROUND(ROUND(L493,2)*ROUND(G493,3),2)</f>
      </c>
      <c s="36" t="s">
        <v>5706</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584</v>
      </c>
      <c s="34" t="s">
        <v>6728</v>
      </c>
      <c s="35" t="s">
        <v>5</v>
      </c>
      <c s="6" t="s">
        <v>6729</v>
      </c>
      <c s="36" t="s">
        <v>5695</v>
      </c>
      <c s="37">
        <v>2375</v>
      </c>
      <c s="36">
        <v>0</v>
      </c>
      <c s="36">
        <f>ROUND(G497*H497,6)</f>
      </c>
      <c r="L497" s="38">
        <v>0</v>
      </c>
      <c s="32">
        <f>ROUND(ROUND(L497,2)*ROUND(G497,3),2)</f>
      </c>
      <c s="36" t="s">
        <v>5706</v>
      </c>
      <c>
        <f>(M497*21)/100</f>
      </c>
      <c t="s">
        <v>27</v>
      </c>
    </row>
    <row r="498" spans="1:5" ht="12.75">
      <c r="A498" s="35" t="s">
        <v>56</v>
      </c>
      <c r="E498" s="39" t="s">
        <v>5</v>
      </c>
    </row>
    <row r="499" spans="1:5" ht="12.75">
      <c r="A499" s="35" t="s">
        <v>57</v>
      </c>
      <c r="E499" s="40" t="s">
        <v>5</v>
      </c>
    </row>
    <row r="500" spans="1:5" ht="12.75">
      <c r="A500" t="s">
        <v>59</v>
      </c>
      <c r="E500" s="39" t="s">
        <v>5</v>
      </c>
    </row>
    <row r="501" spans="1:13" ht="12.75">
      <c r="A501" t="s">
        <v>46</v>
      </c>
      <c r="C501" s="31" t="s">
        <v>6730</v>
      </c>
      <c r="E501" s="33" t="s">
        <v>6731</v>
      </c>
      <c r="J501" s="32">
        <f>0</f>
      </c>
      <c s="32">
        <f>0</f>
      </c>
      <c s="32">
        <f>0+L502+L506+L510+L514+L518+L522+L526+L530+L534+L538</f>
      </c>
      <c s="32">
        <f>0+M502+M506+M510+M514+M518+M522+M526+M530+M534+M538</f>
      </c>
    </row>
    <row r="502" spans="1:16" ht="25.5">
      <c r="A502" t="s">
        <v>49</v>
      </c>
      <c s="34" t="s">
        <v>588</v>
      </c>
      <c s="34" t="s">
        <v>6732</v>
      </c>
      <c s="35" t="s">
        <v>5</v>
      </c>
      <c s="6" t="s">
        <v>6733</v>
      </c>
      <c s="36" t="s">
        <v>90</v>
      </c>
      <c s="37">
        <v>5</v>
      </c>
      <c s="36">
        <v>0</v>
      </c>
      <c s="36">
        <f>ROUND(G502*H502,6)</f>
      </c>
      <c r="L502" s="38">
        <v>0</v>
      </c>
      <c s="32">
        <f>ROUND(ROUND(L502,2)*ROUND(G502,3),2)</f>
      </c>
      <c s="36" t="s">
        <v>808</v>
      </c>
      <c>
        <f>(M502*21)/100</f>
      </c>
      <c t="s">
        <v>27</v>
      </c>
    </row>
    <row r="503" spans="1:5" ht="12.75">
      <c r="A503" s="35" t="s">
        <v>56</v>
      </c>
      <c r="E503" s="39" t="s">
        <v>5</v>
      </c>
    </row>
    <row r="504" spans="1:5" ht="12.75">
      <c r="A504" s="35" t="s">
        <v>57</v>
      </c>
      <c r="E504" s="40" t="s">
        <v>5</v>
      </c>
    </row>
    <row r="505" spans="1:5" ht="12.75">
      <c r="A505" t="s">
        <v>59</v>
      </c>
      <c r="E505" s="39" t="s">
        <v>5</v>
      </c>
    </row>
    <row r="506" spans="1:16" ht="25.5">
      <c r="A506" t="s">
        <v>49</v>
      </c>
      <c s="34" t="s">
        <v>592</v>
      </c>
      <c s="34" t="s">
        <v>6734</v>
      </c>
      <c s="35" t="s">
        <v>5</v>
      </c>
      <c s="6" t="s">
        <v>6735</v>
      </c>
      <c s="36" t="s">
        <v>90</v>
      </c>
      <c s="37">
        <v>4</v>
      </c>
      <c s="36">
        <v>0</v>
      </c>
      <c s="36">
        <f>ROUND(G506*H506,6)</f>
      </c>
      <c r="L506" s="38">
        <v>0</v>
      </c>
      <c s="32">
        <f>ROUND(ROUND(L506,2)*ROUND(G506,3),2)</f>
      </c>
      <c s="36" t="s">
        <v>808</v>
      </c>
      <c>
        <f>(M506*21)/100</f>
      </c>
      <c t="s">
        <v>27</v>
      </c>
    </row>
    <row r="507" spans="1:5" ht="12.75">
      <c r="A507" s="35" t="s">
        <v>56</v>
      </c>
      <c r="E507" s="39" t="s">
        <v>5</v>
      </c>
    </row>
    <row r="508" spans="1:5" ht="12.75">
      <c r="A508" s="35" t="s">
        <v>57</v>
      </c>
      <c r="E508" s="40" t="s">
        <v>5</v>
      </c>
    </row>
    <row r="509" spans="1:5" ht="12.75">
      <c r="A509" t="s">
        <v>59</v>
      </c>
      <c r="E509" s="39" t="s">
        <v>5</v>
      </c>
    </row>
    <row r="510" spans="1:16" ht="25.5">
      <c r="A510" t="s">
        <v>49</v>
      </c>
      <c s="34" t="s">
        <v>596</v>
      </c>
      <c s="34" t="s">
        <v>6736</v>
      </c>
      <c s="35" t="s">
        <v>5</v>
      </c>
      <c s="6" t="s">
        <v>6737</v>
      </c>
      <c s="36" t="s">
        <v>90</v>
      </c>
      <c s="37">
        <v>4</v>
      </c>
      <c s="36">
        <v>0</v>
      </c>
      <c s="36">
        <f>ROUND(G510*H510,6)</f>
      </c>
      <c r="L510" s="38">
        <v>0</v>
      </c>
      <c s="32">
        <f>ROUND(ROUND(L510,2)*ROUND(G510,3),2)</f>
      </c>
      <c s="36" t="s">
        <v>808</v>
      </c>
      <c>
        <f>(M510*21)/100</f>
      </c>
      <c t="s">
        <v>27</v>
      </c>
    </row>
    <row r="511" spans="1:5" ht="12.75">
      <c r="A511" s="35" t="s">
        <v>56</v>
      </c>
      <c r="E511" s="39" t="s">
        <v>5</v>
      </c>
    </row>
    <row r="512" spans="1:5" ht="12.75">
      <c r="A512" s="35" t="s">
        <v>57</v>
      </c>
      <c r="E512" s="40" t="s">
        <v>5</v>
      </c>
    </row>
    <row r="513" spans="1:5" ht="12.75">
      <c r="A513" t="s">
        <v>59</v>
      </c>
      <c r="E513" s="39" t="s">
        <v>5</v>
      </c>
    </row>
    <row r="514" spans="1:16" ht="38.25">
      <c r="A514" t="s">
        <v>49</v>
      </c>
      <c s="34" t="s">
        <v>600</v>
      </c>
      <c s="34" t="s">
        <v>6738</v>
      </c>
      <c s="35" t="s">
        <v>5</v>
      </c>
      <c s="6" t="s">
        <v>6739</v>
      </c>
      <c s="36" t="s">
        <v>90</v>
      </c>
      <c s="37">
        <v>2</v>
      </c>
      <c s="36">
        <v>0</v>
      </c>
      <c s="36">
        <f>ROUND(G514*H514,6)</f>
      </c>
      <c r="L514" s="38">
        <v>0</v>
      </c>
      <c s="32">
        <f>ROUND(ROUND(L514,2)*ROUND(G514,3),2)</f>
      </c>
      <c s="36" t="s">
        <v>808</v>
      </c>
      <c>
        <f>(M514*21)/100</f>
      </c>
      <c t="s">
        <v>27</v>
      </c>
    </row>
    <row r="515" spans="1:5" ht="12.75">
      <c r="A515" s="35" t="s">
        <v>56</v>
      </c>
      <c r="E515" s="39" t="s">
        <v>5</v>
      </c>
    </row>
    <row r="516" spans="1:5" ht="12.75">
      <c r="A516" s="35" t="s">
        <v>57</v>
      </c>
      <c r="E516" s="40" t="s">
        <v>5</v>
      </c>
    </row>
    <row r="517" spans="1:5" ht="12.75">
      <c r="A517" t="s">
        <v>59</v>
      </c>
      <c r="E517" s="39" t="s">
        <v>5</v>
      </c>
    </row>
    <row r="518" spans="1:16" ht="25.5">
      <c r="A518" t="s">
        <v>49</v>
      </c>
      <c s="34" t="s">
        <v>604</v>
      </c>
      <c s="34" t="s">
        <v>6740</v>
      </c>
      <c s="35" t="s">
        <v>5</v>
      </c>
      <c s="6" t="s">
        <v>6741</v>
      </c>
      <c s="36" t="s">
        <v>90</v>
      </c>
      <c s="37">
        <v>2</v>
      </c>
      <c s="36">
        <v>0</v>
      </c>
      <c s="36">
        <f>ROUND(G518*H518,6)</f>
      </c>
      <c r="L518" s="38">
        <v>0</v>
      </c>
      <c s="32">
        <f>ROUND(ROUND(L518,2)*ROUND(G518,3),2)</f>
      </c>
      <c s="36" t="s">
        <v>808</v>
      </c>
      <c>
        <f>(M518*21)/100</f>
      </c>
      <c t="s">
        <v>27</v>
      </c>
    </row>
    <row r="519" spans="1:5" ht="12.75">
      <c r="A519" s="35" t="s">
        <v>56</v>
      </c>
      <c r="E519" s="39" t="s">
        <v>5</v>
      </c>
    </row>
    <row r="520" spans="1:5" ht="12.75">
      <c r="A520" s="35" t="s">
        <v>57</v>
      </c>
      <c r="E520" s="40" t="s">
        <v>5</v>
      </c>
    </row>
    <row r="521" spans="1:5" ht="12.75">
      <c r="A521" t="s">
        <v>59</v>
      </c>
      <c r="E521" s="39" t="s">
        <v>5</v>
      </c>
    </row>
    <row r="522" spans="1:16" ht="25.5">
      <c r="A522" t="s">
        <v>49</v>
      </c>
      <c s="34" t="s">
        <v>608</v>
      </c>
      <c s="34" t="s">
        <v>6742</v>
      </c>
      <c s="35" t="s">
        <v>5</v>
      </c>
      <c s="6" t="s">
        <v>6743</v>
      </c>
      <c s="36" t="s">
        <v>90</v>
      </c>
      <c s="37">
        <v>1</v>
      </c>
      <c s="36">
        <v>0</v>
      </c>
      <c s="36">
        <f>ROUND(G522*H522,6)</f>
      </c>
      <c r="L522" s="38">
        <v>0</v>
      </c>
      <c s="32">
        <f>ROUND(ROUND(L522,2)*ROUND(G522,3),2)</f>
      </c>
      <c s="36" t="s">
        <v>808</v>
      </c>
      <c>
        <f>(M522*21)/100</f>
      </c>
      <c t="s">
        <v>27</v>
      </c>
    </row>
    <row r="523" spans="1:5" ht="12.75">
      <c r="A523" s="35" t="s">
        <v>56</v>
      </c>
      <c r="E523" s="39" t="s">
        <v>5</v>
      </c>
    </row>
    <row r="524" spans="1:5" ht="12.75">
      <c r="A524" s="35" t="s">
        <v>57</v>
      </c>
      <c r="E524" s="40" t="s">
        <v>5</v>
      </c>
    </row>
    <row r="525" spans="1:5" ht="12.75">
      <c r="A525" t="s">
        <v>59</v>
      </c>
      <c r="E525" s="39" t="s">
        <v>5</v>
      </c>
    </row>
    <row r="526" spans="1:16" ht="25.5">
      <c r="A526" t="s">
        <v>49</v>
      </c>
      <c s="34" t="s">
        <v>612</v>
      </c>
      <c s="34" t="s">
        <v>6744</v>
      </c>
      <c s="35" t="s">
        <v>5</v>
      </c>
      <c s="6" t="s">
        <v>6745</v>
      </c>
      <c s="36" t="s">
        <v>90</v>
      </c>
      <c s="37">
        <v>3</v>
      </c>
      <c s="36">
        <v>0</v>
      </c>
      <c s="36">
        <f>ROUND(G526*H526,6)</f>
      </c>
      <c r="L526" s="38">
        <v>0</v>
      </c>
      <c s="32">
        <f>ROUND(ROUND(L526,2)*ROUND(G526,3),2)</f>
      </c>
      <c s="36" t="s">
        <v>808</v>
      </c>
      <c>
        <f>(M526*21)/100</f>
      </c>
      <c t="s">
        <v>27</v>
      </c>
    </row>
    <row r="527" spans="1:5" ht="12.75">
      <c r="A527" s="35" t="s">
        <v>56</v>
      </c>
      <c r="E527" s="39" t="s">
        <v>5</v>
      </c>
    </row>
    <row r="528" spans="1:5" ht="12.75">
      <c r="A528" s="35" t="s">
        <v>57</v>
      </c>
      <c r="E528" s="40" t="s">
        <v>5</v>
      </c>
    </row>
    <row r="529" spans="1:5" ht="12.75">
      <c r="A529" t="s">
        <v>59</v>
      </c>
      <c r="E529" s="39" t="s">
        <v>5</v>
      </c>
    </row>
    <row r="530" spans="1:16" ht="25.5">
      <c r="A530" t="s">
        <v>49</v>
      </c>
      <c s="34" t="s">
        <v>615</v>
      </c>
      <c s="34" t="s">
        <v>6746</v>
      </c>
      <c s="35" t="s">
        <v>5</v>
      </c>
      <c s="6" t="s">
        <v>6747</v>
      </c>
      <c s="36" t="s">
        <v>90</v>
      </c>
      <c s="37">
        <v>40</v>
      </c>
      <c s="36">
        <v>0</v>
      </c>
      <c s="36">
        <f>ROUND(G530*H530,6)</f>
      </c>
      <c r="L530" s="38">
        <v>0</v>
      </c>
      <c s="32">
        <f>ROUND(ROUND(L530,2)*ROUND(G530,3),2)</f>
      </c>
      <c s="36" t="s">
        <v>808</v>
      </c>
      <c>
        <f>(M530*21)/100</f>
      </c>
      <c t="s">
        <v>27</v>
      </c>
    </row>
    <row r="531" spans="1:5" ht="12.75">
      <c r="A531" s="35" t="s">
        <v>56</v>
      </c>
      <c r="E531" s="39" t="s">
        <v>5</v>
      </c>
    </row>
    <row r="532" spans="1:5" ht="12.75">
      <c r="A532" s="35" t="s">
        <v>57</v>
      </c>
      <c r="E532" s="40" t="s">
        <v>5</v>
      </c>
    </row>
    <row r="533" spans="1:5" ht="12.75">
      <c r="A533" t="s">
        <v>59</v>
      </c>
      <c r="E533" s="39" t="s">
        <v>5</v>
      </c>
    </row>
    <row r="534" spans="1:16" ht="25.5">
      <c r="A534" t="s">
        <v>49</v>
      </c>
      <c s="34" t="s">
        <v>619</v>
      </c>
      <c s="34" t="s">
        <v>6748</v>
      </c>
      <c s="35" t="s">
        <v>5</v>
      </c>
      <c s="6" t="s">
        <v>6749</v>
      </c>
      <c s="36" t="s">
        <v>90</v>
      </c>
      <c s="37">
        <v>19</v>
      </c>
      <c s="36">
        <v>0</v>
      </c>
      <c s="36">
        <f>ROUND(G534*H534,6)</f>
      </c>
      <c r="L534" s="38">
        <v>0</v>
      </c>
      <c s="32">
        <f>ROUND(ROUND(L534,2)*ROUND(G534,3),2)</f>
      </c>
      <c s="36" t="s">
        <v>808</v>
      </c>
      <c>
        <f>(M534*21)/100</f>
      </c>
      <c t="s">
        <v>27</v>
      </c>
    </row>
    <row r="535" spans="1:5" ht="12.75">
      <c r="A535" s="35" t="s">
        <v>56</v>
      </c>
      <c r="E535" s="39" t="s">
        <v>5</v>
      </c>
    </row>
    <row r="536" spans="1:5" ht="12.75">
      <c r="A536" s="35" t="s">
        <v>57</v>
      </c>
      <c r="E536" s="40" t="s">
        <v>5</v>
      </c>
    </row>
    <row r="537" spans="1:5" ht="12.75">
      <c r="A537" t="s">
        <v>59</v>
      </c>
      <c r="E537" s="39" t="s">
        <v>5</v>
      </c>
    </row>
    <row r="538" spans="1:16" ht="25.5">
      <c r="A538" t="s">
        <v>49</v>
      </c>
      <c s="34" t="s">
        <v>623</v>
      </c>
      <c s="34" t="s">
        <v>6750</v>
      </c>
      <c s="35" t="s">
        <v>5</v>
      </c>
      <c s="6" t="s">
        <v>6751</v>
      </c>
      <c s="36" t="s">
        <v>90</v>
      </c>
      <c s="37">
        <v>1</v>
      </c>
      <c s="36">
        <v>0</v>
      </c>
      <c s="36">
        <f>ROUND(G538*H538,6)</f>
      </c>
      <c r="L538" s="38">
        <v>0</v>
      </c>
      <c s="32">
        <f>ROUND(ROUND(L538,2)*ROUND(G538,3),2)</f>
      </c>
      <c s="36" t="s">
        <v>808</v>
      </c>
      <c>
        <f>(M538*21)/100</f>
      </c>
      <c t="s">
        <v>27</v>
      </c>
    </row>
    <row r="539" spans="1:5" ht="12.75">
      <c r="A539" s="35" t="s">
        <v>56</v>
      </c>
      <c r="E539" s="39" t="s">
        <v>5</v>
      </c>
    </row>
    <row r="540" spans="1:5" ht="12.75">
      <c r="A540" s="35" t="s">
        <v>57</v>
      </c>
      <c r="E540" s="40" t="s">
        <v>5</v>
      </c>
    </row>
    <row r="541" spans="1:5" ht="12.75">
      <c r="A541" t="s">
        <v>59</v>
      </c>
      <c r="E541" s="39" t="s">
        <v>5</v>
      </c>
    </row>
    <row r="542" spans="1:13" ht="12.75">
      <c r="A542" t="s">
        <v>46</v>
      </c>
      <c r="C542" s="31" t="s">
        <v>6752</v>
      </c>
      <c r="E542" s="33" t="s">
        <v>6753</v>
      </c>
      <c r="J542" s="32">
        <f>0</f>
      </c>
      <c s="32">
        <f>0</f>
      </c>
      <c s="32">
        <f>0+L543+L547</f>
      </c>
      <c s="32">
        <f>0+M543+M547</f>
      </c>
    </row>
    <row r="543" spans="1:16" ht="12.75">
      <c r="A543" t="s">
        <v>49</v>
      </c>
      <c s="34" t="s">
        <v>627</v>
      </c>
      <c s="34" t="s">
        <v>6754</v>
      </c>
      <c s="35" t="s">
        <v>5</v>
      </c>
      <c s="6" t="s">
        <v>6755</v>
      </c>
      <c s="36" t="s">
        <v>75</v>
      </c>
      <c s="37">
        <v>209</v>
      </c>
      <c s="36">
        <v>0</v>
      </c>
      <c s="36">
        <f>ROUND(G543*H543,6)</f>
      </c>
      <c r="L543" s="38">
        <v>0</v>
      </c>
      <c s="32">
        <f>ROUND(ROUND(L543,2)*ROUND(G543,3),2)</f>
      </c>
      <c s="36" t="s">
        <v>5706</v>
      </c>
      <c>
        <f>(M543*21)/100</f>
      </c>
      <c t="s">
        <v>27</v>
      </c>
    </row>
    <row r="544" spans="1:5" ht="12.75">
      <c r="A544" s="35" t="s">
        <v>56</v>
      </c>
      <c r="E544" s="39" t="s">
        <v>5</v>
      </c>
    </row>
    <row r="545" spans="1:5" ht="12.75">
      <c r="A545" s="35" t="s">
        <v>57</v>
      </c>
      <c r="E545" s="40" t="s">
        <v>5</v>
      </c>
    </row>
    <row r="546" spans="1:5" ht="12.75">
      <c r="A546" t="s">
        <v>59</v>
      </c>
      <c r="E546" s="39" t="s">
        <v>5</v>
      </c>
    </row>
    <row r="547" spans="1:16" ht="12.75">
      <c r="A547" t="s">
        <v>49</v>
      </c>
      <c s="34" t="s">
        <v>630</v>
      </c>
      <c s="34" t="s">
        <v>6756</v>
      </c>
      <c s="35" t="s">
        <v>5</v>
      </c>
      <c s="6" t="s">
        <v>6757</v>
      </c>
      <c s="36" t="s">
        <v>75</v>
      </c>
      <c s="37">
        <v>416</v>
      </c>
      <c s="36">
        <v>0</v>
      </c>
      <c s="36">
        <f>ROUND(G547*H547,6)</f>
      </c>
      <c r="L547" s="38">
        <v>0</v>
      </c>
      <c s="32">
        <f>ROUND(ROUND(L547,2)*ROUND(G547,3),2)</f>
      </c>
      <c s="36" t="s">
        <v>5706</v>
      </c>
      <c>
        <f>(M547*21)/100</f>
      </c>
      <c t="s">
        <v>27</v>
      </c>
    </row>
    <row r="548" spans="1:5" ht="12.75">
      <c r="A548" s="35" t="s">
        <v>56</v>
      </c>
      <c r="E548" s="39" t="s">
        <v>5</v>
      </c>
    </row>
    <row r="549" spans="1:5" ht="12.75">
      <c r="A549" s="35" t="s">
        <v>57</v>
      </c>
      <c r="E549" s="40" t="s">
        <v>5</v>
      </c>
    </row>
    <row r="550" spans="1:5" ht="12.75">
      <c r="A550" t="s">
        <v>59</v>
      </c>
      <c r="E550" s="39" t="s">
        <v>5</v>
      </c>
    </row>
    <row r="551" spans="1:13" ht="12.75">
      <c r="A551" t="s">
        <v>46</v>
      </c>
      <c r="C551" s="31" t="s">
        <v>6758</v>
      </c>
      <c r="E551" s="33" t="s">
        <v>6759</v>
      </c>
      <c r="J551" s="32">
        <f>0</f>
      </c>
      <c s="32">
        <f>0</f>
      </c>
      <c s="32">
        <f>0+L552+L556</f>
      </c>
      <c s="32">
        <f>0+M552+M556</f>
      </c>
    </row>
    <row r="552" spans="1:16" ht="12.75">
      <c r="A552" t="s">
        <v>49</v>
      </c>
      <c s="34" t="s">
        <v>634</v>
      </c>
      <c s="34" t="s">
        <v>6760</v>
      </c>
      <c s="35" t="s">
        <v>5</v>
      </c>
      <c s="6" t="s">
        <v>6761</v>
      </c>
      <c s="36" t="s">
        <v>75</v>
      </c>
      <c s="37">
        <v>210</v>
      </c>
      <c s="36">
        <v>0</v>
      </c>
      <c s="36">
        <f>ROUND(G552*H552,6)</f>
      </c>
      <c r="L552" s="38">
        <v>0</v>
      </c>
      <c s="32">
        <f>ROUND(ROUND(L552,2)*ROUND(G552,3),2)</f>
      </c>
      <c s="36" t="s">
        <v>5706</v>
      </c>
      <c>
        <f>(M552*21)/100</f>
      </c>
      <c t="s">
        <v>27</v>
      </c>
    </row>
    <row r="553" spans="1:5" ht="12.75">
      <c r="A553" s="35" t="s">
        <v>56</v>
      </c>
      <c r="E553" s="39" t="s">
        <v>5</v>
      </c>
    </row>
    <row r="554" spans="1:5" ht="12.75">
      <c r="A554" s="35" t="s">
        <v>57</v>
      </c>
      <c r="E554" s="40" t="s">
        <v>5</v>
      </c>
    </row>
    <row r="555" spans="1:5" ht="12.75">
      <c r="A555" t="s">
        <v>59</v>
      </c>
      <c r="E555" s="39" t="s">
        <v>5</v>
      </c>
    </row>
    <row r="556" spans="1:16" ht="12.75">
      <c r="A556" t="s">
        <v>49</v>
      </c>
      <c s="34" t="s">
        <v>638</v>
      </c>
      <c s="34" t="s">
        <v>6762</v>
      </c>
      <c s="35" t="s">
        <v>5</v>
      </c>
      <c s="6" t="s">
        <v>6763</v>
      </c>
      <c s="36" t="s">
        <v>75</v>
      </c>
      <c s="37">
        <v>799</v>
      </c>
      <c s="36">
        <v>0</v>
      </c>
      <c s="36">
        <f>ROUND(G556*H556,6)</f>
      </c>
      <c r="L556" s="38">
        <v>0</v>
      </c>
      <c s="32">
        <f>ROUND(ROUND(L556,2)*ROUND(G556,3),2)</f>
      </c>
      <c s="36" t="s">
        <v>5706</v>
      </c>
      <c>
        <f>(M556*21)/100</f>
      </c>
      <c t="s">
        <v>27</v>
      </c>
    </row>
    <row r="557" spans="1:5" ht="12.75">
      <c r="A557" s="35" t="s">
        <v>56</v>
      </c>
      <c r="E557" s="39" t="s">
        <v>5</v>
      </c>
    </row>
    <row r="558" spans="1:5" ht="12.75">
      <c r="A558" s="35" t="s">
        <v>57</v>
      </c>
      <c r="E558" s="40" t="s">
        <v>5</v>
      </c>
    </row>
    <row r="559" spans="1:5" ht="12.75">
      <c r="A559" t="s">
        <v>59</v>
      </c>
      <c r="E559" s="39" t="s">
        <v>5</v>
      </c>
    </row>
    <row r="560" spans="1:13" ht="12.75">
      <c r="A560" t="s">
        <v>46</v>
      </c>
      <c r="C560" s="31" t="s">
        <v>6764</v>
      </c>
      <c r="E560" s="33" t="s">
        <v>6765</v>
      </c>
      <c r="J560" s="32">
        <f>0</f>
      </c>
      <c s="32">
        <f>0</f>
      </c>
      <c s="32">
        <f>0+L561+L565+L569+L573</f>
      </c>
      <c s="32">
        <f>0+M561+M565+M569+M573</f>
      </c>
    </row>
    <row r="561" spans="1:16" ht="12.75">
      <c r="A561" t="s">
        <v>49</v>
      </c>
      <c s="34" t="s">
        <v>642</v>
      </c>
      <c s="34" t="s">
        <v>6766</v>
      </c>
      <c s="35" t="s">
        <v>5</v>
      </c>
      <c s="6" t="s">
        <v>6767</v>
      </c>
      <c s="36" t="s">
        <v>5665</v>
      </c>
      <c s="37">
        <v>19</v>
      </c>
      <c s="36">
        <v>0</v>
      </c>
      <c s="36">
        <f>ROUND(G561*H561,6)</f>
      </c>
      <c r="L561" s="38">
        <v>0</v>
      </c>
      <c s="32">
        <f>ROUND(ROUND(L561,2)*ROUND(G561,3),2)</f>
      </c>
      <c s="36" t="s">
        <v>5706</v>
      </c>
      <c>
        <f>(M561*21)/100</f>
      </c>
      <c t="s">
        <v>27</v>
      </c>
    </row>
    <row r="562" spans="1:5" ht="12.75">
      <c r="A562" s="35" t="s">
        <v>56</v>
      </c>
      <c r="E562" s="39" t="s">
        <v>5</v>
      </c>
    </row>
    <row r="563" spans="1:5" ht="12.75">
      <c r="A563" s="35" t="s">
        <v>57</v>
      </c>
      <c r="E563" s="40" t="s">
        <v>5</v>
      </c>
    </row>
    <row r="564" spans="1:5" ht="12.75">
      <c r="A564" t="s">
        <v>59</v>
      </c>
      <c r="E564" s="39" t="s">
        <v>5</v>
      </c>
    </row>
    <row r="565" spans="1:16" ht="12.75">
      <c r="A565" t="s">
        <v>49</v>
      </c>
      <c s="34" t="s">
        <v>646</v>
      </c>
      <c s="34" t="s">
        <v>6768</v>
      </c>
      <c s="35" t="s">
        <v>5</v>
      </c>
      <c s="6" t="s">
        <v>6769</v>
      </c>
      <c s="36" t="s">
        <v>5665</v>
      </c>
      <c s="37">
        <v>20</v>
      </c>
      <c s="36">
        <v>0</v>
      </c>
      <c s="36">
        <f>ROUND(G565*H565,6)</f>
      </c>
      <c r="L565" s="38">
        <v>0</v>
      </c>
      <c s="32">
        <f>ROUND(ROUND(L565,2)*ROUND(G565,3),2)</f>
      </c>
      <c s="36" t="s">
        <v>5706</v>
      </c>
      <c>
        <f>(M565*21)/100</f>
      </c>
      <c t="s">
        <v>27</v>
      </c>
    </row>
    <row r="566" spans="1:5" ht="12.75">
      <c r="A566" s="35" t="s">
        <v>56</v>
      </c>
      <c r="E566" s="39" t="s">
        <v>5</v>
      </c>
    </row>
    <row r="567" spans="1:5" ht="12.75">
      <c r="A567" s="35" t="s">
        <v>57</v>
      </c>
      <c r="E567" s="40" t="s">
        <v>5</v>
      </c>
    </row>
    <row r="568" spans="1:5" ht="12.75">
      <c r="A568" t="s">
        <v>59</v>
      </c>
      <c r="E568" s="39" t="s">
        <v>5</v>
      </c>
    </row>
    <row r="569" spans="1:16" ht="12.75">
      <c r="A569" t="s">
        <v>49</v>
      </c>
      <c s="34" t="s">
        <v>650</v>
      </c>
      <c s="34" t="s">
        <v>6770</v>
      </c>
      <c s="35" t="s">
        <v>5</v>
      </c>
      <c s="6" t="s">
        <v>6771</v>
      </c>
      <c s="36" t="s">
        <v>5665</v>
      </c>
      <c s="37">
        <v>6</v>
      </c>
      <c s="36">
        <v>0</v>
      </c>
      <c s="36">
        <f>ROUND(G569*H569,6)</f>
      </c>
      <c r="L569" s="38">
        <v>0</v>
      </c>
      <c s="32">
        <f>ROUND(ROUND(L569,2)*ROUND(G569,3),2)</f>
      </c>
      <c s="36" t="s">
        <v>5706</v>
      </c>
      <c>
        <f>(M569*21)/100</f>
      </c>
      <c t="s">
        <v>27</v>
      </c>
    </row>
    <row r="570" spans="1:5" ht="12.75">
      <c r="A570" s="35" t="s">
        <v>56</v>
      </c>
      <c r="E570" s="39" t="s">
        <v>5</v>
      </c>
    </row>
    <row r="571" spans="1:5" ht="12.75">
      <c r="A571" s="35" t="s">
        <v>57</v>
      </c>
      <c r="E571" s="40" t="s">
        <v>5</v>
      </c>
    </row>
    <row r="572" spans="1:5" ht="12.75">
      <c r="A572" t="s">
        <v>59</v>
      </c>
      <c r="E572" s="39" t="s">
        <v>5</v>
      </c>
    </row>
    <row r="573" spans="1:16" ht="12.75">
      <c r="A573" t="s">
        <v>49</v>
      </c>
      <c s="34" t="s">
        <v>654</v>
      </c>
      <c s="34" t="s">
        <v>6772</v>
      </c>
      <c s="35" t="s">
        <v>5</v>
      </c>
      <c s="6" t="s">
        <v>6773</v>
      </c>
      <c s="36" t="s">
        <v>5665</v>
      </c>
      <c s="37">
        <v>4</v>
      </c>
      <c s="36">
        <v>0</v>
      </c>
      <c s="36">
        <f>ROUND(G573*H573,6)</f>
      </c>
      <c r="L573" s="38">
        <v>0</v>
      </c>
      <c s="32">
        <f>ROUND(ROUND(L573,2)*ROUND(G573,3),2)</f>
      </c>
      <c s="36" t="s">
        <v>5706</v>
      </c>
      <c>
        <f>(M573*21)/100</f>
      </c>
      <c t="s">
        <v>27</v>
      </c>
    </row>
    <row r="574" spans="1:5" ht="12.75">
      <c r="A574" s="35" t="s">
        <v>56</v>
      </c>
      <c r="E574" s="39" t="s">
        <v>5</v>
      </c>
    </row>
    <row r="575" spans="1:5" ht="12.75">
      <c r="A575" s="35" t="s">
        <v>57</v>
      </c>
      <c r="E575" s="40" t="s">
        <v>5</v>
      </c>
    </row>
    <row r="576" spans="1:5" ht="12.75">
      <c r="A576" t="s">
        <v>59</v>
      </c>
      <c r="E576" s="39" t="s">
        <v>5</v>
      </c>
    </row>
    <row r="577" spans="1:13" ht="12.75">
      <c r="A577" t="s">
        <v>46</v>
      </c>
      <c r="C577" s="31" t="s">
        <v>6774</v>
      </c>
      <c r="E577" s="33" t="s">
        <v>6775</v>
      </c>
      <c r="J577" s="32">
        <f>0</f>
      </c>
      <c s="32">
        <f>0</f>
      </c>
      <c s="32">
        <f>0+L578+L582+L586+L590+L594+L598+L602+L606</f>
      </c>
      <c s="32">
        <f>0+M578+M582+M586+M590+M594+M598+M602+M606</f>
      </c>
    </row>
    <row r="578" spans="1:16" ht="12.75">
      <c r="A578" t="s">
        <v>49</v>
      </c>
      <c s="34" t="s">
        <v>658</v>
      </c>
      <c s="34" t="s">
        <v>6776</v>
      </c>
      <c s="35" t="s">
        <v>5</v>
      </c>
      <c s="6" t="s">
        <v>6777</v>
      </c>
      <c s="36" t="s">
        <v>5665</v>
      </c>
      <c s="37">
        <v>1</v>
      </c>
      <c s="36">
        <v>0</v>
      </c>
      <c s="36">
        <f>ROUND(G578*H578,6)</f>
      </c>
      <c r="L578" s="38">
        <v>0</v>
      </c>
      <c s="32">
        <f>ROUND(ROUND(L578,2)*ROUND(G578,3),2)</f>
      </c>
      <c s="36" t="s">
        <v>808</v>
      </c>
      <c>
        <f>(M578*21)/100</f>
      </c>
      <c t="s">
        <v>27</v>
      </c>
    </row>
    <row r="579" spans="1:5" ht="12.75">
      <c r="A579" s="35" t="s">
        <v>56</v>
      </c>
      <c r="E579" s="39" t="s">
        <v>5</v>
      </c>
    </row>
    <row r="580" spans="1:5" ht="12.75">
      <c r="A580" s="35" t="s">
        <v>57</v>
      </c>
      <c r="E580" s="40" t="s">
        <v>5</v>
      </c>
    </row>
    <row r="581" spans="1:5" ht="25.5">
      <c r="A581" t="s">
        <v>59</v>
      </c>
      <c r="E581" s="39" t="s">
        <v>6778</v>
      </c>
    </row>
    <row r="582" spans="1:16" ht="12.75">
      <c r="A582" t="s">
        <v>49</v>
      </c>
      <c s="34" t="s">
        <v>662</v>
      </c>
      <c s="34" t="s">
        <v>6779</v>
      </c>
      <c s="35" t="s">
        <v>5</v>
      </c>
      <c s="6" t="s">
        <v>6780</v>
      </c>
      <c s="36" t="s">
        <v>5665</v>
      </c>
      <c s="37">
        <v>1</v>
      </c>
      <c s="36">
        <v>0</v>
      </c>
      <c s="36">
        <f>ROUND(G582*H582,6)</f>
      </c>
      <c r="L582" s="38">
        <v>0</v>
      </c>
      <c s="32">
        <f>ROUND(ROUND(L582,2)*ROUND(G582,3),2)</f>
      </c>
      <c s="36" t="s">
        <v>808</v>
      </c>
      <c>
        <f>(M582*21)/100</f>
      </c>
      <c t="s">
        <v>27</v>
      </c>
    </row>
    <row r="583" spans="1:5" ht="12.75">
      <c r="A583" s="35" t="s">
        <v>56</v>
      </c>
      <c r="E583" s="39" t="s">
        <v>5</v>
      </c>
    </row>
    <row r="584" spans="1:5" ht="12.75">
      <c r="A584" s="35" t="s">
        <v>57</v>
      </c>
      <c r="E584" s="40" t="s">
        <v>5</v>
      </c>
    </row>
    <row r="585" spans="1:5" ht="38.25">
      <c r="A585" t="s">
        <v>59</v>
      </c>
      <c r="E585" s="39" t="s">
        <v>6781</v>
      </c>
    </row>
    <row r="586" spans="1:16" ht="12.75">
      <c r="A586" t="s">
        <v>49</v>
      </c>
      <c s="34" t="s">
        <v>666</v>
      </c>
      <c s="34" t="s">
        <v>6782</v>
      </c>
      <c s="35" t="s">
        <v>5</v>
      </c>
      <c s="6" t="s">
        <v>6783</v>
      </c>
      <c s="36" t="s">
        <v>5665</v>
      </c>
      <c s="37">
        <v>1</v>
      </c>
      <c s="36">
        <v>0</v>
      </c>
      <c s="36">
        <f>ROUND(G586*H586,6)</f>
      </c>
      <c r="L586" s="38">
        <v>0</v>
      </c>
      <c s="32">
        <f>ROUND(ROUND(L586,2)*ROUND(G586,3),2)</f>
      </c>
      <c s="36" t="s">
        <v>808</v>
      </c>
      <c>
        <f>(M586*21)/100</f>
      </c>
      <c t="s">
        <v>27</v>
      </c>
    </row>
    <row r="587" spans="1:5" ht="12.75">
      <c r="A587" s="35" t="s">
        <v>56</v>
      </c>
      <c r="E587" s="39" t="s">
        <v>5</v>
      </c>
    </row>
    <row r="588" spans="1:5" ht="12.75">
      <c r="A588" s="35" t="s">
        <v>57</v>
      </c>
      <c r="E588" s="40" t="s">
        <v>5</v>
      </c>
    </row>
    <row r="589" spans="1:5" ht="12.75">
      <c r="A589" t="s">
        <v>59</v>
      </c>
      <c r="E589" s="39" t="s">
        <v>5</v>
      </c>
    </row>
    <row r="590" spans="1:16" ht="12.75">
      <c r="A590" t="s">
        <v>49</v>
      </c>
      <c s="34" t="s">
        <v>670</v>
      </c>
      <c s="34" t="s">
        <v>6784</v>
      </c>
      <c s="35" t="s">
        <v>5</v>
      </c>
      <c s="6" t="s">
        <v>6785</v>
      </c>
      <c s="36" t="s">
        <v>5665</v>
      </c>
      <c s="37">
        <v>1</v>
      </c>
      <c s="36">
        <v>0</v>
      </c>
      <c s="36">
        <f>ROUND(G590*H590,6)</f>
      </c>
      <c r="L590" s="38">
        <v>0</v>
      </c>
      <c s="32">
        <f>ROUND(ROUND(L590,2)*ROUND(G590,3),2)</f>
      </c>
      <c s="36" t="s">
        <v>808</v>
      </c>
      <c>
        <f>(M590*21)/100</f>
      </c>
      <c t="s">
        <v>27</v>
      </c>
    </row>
    <row r="591" spans="1:5" ht="12.75">
      <c r="A591" s="35" t="s">
        <v>56</v>
      </c>
      <c r="E591" s="39" t="s">
        <v>5</v>
      </c>
    </row>
    <row r="592" spans="1:5" ht="12.75">
      <c r="A592" s="35" t="s">
        <v>57</v>
      </c>
      <c r="E592" s="40" t="s">
        <v>5</v>
      </c>
    </row>
    <row r="593" spans="1:5" ht="12.75">
      <c r="A593" t="s">
        <v>59</v>
      </c>
      <c r="E593" s="39" t="s">
        <v>5</v>
      </c>
    </row>
    <row r="594" spans="1:16" ht="12.75">
      <c r="A594" t="s">
        <v>49</v>
      </c>
      <c s="34" t="s">
        <v>675</v>
      </c>
      <c s="34" t="s">
        <v>6786</v>
      </c>
      <c s="35" t="s">
        <v>5</v>
      </c>
      <c s="6" t="s">
        <v>6787</v>
      </c>
      <c s="36" t="s">
        <v>5665</v>
      </c>
      <c s="37">
        <v>1</v>
      </c>
      <c s="36">
        <v>0</v>
      </c>
      <c s="36">
        <f>ROUND(G594*H594,6)</f>
      </c>
      <c r="L594" s="38">
        <v>0</v>
      </c>
      <c s="32">
        <f>ROUND(ROUND(L594,2)*ROUND(G594,3),2)</f>
      </c>
      <c s="36" t="s">
        <v>808</v>
      </c>
      <c>
        <f>(M594*21)/100</f>
      </c>
      <c t="s">
        <v>27</v>
      </c>
    </row>
    <row r="595" spans="1:5" ht="12.75">
      <c r="A595" s="35" t="s">
        <v>56</v>
      </c>
      <c r="E595" s="39" t="s">
        <v>5</v>
      </c>
    </row>
    <row r="596" spans="1:5" ht="12.75">
      <c r="A596" s="35" t="s">
        <v>57</v>
      </c>
      <c r="E596" s="40" t="s">
        <v>5</v>
      </c>
    </row>
    <row r="597" spans="1:5" ht="12.75">
      <c r="A597" t="s">
        <v>59</v>
      </c>
      <c r="E597" s="39" t="s">
        <v>5</v>
      </c>
    </row>
    <row r="598" spans="1:16" ht="12.75">
      <c r="A598" t="s">
        <v>49</v>
      </c>
      <c s="34" t="s">
        <v>683</v>
      </c>
      <c s="34" t="s">
        <v>6788</v>
      </c>
      <c s="35" t="s">
        <v>5</v>
      </c>
      <c s="6" t="s">
        <v>6789</v>
      </c>
      <c s="36" t="s">
        <v>5665</v>
      </c>
      <c s="37">
        <v>1</v>
      </c>
      <c s="36">
        <v>0</v>
      </c>
      <c s="36">
        <f>ROUND(G598*H598,6)</f>
      </c>
      <c r="L598" s="38">
        <v>0</v>
      </c>
      <c s="32">
        <f>ROUND(ROUND(L598,2)*ROUND(G598,3),2)</f>
      </c>
      <c s="36" t="s">
        <v>808</v>
      </c>
      <c>
        <f>(M598*21)/100</f>
      </c>
      <c t="s">
        <v>27</v>
      </c>
    </row>
    <row r="599" spans="1:5" ht="12.75">
      <c r="A599" s="35" t="s">
        <v>56</v>
      </c>
      <c r="E599" s="39" t="s">
        <v>5</v>
      </c>
    </row>
    <row r="600" spans="1:5" ht="12.75">
      <c r="A600" s="35" t="s">
        <v>57</v>
      </c>
      <c r="E600" s="40" t="s">
        <v>5</v>
      </c>
    </row>
    <row r="601" spans="1:5" ht="12.75">
      <c r="A601" t="s">
        <v>59</v>
      </c>
      <c r="E601" s="39" t="s">
        <v>5</v>
      </c>
    </row>
    <row r="602" spans="1:16" ht="25.5">
      <c r="A602" t="s">
        <v>49</v>
      </c>
      <c s="34" t="s">
        <v>687</v>
      </c>
      <c s="34" t="s">
        <v>6790</v>
      </c>
      <c s="35" t="s">
        <v>5</v>
      </c>
      <c s="6" t="s">
        <v>6791</v>
      </c>
      <c s="36" t="s">
        <v>793</v>
      </c>
      <c s="37">
        <v>1</v>
      </c>
      <c s="36">
        <v>0</v>
      </c>
      <c s="36">
        <f>ROUND(G602*H602,6)</f>
      </c>
      <c r="L602" s="38">
        <v>0</v>
      </c>
      <c s="32">
        <f>ROUND(ROUND(L602,2)*ROUND(G602,3),2)</f>
      </c>
      <c s="36" t="s">
        <v>5706</v>
      </c>
      <c>
        <f>(M602*21)/100</f>
      </c>
      <c t="s">
        <v>27</v>
      </c>
    </row>
    <row r="603" spans="1:5" ht="12.75">
      <c r="A603" s="35" t="s">
        <v>56</v>
      </c>
      <c r="E603" s="39" t="s">
        <v>5</v>
      </c>
    </row>
    <row r="604" spans="1:5" ht="12.75">
      <c r="A604" s="35" t="s">
        <v>57</v>
      </c>
      <c r="E604" s="40" t="s">
        <v>5</v>
      </c>
    </row>
    <row r="605" spans="1:5" ht="12.75">
      <c r="A605" t="s">
        <v>59</v>
      </c>
      <c r="E605" s="39" t="s">
        <v>5</v>
      </c>
    </row>
    <row r="606" spans="1:16" ht="25.5">
      <c r="A606" t="s">
        <v>49</v>
      </c>
      <c s="34" t="s">
        <v>699</v>
      </c>
      <c s="34" t="s">
        <v>6792</v>
      </c>
      <c s="35" t="s">
        <v>3891</v>
      </c>
      <c s="6" t="s">
        <v>6793</v>
      </c>
      <c s="36" t="s">
        <v>793</v>
      </c>
      <c s="37">
        <v>1</v>
      </c>
      <c s="36">
        <v>0</v>
      </c>
      <c s="36">
        <f>ROUND(G606*H606,6)</f>
      </c>
      <c r="L606" s="38">
        <v>0</v>
      </c>
      <c s="32">
        <f>ROUND(ROUND(L606,2)*ROUND(G606,3),2)</f>
      </c>
      <c s="36" t="s">
        <v>5706</v>
      </c>
      <c>
        <f>(M606*21)/100</f>
      </c>
      <c t="s">
        <v>27</v>
      </c>
    </row>
    <row r="607" spans="1:5" ht="12.75">
      <c r="A607" s="35" t="s">
        <v>56</v>
      </c>
      <c r="E607" s="39" t="s">
        <v>794</v>
      </c>
    </row>
    <row r="608" spans="1:5" ht="12.75">
      <c r="A608" s="35" t="s">
        <v>57</v>
      </c>
      <c r="E608" s="40" t="s">
        <v>5</v>
      </c>
    </row>
    <row r="609" spans="1:5" ht="12.75">
      <c r="A609" t="s">
        <v>59</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1165</v>
      </c>
      <c r="E8" s="30" t="s">
        <v>1164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49</v>
      </c>
      <c s="34" t="s">
        <v>4</v>
      </c>
      <c s="34" t="s">
        <v>1020</v>
      </c>
      <c s="35" t="s">
        <v>5</v>
      </c>
      <c s="6" t="s">
        <v>1021</v>
      </c>
      <c s="36" t="s">
        <v>90</v>
      </c>
      <c s="37">
        <v>5</v>
      </c>
      <c s="36">
        <v>0</v>
      </c>
      <c s="36">
        <f>ROUND(G10*H10,6)</f>
      </c>
      <c r="L10" s="38">
        <v>0</v>
      </c>
      <c s="32">
        <f>ROUND(ROUND(L10,2)*ROUND(G10,3),2)</f>
      </c>
      <c s="36" t="s">
        <v>55</v>
      </c>
      <c>
        <f>(M10*21)/100</f>
      </c>
      <c t="s">
        <v>27</v>
      </c>
    </row>
    <row r="11" spans="1:5" ht="12.75">
      <c r="A11" s="35" t="s">
        <v>56</v>
      </c>
      <c r="E11" s="39" t="s">
        <v>5</v>
      </c>
    </row>
    <row r="12" spans="1:5" ht="12.75">
      <c r="A12" s="35" t="s">
        <v>57</v>
      </c>
      <c r="E12" s="40" t="s">
        <v>980</v>
      </c>
    </row>
    <row r="13" spans="1:5" ht="178.5">
      <c r="A13" t="s">
        <v>59</v>
      </c>
      <c r="E13" s="39" t="s">
        <v>956</v>
      </c>
    </row>
    <row r="14" spans="1:16" ht="12.75">
      <c r="A14" t="s">
        <v>49</v>
      </c>
      <c s="34" t="s">
        <v>27</v>
      </c>
      <c s="34" t="s">
        <v>1022</v>
      </c>
      <c s="35" t="s">
        <v>5</v>
      </c>
      <c s="6" t="s">
        <v>1023</v>
      </c>
      <c s="36" t="s">
        <v>90</v>
      </c>
      <c s="37">
        <v>5</v>
      </c>
      <c s="36">
        <v>0</v>
      </c>
      <c s="36">
        <f>ROUND(G14*H14,6)</f>
      </c>
      <c r="L14" s="38">
        <v>0</v>
      </c>
      <c s="32">
        <f>ROUND(ROUND(L14,2)*ROUND(G14,3),2)</f>
      </c>
      <c s="36" t="s">
        <v>55</v>
      </c>
      <c>
        <f>(M14*21)/100</f>
      </c>
      <c t="s">
        <v>27</v>
      </c>
    </row>
    <row r="15" spans="1:5" ht="12.75">
      <c r="A15" s="35" t="s">
        <v>56</v>
      </c>
      <c r="E15" s="39" t="s">
        <v>5</v>
      </c>
    </row>
    <row r="16" spans="1:5" ht="12.75">
      <c r="A16" s="35" t="s">
        <v>57</v>
      </c>
      <c r="E16" s="40" t="s">
        <v>980</v>
      </c>
    </row>
    <row r="17" spans="1:5" ht="127.5">
      <c r="A17" t="s">
        <v>59</v>
      </c>
      <c r="E17" s="39" t="s">
        <v>959</v>
      </c>
    </row>
    <row r="18" spans="1:16" ht="12.75">
      <c r="A18" t="s">
        <v>49</v>
      </c>
      <c s="34" t="s">
        <v>26</v>
      </c>
      <c s="34" t="s">
        <v>1024</v>
      </c>
      <c s="35" t="s">
        <v>5</v>
      </c>
      <c s="6" t="s">
        <v>1025</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178.5">
      <c r="A21" t="s">
        <v>59</v>
      </c>
      <c r="E21" s="39" t="s">
        <v>956</v>
      </c>
    </row>
    <row r="22" spans="1:16" ht="12.75">
      <c r="A22" t="s">
        <v>49</v>
      </c>
      <c s="34" t="s">
        <v>72</v>
      </c>
      <c s="34" t="s">
        <v>1026</v>
      </c>
      <c s="35" t="s">
        <v>5</v>
      </c>
      <c s="6" t="s">
        <v>1027</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27.5">
      <c r="A25" t="s">
        <v>59</v>
      </c>
      <c r="E25" s="39" t="s">
        <v>959</v>
      </c>
    </row>
    <row r="26" spans="1:16" ht="12.75">
      <c r="A26" t="s">
        <v>49</v>
      </c>
      <c s="34" t="s">
        <v>77</v>
      </c>
      <c s="34" t="s">
        <v>1028</v>
      </c>
      <c s="35" t="s">
        <v>5</v>
      </c>
      <c s="6" t="s">
        <v>1029</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78.5">
      <c r="A29" t="s">
        <v>59</v>
      </c>
      <c r="E29" s="39" t="s">
        <v>956</v>
      </c>
    </row>
    <row r="30" spans="1:16" ht="12.75">
      <c r="A30" t="s">
        <v>49</v>
      </c>
      <c s="34" t="s">
        <v>82</v>
      </c>
      <c s="34" t="s">
        <v>1030</v>
      </c>
      <c s="35" t="s">
        <v>5</v>
      </c>
      <c s="6" t="s">
        <v>1031</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27.5">
      <c r="A33" t="s">
        <v>59</v>
      </c>
      <c r="E33" s="39" t="s">
        <v>959</v>
      </c>
    </row>
    <row r="34" spans="1:16" ht="12.75">
      <c r="A34" t="s">
        <v>49</v>
      </c>
      <c s="34" t="s">
        <v>87</v>
      </c>
      <c s="34" t="s">
        <v>1032</v>
      </c>
      <c s="35" t="s">
        <v>5</v>
      </c>
      <c s="6" t="s">
        <v>1033</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78.5">
      <c r="A37" t="s">
        <v>59</v>
      </c>
      <c r="E37" s="39" t="s">
        <v>956</v>
      </c>
    </row>
    <row r="38" spans="1:16" ht="12.75">
      <c r="A38" t="s">
        <v>49</v>
      </c>
      <c s="34" t="s">
        <v>108</v>
      </c>
      <c s="34" t="s">
        <v>1034</v>
      </c>
      <c s="35" t="s">
        <v>5</v>
      </c>
      <c s="6" t="s">
        <v>1035</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27.5">
      <c r="A41" t="s">
        <v>59</v>
      </c>
      <c r="E41" s="39" t="s">
        <v>959</v>
      </c>
    </row>
    <row r="42" spans="1:16" ht="12.75">
      <c r="A42" t="s">
        <v>49</v>
      </c>
      <c s="34" t="s">
        <v>112</v>
      </c>
      <c s="34" t="s">
        <v>1166</v>
      </c>
      <c s="35" t="s">
        <v>5</v>
      </c>
      <c s="6" t="s">
        <v>1167</v>
      </c>
      <c s="36" t="s">
        <v>75</v>
      </c>
      <c s="37">
        <v>50</v>
      </c>
      <c s="36">
        <v>0</v>
      </c>
      <c s="36">
        <f>ROUND(G42*H42,6)</f>
      </c>
      <c r="L42" s="38">
        <v>0</v>
      </c>
      <c s="32">
        <f>ROUND(ROUND(L42,2)*ROUND(G42,3),2)</f>
      </c>
      <c s="36" t="s">
        <v>55</v>
      </c>
      <c>
        <f>(M42*21)/100</f>
      </c>
      <c t="s">
        <v>27</v>
      </c>
    </row>
    <row r="43" spans="1:5" ht="12.75">
      <c r="A43" s="35" t="s">
        <v>56</v>
      </c>
      <c r="E43" s="39" t="s">
        <v>5</v>
      </c>
    </row>
    <row r="44" spans="1:5" ht="12.75">
      <c r="A44" s="35" t="s">
        <v>57</v>
      </c>
      <c r="E44" s="40" t="s">
        <v>1168</v>
      </c>
    </row>
    <row r="45" spans="1:5" ht="114.75">
      <c r="A45" t="s">
        <v>59</v>
      </c>
      <c r="E45" s="39" t="s">
        <v>1169</v>
      </c>
    </row>
    <row r="46" spans="1:16" ht="12.75">
      <c r="A46" t="s">
        <v>49</v>
      </c>
      <c s="34" t="s">
        <v>116</v>
      </c>
      <c s="34" t="s">
        <v>1170</v>
      </c>
      <c s="35" t="s">
        <v>5</v>
      </c>
      <c s="6" t="s">
        <v>1171</v>
      </c>
      <c s="36" t="s">
        <v>75</v>
      </c>
      <c s="37">
        <v>50</v>
      </c>
      <c s="36">
        <v>0</v>
      </c>
      <c s="36">
        <f>ROUND(G46*H46,6)</f>
      </c>
      <c r="L46" s="38">
        <v>0</v>
      </c>
      <c s="32">
        <f>ROUND(ROUND(L46,2)*ROUND(G46,3),2)</f>
      </c>
      <c s="36" t="s">
        <v>55</v>
      </c>
      <c>
        <f>(M46*21)/100</f>
      </c>
      <c t="s">
        <v>27</v>
      </c>
    </row>
    <row r="47" spans="1:5" ht="12.75">
      <c r="A47" s="35" t="s">
        <v>56</v>
      </c>
      <c r="E47" s="39" t="s">
        <v>5</v>
      </c>
    </row>
    <row r="48" spans="1:5" ht="12.75">
      <c r="A48" s="35" t="s">
        <v>57</v>
      </c>
      <c r="E48" s="40" t="s">
        <v>1168</v>
      </c>
    </row>
    <row r="49" spans="1:5" ht="127.5">
      <c r="A49" t="s">
        <v>59</v>
      </c>
      <c r="E49" s="39" t="s">
        <v>1172</v>
      </c>
    </row>
    <row r="50" spans="1:16" ht="12.75">
      <c r="A50" t="s">
        <v>49</v>
      </c>
      <c s="34" t="s">
        <v>120</v>
      </c>
      <c s="34" t="s">
        <v>1173</v>
      </c>
      <c s="35" t="s">
        <v>5</v>
      </c>
      <c s="6" t="s">
        <v>1174</v>
      </c>
      <c s="36" t="s">
        <v>171</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40.25">
      <c r="A53" t="s">
        <v>59</v>
      </c>
      <c r="E53" s="39" t="s">
        <v>1175</v>
      </c>
    </row>
    <row r="54" spans="1:16" ht="12.75">
      <c r="A54" t="s">
        <v>49</v>
      </c>
      <c s="34" t="s">
        <v>124</v>
      </c>
      <c s="34" t="s">
        <v>1176</v>
      </c>
      <c s="35" t="s">
        <v>5</v>
      </c>
      <c s="6" t="s">
        <v>1177</v>
      </c>
      <c s="36" t="s">
        <v>75</v>
      </c>
      <c s="37">
        <v>50</v>
      </c>
      <c s="36">
        <v>0</v>
      </c>
      <c s="36">
        <f>ROUND(G54*H54,6)</f>
      </c>
      <c r="L54" s="38">
        <v>0</v>
      </c>
      <c s="32">
        <f>ROUND(ROUND(L54,2)*ROUND(G54,3),2)</f>
      </c>
      <c s="36" t="s">
        <v>55</v>
      </c>
      <c>
        <f>(M54*21)/100</f>
      </c>
      <c t="s">
        <v>27</v>
      </c>
    </row>
    <row r="55" spans="1:5" ht="12.75">
      <c r="A55" s="35" t="s">
        <v>56</v>
      </c>
      <c r="E55" s="39" t="s">
        <v>5</v>
      </c>
    </row>
    <row r="56" spans="1:5" ht="12.75">
      <c r="A56" s="35" t="s">
        <v>57</v>
      </c>
      <c r="E56" s="40" t="s">
        <v>1168</v>
      </c>
    </row>
    <row r="57" spans="1:5" ht="102">
      <c r="A57" t="s">
        <v>59</v>
      </c>
      <c r="E57" s="39" t="s">
        <v>1126</v>
      </c>
    </row>
    <row r="58" spans="1:16" ht="12.75">
      <c r="A58" t="s">
        <v>49</v>
      </c>
      <c s="34" t="s">
        <v>128</v>
      </c>
      <c s="34" t="s">
        <v>1120</v>
      </c>
      <c s="35" t="s">
        <v>5</v>
      </c>
      <c s="6" t="s">
        <v>1121</v>
      </c>
      <c s="36" t="s">
        <v>171</v>
      </c>
      <c s="37">
        <v>7.5</v>
      </c>
      <c s="36">
        <v>0</v>
      </c>
      <c s="36">
        <f>ROUND(G58*H58,6)</f>
      </c>
      <c r="L58" s="38">
        <v>0</v>
      </c>
      <c s="32">
        <f>ROUND(ROUND(L58,2)*ROUND(G58,3),2)</f>
      </c>
      <c s="36" t="s">
        <v>55</v>
      </c>
      <c>
        <f>(M58*21)/100</f>
      </c>
      <c t="s">
        <v>27</v>
      </c>
    </row>
    <row r="59" spans="1:5" ht="12.75">
      <c r="A59" s="35" t="s">
        <v>56</v>
      </c>
      <c r="E59" s="39" t="s">
        <v>5</v>
      </c>
    </row>
    <row r="60" spans="1:5" ht="12.75">
      <c r="A60" s="35" t="s">
        <v>57</v>
      </c>
      <c r="E60" s="40" t="s">
        <v>1178</v>
      </c>
    </row>
    <row r="61" spans="1:5" ht="102">
      <c r="A61" t="s">
        <v>59</v>
      </c>
      <c r="E61" s="39" t="s">
        <v>1123</v>
      </c>
    </row>
    <row r="62" spans="1:16" ht="12.75">
      <c r="A62" t="s">
        <v>49</v>
      </c>
      <c s="34" t="s">
        <v>131</v>
      </c>
      <c s="34" t="s">
        <v>1124</v>
      </c>
      <c s="35" t="s">
        <v>5</v>
      </c>
      <c s="6" t="s">
        <v>1125</v>
      </c>
      <c s="36" t="s">
        <v>171</v>
      </c>
      <c s="37">
        <v>7.5</v>
      </c>
      <c s="36">
        <v>0</v>
      </c>
      <c s="36">
        <f>ROUND(G62*H62,6)</f>
      </c>
      <c r="L62" s="38">
        <v>0</v>
      </c>
      <c s="32">
        <f>ROUND(ROUND(L62,2)*ROUND(G62,3),2)</f>
      </c>
      <c s="36" t="s">
        <v>55</v>
      </c>
      <c>
        <f>(M62*21)/100</f>
      </c>
      <c t="s">
        <v>27</v>
      </c>
    </row>
    <row r="63" spans="1:5" ht="12.75">
      <c r="A63" s="35" t="s">
        <v>56</v>
      </c>
      <c r="E63" s="39" t="s">
        <v>5</v>
      </c>
    </row>
    <row r="64" spans="1:5" ht="12.75">
      <c r="A64" s="35" t="s">
        <v>57</v>
      </c>
      <c r="E64" s="40" t="s">
        <v>1178</v>
      </c>
    </row>
    <row r="65" spans="1:5" ht="102">
      <c r="A65" t="s">
        <v>59</v>
      </c>
      <c r="E65" s="39" t="s">
        <v>1126</v>
      </c>
    </row>
    <row r="66" spans="1:16" ht="12.75">
      <c r="A66" t="s">
        <v>49</v>
      </c>
      <c s="34" t="s">
        <v>135</v>
      </c>
      <c s="34" t="s">
        <v>1179</v>
      </c>
      <c s="35" t="s">
        <v>5</v>
      </c>
      <c s="6" t="s">
        <v>1180</v>
      </c>
      <c s="36" t="s">
        <v>90</v>
      </c>
      <c s="37">
        <v>38</v>
      </c>
      <c s="36">
        <v>0</v>
      </c>
      <c s="36">
        <f>ROUND(G66*H66,6)</f>
      </c>
      <c r="L66" s="38">
        <v>0</v>
      </c>
      <c s="32">
        <f>ROUND(ROUND(L66,2)*ROUND(G66,3),2)</f>
      </c>
      <c s="36" t="s">
        <v>55</v>
      </c>
      <c>
        <f>(M66*21)/100</f>
      </c>
      <c t="s">
        <v>27</v>
      </c>
    </row>
    <row r="67" spans="1:5" ht="12.75">
      <c r="A67" s="35" t="s">
        <v>56</v>
      </c>
      <c r="E67" s="39" t="s">
        <v>5</v>
      </c>
    </row>
    <row r="68" spans="1:5" ht="12.75">
      <c r="A68" s="35" t="s">
        <v>57</v>
      </c>
      <c r="E68" s="40" t="s">
        <v>1181</v>
      </c>
    </row>
    <row r="69" spans="1:5" ht="114.75">
      <c r="A69" t="s">
        <v>59</v>
      </c>
      <c r="E69" s="39" t="s">
        <v>852</v>
      </c>
    </row>
    <row r="70" spans="1:16" ht="12.75">
      <c r="A70" t="s">
        <v>49</v>
      </c>
      <c s="34" t="s">
        <v>139</v>
      </c>
      <c s="34" t="s">
        <v>1182</v>
      </c>
      <c s="35" t="s">
        <v>5</v>
      </c>
      <c s="6" t="s">
        <v>1183</v>
      </c>
      <c s="36" t="s">
        <v>90</v>
      </c>
      <c s="37">
        <v>24</v>
      </c>
      <c s="36">
        <v>0</v>
      </c>
      <c s="36">
        <f>ROUND(G70*H70,6)</f>
      </c>
      <c r="L70" s="38">
        <v>0</v>
      </c>
      <c s="32">
        <f>ROUND(ROUND(L70,2)*ROUND(G70,3),2)</f>
      </c>
      <c s="36" t="s">
        <v>55</v>
      </c>
      <c>
        <f>(M70*21)/100</f>
      </c>
      <c t="s">
        <v>27</v>
      </c>
    </row>
    <row r="71" spans="1:5" ht="12.75">
      <c r="A71" s="35" t="s">
        <v>56</v>
      </c>
      <c r="E71" s="39" t="s">
        <v>5</v>
      </c>
    </row>
    <row r="72" spans="1:5" ht="12.75">
      <c r="A72" s="35" t="s">
        <v>57</v>
      </c>
      <c r="E72" s="40" t="s">
        <v>1184</v>
      </c>
    </row>
    <row r="73" spans="1:5" ht="114.75">
      <c r="A73" t="s">
        <v>59</v>
      </c>
      <c r="E73" s="39" t="s">
        <v>852</v>
      </c>
    </row>
    <row r="74" spans="1:16" ht="12.75">
      <c r="A74" t="s">
        <v>49</v>
      </c>
      <c s="34" t="s">
        <v>143</v>
      </c>
      <c s="34" t="s">
        <v>1185</v>
      </c>
      <c s="35" t="s">
        <v>5</v>
      </c>
      <c s="6" t="s">
        <v>1186</v>
      </c>
      <c s="36" t="s">
        <v>90</v>
      </c>
      <c s="37">
        <v>62</v>
      </c>
      <c s="36">
        <v>0</v>
      </c>
      <c s="36">
        <f>ROUND(G74*H74,6)</f>
      </c>
      <c r="L74" s="38">
        <v>0</v>
      </c>
      <c s="32">
        <f>ROUND(ROUND(L74,2)*ROUND(G74,3),2)</f>
      </c>
      <c s="36" t="s">
        <v>55</v>
      </c>
      <c>
        <f>(M74*21)/100</f>
      </c>
      <c t="s">
        <v>27</v>
      </c>
    </row>
    <row r="75" spans="1:5" ht="12.75">
      <c r="A75" s="35" t="s">
        <v>56</v>
      </c>
      <c r="E75" s="39" t="s">
        <v>5</v>
      </c>
    </row>
    <row r="76" spans="1:5" ht="12.75">
      <c r="A76" s="35" t="s">
        <v>57</v>
      </c>
      <c r="E76" s="40" t="s">
        <v>1187</v>
      </c>
    </row>
    <row r="77" spans="1:5" ht="140.25">
      <c r="A77" t="s">
        <v>59</v>
      </c>
      <c r="E77" s="39" t="s">
        <v>855</v>
      </c>
    </row>
    <row r="78" spans="1:16" ht="12.75">
      <c r="A78" t="s">
        <v>49</v>
      </c>
      <c s="34" t="s">
        <v>147</v>
      </c>
      <c s="34" t="s">
        <v>1188</v>
      </c>
      <c s="35" t="s">
        <v>5</v>
      </c>
      <c s="6" t="s">
        <v>1189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14.75">
      <c r="A81" t="s">
        <v>59</v>
      </c>
      <c r="E81" s="39" t="s">
        <v>852</v>
      </c>
    </row>
    <row r="82" spans="1:16" ht="12.75">
      <c r="A82" t="s">
        <v>49</v>
      </c>
      <c s="34" t="s">
        <v>151</v>
      </c>
      <c s="34" t="s">
        <v>1190</v>
      </c>
      <c s="35" t="s">
        <v>5</v>
      </c>
      <c s="6" t="s">
        <v>1191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14.75">
      <c r="A85" t="s">
        <v>59</v>
      </c>
      <c r="E85" s="39" t="s">
        <v>852</v>
      </c>
    </row>
    <row r="86" spans="1:16" ht="12.75">
      <c r="A86" t="s">
        <v>49</v>
      </c>
      <c s="34" t="s">
        <v>155</v>
      </c>
      <c s="34" t="s">
        <v>1192</v>
      </c>
      <c s="35" t="s">
        <v>5</v>
      </c>
      <c s="6" t="s">
        <v>1193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25.5">
      <c r="A90" t="s">
        <v>49</v>
      </c>
      <c s="34" t="s">
        <v>158</v>
      </c>
      <c s="34" t="s">
        <v>1194</v>
      </c>
      <c s="35" t="s">
        <v>5</v>
      </c>
      <c s="6" t="s">
        <v>1195</v>
      </c>
      <c s="36" t="s">
        <v>90</v>
      </c>
      <c s="37">
        <v>48</v>
      </c>
      <c s="36">
        <v>0</v>
      </c>
      <c s="36">
        <f>ROUND(G90*H90,6)</f>
      </c>
      <c r="L90" s="38">
        <v>0</v>
      </c>
      <c s="32">
        <f>ROUND(ROUND(L90,2)*ROUND(G90,3),2)</f>
      </c>
      <c s="36" t="s">
        <v>55</v>
      </c>
      <c>
        <f>(M90*21)/100</f>
      </c>
      <c t="s">
        <v>27</v>
      </c>
    </row>
    <row r="91" spans="1:5" ht="12.75">
      <c r="A91" s="35" t="s">
        <v>56</v>
      </c>
      <c r="E91" s="39" t="s">
        <v>5</v>
      </c>
    </row>
    <row r="92" spans="1:5" ht="12.75">
      <c r="A92" s="35" t="s">
        <v>57</v>
      </c>
      <c r="E92" s="40" t="s">
        <v>1196</v>
      </c>
    </row>
    <row r="93" spans="1:5" ht="114.75">
      <c r="A93" t="s">
        <v>59</v>
      </c>
      <c r="E93" s="39" t="s">
        <v>1197</v>
      </c>
    </row>
    <row r="94" spans="1:16" ht="12.75">
      <c r="A94" t="s">
        <v>49</v>
      </c>
      <c s="34" t="s">
        <v>164</v>
      </c>
      <c s="34" t="s">
        <v>1198</v>
      </c>
      <c s="35" t="s">
        <v>5</v>
      </c>
      <c s="6" t="s">
        <v>1199</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40.25">
      <c r="A97" t="s">
        <v>59</v>
      </c>
      <c r="E97" s="39" t="s">
        <v>855</v>
      </c>
    </row>
    <row r="98" spans="1:16" ht="12.75">
      <c r="A98" t="s">
        <v>49</v>
      </c>
      <c s="34" t="s">
        <v>168</v>
      </c>
      <c s="34" t="s">
        <v>1200</v>
      </c>
      <c s="35" t="s">
        <v>5</v>
      </c>
      <c s="6" t="s">
        <v>1201</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12.75">
      <c r="A102" t="s">
        <v>49</v>
      </c>
      <c s="34" t="s">
        <v>173</v>
      </c>
      <c s="34" t="s">
        <v>1202</v>
      </c>
      <c s="35" t="s">
        <v>5</v>
      </c>
      <c s="6" t="s">
        <v>1203</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40.25">
      <c r="A105" t="s">
        <v>59</v>
      </c>
      <c r="E105" s="39" t="s">
        <v>855</v>
      </c>
    </row>
    <row r="106" spans="1:16" ht="12.75">
      <c r="A106" t="s">
        <v>49</v>
      </c>
      <c s="34" t="s">
        <v>183</v>
      </c>
      <c s="34" t="s">
        <v>1204</v>
      </c>
      <c s="35" t="s">
        <v>5</v>
      </c>
      <c s="6" t="s">
        <v>1205</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14.75">
      <c r="A109" t="s">
        <v>59</v>
      </c>
      <c r="E109" s="39" t="s">
        <v>852</v>
      </c>
    </row>
    <row r="110" spans="1:16" ht="12.75">
      <c r="A110" t="s">
        <v>49</v>
      </c>
      <c s="34" t="s">
        <v>187</v>
      </c>
      <c s="34" t="s">
        <v>1206</v>
      </c>
      <c s="35" t="s">
        <v>5</v>
      </c>
      <c s="6" t="s">
        <v>1207</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14.75">
      <c r="A113" t="s">
        <v>59</v>
      </c>
      <c r="E113" s="39" t="s">
        <v>852</v>
      </c>
    </row>
    <row r="114" spans="1:16" ht="25.5">
      <c r="A114" t="s">
        <v>49</v>
      </c>
      <c s="34" t="s">
        <v>191</v>
      </c>
      <c s="34" t="s">
        <v>1208</v>
      </c>
      <c s="35" t="s">
        <v>5</v>
      </c>
      <c s="6" t="s">
        <v>1209</v>
      </c>
      <c s="36" t="s">
        <v>90</v>
      </c>
      <c s="37">
        <v>3</v>
      </c>
      <c s="36">
        <v>0</v>
      </c>
      <c s="36">
        <f>ROUND(G114*H114,6)</f>
      </c>
      <c r="L114" s="38">
        <v>0</v>
      </c>
      <c s="32">
        <f>ROUND(ROUND(L114,2)*ROUND(G114,3),2)</f>
      </c>
      <c s="36" t="s">
        <v>55</v>
      </c>
      <c>
        <f>(M114*21)/100</f>
      </c>
      <c t="s">
        <v>27</v>
      </c>
    </row>
    <row r="115" spans="1:5" ht="12.75">
      <c r="A115" s="35" t="s">
        <v>56</v>
      </c>
      <c r="E115" s="39" t="s">
        <v>5</v>
      </c>
    </row>
    <row r="116" spans="1:5" ht="12.75">
      <c r="A116" s="35" t="s">
        <v>57</v>
      </c>
      <c r="E116" s="40" t="s">
        <v>1210</v>
      </c>
    </row>
    <row r="117" spans="1:5" ht="114.75">
      <c r="A117" t="s">
        <v>59</v>
      </c>
      <c r="E117" s="39" t="s">
        <v>852</v>
      </c>
    </row>
    <row r="118" spans="1:16" ht="12.75">
      <c r="A118" t="s">
        <v>49</v>
      </c>
      <c s="34" t="s">
        <v>196</v>
      </c>
      <c s="34" t="s">
        <v>1211</v>
      </c>
      <c s="35" t="s">
        <v>5</v>
      </c>
      <c s="6" t="s">
        <v>1212</v>
      </c>
      <c s="36" t="s">
        <v>90</v>
      </c>
      <c s="37">
        <v>3</v>
      </c>
      <c s="36">
        <v>0</v>
      </c>
      <c s="36">
        <f>ROUND(G118*H118,6)</f>
      </c>
      <c r="L118" s="38">
        <v>0</v>
      </c>
      <c s="32">
        <f>ROUND(ROUND(L118,2)*ROUND(G118,3),2)</f>
      </c>
      <c s="36" t="s">
        <v>55</v>
      </c>
      <c>
        <f>(M118*21)/100</f>
      </c>
      <c t="s">
        <v>27</v>
      </c>
    </row>
    <row r="119" spans="1:5" ht="12.75">
      <c r="A119" s="35" t="s">
        <v>56</v>
      </c>
      <c r="E119" s="39" t="s">
        <v>5</v>
      </c>
    </row>
    <row r="120" spans="1:5" ht="12.75">
      <c r="A120" s="35" t="s">
        <v>57</v>
      </c>
      <c r="E120" s="40" t="s">
        <v>1210</v>
      </c>
    </row>
    <row r="121" spans="1:5" ht="140.25">
      <c r="A121" t="s">
        <v>59</v>
      </c>
      <c r="E121" s="39" t="s">
        <v>855</v>
      </c>
    </row>
    <row r="122" spans="1:16" ht="25.5">
      <c r="A122" t="s">
        <v>49</v>
      </c>
      <c s="34" t="s">
        <v>200</v>
      </c>
      <c s="34" t="s">
        <v>1213</v>
      </c>
      <c s="35" t="s">
        <v>5</v>
      </c>
      <c s="6" t="s">
        <v>1214</v>
      </c>
      <c s="36" t="s">
        <v>90</v>
      </c>
      <c s="37">
        <v>3</v>
      </c>
      <c s="36">
        <v>0</v>
      </c>
      <c s="36">
        <f>ROUND(G122*H122,6)</f>
      </c>
      <c r="L122" s="38">
        <v>0</v>
      </c>
      <c s="32">
        <f>ROUND(ROUND(L122,2)*ROUND(G122,3),2)</f>
      </c>
      <c s="36" t="s">
        <v>55</v>
      </c>
      <c>
        <f>(M122*21)/100</f>
      </c>
      <c t="s">
        <v>27</v>
      </c>
    </row>
    <row r="123" spans="1:5" ht="12.75">
      <c r="A123" s="35" t="s">
        <v>56</v>
      </c>
      <c r="E123" s="39" t="s">
        <v>5</v>
      </c>
    </row>
    <row r="124" spans="1:5" ht="12.75">
      <c r="A124" s="35" t="s">
        <v>57</v>
      </c>
      <c r="E124" s="40" t="s">
        <v>1210</v>
      </c>
    </row>
    <row r="125" spans="1:5" ht="114.75">
      <c r="A125" t="s">
        <v>59</v>
      </c>
      <c r="E125" s="39" t="s">
        <v>852</v>
      </c>
    </row>
    <row r="126" spans="1:16" ht="12.75">
      <c r="A126" t="s">
        <v>49</v>
      </c>
      <c s="34" t="s">
        <v>204</v>
      </c>
      <c s="34" t="s">
        <v>1215</v>
      </c>
      <c s="35" t="s">
        <v>5</v>
      </c>
      <c s="6" t="s">
        <v>1216</v>
      </c>
      <c s="36" t="s">
        <v>90</v>
      </c>
      <c s="37">
        <v>3</v>
      </c>
      <c s="36">
        <v>0</v>
      </c>
      <c s="36">
        <f>ROUND(G126*H126,6)</f>
      </c>
      <c r="L126" s="38">
        <v>0</v>
      </c>
      <c s="32">
        <f>ROUND(ROUND(L126,2)*ROUND(G126,3),2)</f>
      </c>
      <c s="36" t="s">
        <v>55</v>
      </c>
      <c>
        <f>(M126*21)/100</f>
      </c>
      <c t="s">
        <v>27</v>
      </c>
    </row>
    <row r="127" spans="1:5" ht="12.75">
      <c r="A127" s="35" t="s">
        <v>56</v>
      </c>
      <c r="E127" s="39" t="s">
        <v>5</v>
      </c>
    </row>
    <row r="128" spans="1:5" ht="12.75">
      <c r="A128" s="35" t="s">
        <v>57</v>
      </c>
      <c r="E128" s="40" t="s">
        <v>1210</v>
      </c>
    </row>
    <row r="129" spans="1:5" ht="140.25">
      <c r="A129" t="s">
        <v>59</v>
      </c>
      <c r="E129" s="39" t="s">
        <v>855</v>
      </c>
    </row>
    <row r="130" spans="1:16" ht="12.75">
      <c r="A130" t="s">
        <v>49</v>
      </c>
      <c s="34" t="s">
        <v>208</v>
      </c>
      <c s="34" t="s">
        <v>1217</v>
      </c>
      <c s="35" t="s">
        <v>5</v>
      </c>
      <c s="6" t="s">
        <v>1218</v>
      </c>
      <c s="36" t="s">
        <v>90</v>
      </c>
      <c s="37">
        <v>3</v>
      </c>
      <c s="36">
        <v>0</v>
      </c>
      <c s="36">
        <f>ROUND(G130*H130,6)</f>
      </c>
      <c r="L130" s="38">
        <v>0</v>
      </c>
      <c s="32">
        <f>ROUND(ROUND(L130,2)*ROUND(G130,3),2)</f>
      </c>
      <c s="36" t="s">
        <v>55</v>
      </c>
      <c>
        <f>(M130*21)/100</f>
      </c>
      <c t="s">
        <v>27</v>
      </c>
    </row>
    <row r="131" spans="1:5" ht="12.75">
      <c r="A131" s="35" t="s">
        <v>56</v>
      </c>
      <c r="E131" s="39" t="s">
        <v>5</v>
      </c>
    </row>
    <row r="132" spans="1:5" ht="12.75">
      <c r="A132" s="35" t="s">
        <v>57</v>
      </c>
      <c r="E132" s="40" t="s">
        <v>1210</v>
      </c>
    </row>
    <row r="133" spans="1:5" ht="114.75">
      <c r="A133" t="s">
        <v>59</v>
      </c>
      <c r="E133" s="39" t="s">
        <v>852</v>
      </c>
    </row>
    <row r="134" spans="1:16" ht="12.75">
      <c r="A134" t="s">
        <v>49</v>
      </c>
      <c s="34" t="s">
        <v>212</v>
      </c>
      <c s="34" t="s">
        <v>1219</v>
      </c>
      <c s="35" t="s">
        <v>5</v>
      </c>
      <c s="6" t="s">
        <v>1220</v>
      </c>
      <c s="36" t="s">
        <v>90</v>
      </c>
      <c s="37">
        <v>3</v>
      </c>
      <c s="36">
        <v>0</v>
      </c>
      <c s="36">
        <f>ROUND(G134*H134,6)</f>
      </c>
      <c r="L134" s="38">
        <v>0</v>
      </c>
      <c s="32">
        <f>ROUND(ROUND(L134,2)*ROUND(G134,3),2)</f>
      </c>
      <c s="36" t="s">
        <v>55</v>
      </c>
      <c>
        <f>(M134*21)/100</f>
      </c>
      <c t="s">
        <v>27</v>
      </c>
    </row>
    <row r="135" spans="1:5" ht="12.75">
      <c r="A135" s="35" t="s">
        <v>56</v>
      </c>
      <c r="E135" s="39" t="s">
        <v>5</v>
      </c>
    </row>
    <row r="136" spans="1:5" ht="12.75">
      <c r="A136" s="35" t="s">
        <v>57</v>
      </c>
      <c r="E136" s="40" t="s">
        <v>1210</v>
      </c>
    </row>
    <row r="137" spans="1:5" ht="114.75">
      <c r="A137" t="s">
        <v>59</v>
      </c>
      <c r="E137" s="39" t="s">
        <v>852</v>
      </c>
    </row>
    <row r="138" spans="1:16" ht="12.75">
      <c r="A138" t="s">
        <v>49</v>
      </c>
      <c s="34" t="s">
        <v>217</v>
      </c>
      <c s="34" t="s">
        <v>1221</v>
      </c>
      <c s="35" t="s">
        <v>5</v>
      </c>
      <c s="6" t="s">
        <v>1222</v>
      </c>
      <c s="36" t="s">
        <v>1157</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40.25">
      <c r="A141" t="s">
        <v>59</v>
      </c>
      <c r="E141" s="39" t="s">
        <v>1161</v>
      </c>
    </row>
    <row r="142" spans="1:16" ht="12.75">
      <c r="A142" t="s">
        <v>49</v>
      </c>
      <c s="34" t="s">
        <v>221</v>
      </c>
      <c s="34" t="s">
        <v>1223</v>
      </c>
      <c s="35" t="s">
        <v>5</v>
      </c>
      <c s="6" t="s">
        <v>1224</v>
      </c>
      <c s="36" t="s">
        <v>1157</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140.25">
      <c r="A145" t="s">
        <v>59</v>
      </c>
      <c r="E145" s="39" t="s">
        <v>1161</v>
      </c>
    </row>
    <row r="146" spans="1:16" ht="12.75">
      <c r="A146" t="s">
        <v>49</v>
      </c>
      <c s="34" t="s">
        <v>226</v>
      </c>
      <c s="34" t="s">
        <v>1225</v>
      </c>
      <c s="35" t="s">
        <v>5</v>
      </c>
      <c s="6" t="s">
        <v>1226</v>
      </c>
      <c s="36" t="s">
        <v>90</v>
      </c>
      <c s="37">
        <v>4</v>
      </c>
      <c s="36">
        <v>0</v>
      </c>
      <c s="36">
        <f>ROUND(G146*H146,6)</f>
      </c>
      <c r="L146" s="38">
        <v>0</v>
      </c>
      <c s="32">
        <f>ROUND(ROUND(L146,2)*ROUND(G146,3),2)</f>
      </c>
      <c s="36" t="s">
        <v>55</v>
      </c>
      <c>
        <f>(M146*21)/100</f>
      </c>
      <c t="s">
        <v>27</v>
      </c>
    </row>
    <row r="147" spans="1:5" ht="12.75">
      <c r="A147" s="35" t="s">
        <v>56</v>
      </c>
      <c r="E147" s="39" t="s">
        <v>5</v>
      </c>
    </row>
    <row r="148" spans="1:5" ht="12.75">
      <c r="A148" s="35" t="s">
        <v>57</v>
      </c>
      <c r="E148" s="40" t="s">
        <v>860</v>
      </c>
    </row>
    <row r="149" spans="1:5" ht="114.75">
      <c r="A149" t="s">
        <v>59</v>
      </c>
      <c r="E149" s="39" t="s">
        <v>852</v>
      </c>
    </row>
    <row r="150" spans="1:16" ht="12.75">
      <c r="A150" t="s">
        <v>49</v>
      </c>
      <c s="34" t="s">
        <v>231</v>
      </c>
      <c s="34" t="s">
        <v>1227</v>
      </c>
      <c s="35" t="s">
        <v>5</v>
      </c>
      <c s="6" t="s">
        <v>1228</v>
      </c>
      <c s="36" t="s">
        <v>90</v>
      </c>
      <c s="37">
        <v>4</v>
      </c>
      <c s="36">
        <v>0</v>
      </c>
      <c s="36">
        <f>ROUND(G150*H150,6)</f>
      </c>
      <c r="L150" s="38">
        <v>0</v>
      </c>
      <c s="32">
        <f>ROUND(ROUND(L150,2)*ROUND(G150,3),2)</f>
      </c>
      <c s="36" t="s">
        <v>55</v>
      </c>
      <c>
        <f>(M150*21)/100</f>
      </c>
      <c t="s">
        <v>27</v>
      </c>
    </row>
    <row r="151" spans="1:5" ht="12.75">
      <c r="A151" s="35" t="s">
        <v>56</v>
      </c>
      <c r="E151" s="39" t="s">
        <v>5</v>
      </c>
    </row>
    <row r="152" spans="1:5" ht="12.75">
      <c r="A152" s="35" t="s">
        <v>57</v>
      </c>
      <c r="E152" s="40" t="s">
        <v>860</v>
      </c>
    </row>
    <row r="153" spans="1:5" ht="140.25">
      <c r="A153" t="s">
        <v>59</v>
      </c>
      <c r="E153" s="39" t="s">
        <v>855</v>
      </c>
    </row>
    <row r="154" spans="1:16" ht="12.75">
      <c r="A154" t="s">
        <v>49</v>
      </c>
      <c s="34" t="s">
        <v>235</v>
      </c>
      <c s="34" t="s">
        <v>1229</v>
      </c>
      <c s="35" t="s">
        <v>5</v>
      </c>
      <c s="6" t="s">
        <v>1230</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860</v>
      </c>
    </row>
    <row r="157" spans="1:5" ht="153">
      <c r="A157" t="s">
        <v>59</v>
      </c>
      <c r="E157" s="39" t="s">
        <v>1231</v>
      </c>
    </row>
    <row r="158" spans="1:16" ht="12.75">
      <c r="A158" t="s">
        <v>49</v>
      </c>
      <c s="34" t="s">
        <v>239</v>
      </c>
      <c s="34" t="s">
        <v>1232</v>
      </c>
      <c s="35" t="s">
        <v>5</v>
      </c>
      <c s="6" t="s">
        <v>1233</v>
      </c>
      <c s="36" t="s">
        <v>90</v>
      </c>
      <c s="37">
        <v>2</v>
      </c>
      <c s="36">
        <v>0</v>
      </c>
      <c s="36">
        <f>ROUND(G158*H158,6)</f>
      </c>
      <c r="L158" s="38">
        <v>0</v>
      </c>
      <c s="32">
        <f>ROUND(ROUND(L158,2)*ROUND(G158,3),2)</f>
      </c>
      <c s="36" t="s">
        <v>55</v>
      </c>
      <c>
        <f>(M158*21)/100</f>
      </c>
      <c t="s">
        <v>27</v>
      </c>
    </row>
    <row r="159" spans="1:5" ht="12.75">
      <c r="A159" s="35" t="s">
        <v>56</v>
      </c>
      <c r="E159" s="39" t="s">
        <v>5</v>
      </c>
    </row>
    <row r="160" spans="1:5" ht="12.75">
      <c r="A160" s="35" t="s">
        <v>57</v>
      </c>
      <c r="E160" s="40" t="s">
        <v>895</v>
      </c>
    </row>
    <row r="161" spans="1:5" ht="153">
      <c r="A161" t="s">
        <v>59</v>
      </c>
      <c r="E161" s="39" t="s">
        <v>1231</v>
      </c>
    </row>
    <row r="162" spans="1:16" ht="25.5">
      <c r="A162" t="s">
        <v>49</v>
      </c>
      <c s="34" t="s">
        <v>243</v>
      </c>
      <c s="34" t="s">
        <v>1234</v>
      </c>
      <c s="35" t="s">
        <v>5</v>
      </c>
      <c s="6" t="s">
        <v>1235</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14.75">
      <c r="A165" t="s">
        <v>59</v>
      </c>
      <c r="E165" s="39" t="s">
        <v>852</v>
      </c>
    </row>
    <row r="166" spans="1:16" ht="12.75">
      <c r="A166" t="s">
        <v>49</v>
      </c>
      <c s="34" t="s">
        <v>247</v>
      </c>
      <c s="34" t="s">
        <v>1236</v>
      </c>
      <c s="35" t="s">
        <v>5</v>
      </c>
      <c s="6" t="s">
        <v>1237</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40.25">
      <c r="A169" t="s">
        <v>59</v>
      </c>
      <c r="E169" s="39" t="s">
        <v>855</v>
      </c>
    </row>
    <row r="170" spans="1:16" ht="12.75">
      <c r="A170" t="s">
        <v>49</v>
      </c>
      <c s="34" t="s">
        <v>251</v>
      </c>
      <c s="34" t="s">
        <v>1238</v>
      </c>
      <c s="35" t="s">
        <v>5</v>
      </c>
      <c s="6" t="s">
        <v>1239</v>
      </c>
      <c s="36" t="s">
        <v>90</v>
      </c>
      <c s="37">
        <v>1</v>
      </c>
      <c s="36">
        <v>0</v>
      </c>
      <c s="36">
        <f>ROUND(G170*H170,6)</f>
      </c>
      <c r="L170" s="38">
        <v>0</v>
      </c>
      <c s="32">
        <f>ROUND(ROUND(L170,2)*ROUND(G170,3),2)</f>
      </c>
      <c s="36" t="s">
        <v>55</v>
      </c>
      <c>
        <f>(M170*21)/100</f>
      </c>
      <c t="s">
        <v>27</v>
      </c>
    </row>
    <row r="171" spans="1:5" ht="12.75">
      <c r="A171" s="35" t="s">
        <v>56</v>
      </c>
      <c r="E171" s="39" t="s">
        <v>5</v>
      </c>
    </row>
    <row r="172" spans="1:5" ht="12.75">
      <c r="A172" s="35" t="s">
        <v>57</v>
      </c>
      <c r="E172" s="40" t="s">
        <v>899</v>
      </c>
    </row>
    <row r="173" spans="1:5" ht="153">
      <c r="A173" t="s">
        <v>59</v>
      </c>
      <c r="E173" s="39" t="s">
        <v>1231</v>
      </c>
    </row>
    <row r="174" spans="1:16" ht="25.5">
      <c r="A174" t="s">
        <v>49</v>
      </c>
      <c s="34" t="s">
        <v>255</v>
      </c>
      <c s="34" t="s">
        <v>1240</v>
      </c>
      <c s="35" t="s">
        <v>5</v>
      </c>
      <c s="6" t="s">
        <v>1241</v>
      </c>
      <c s="36" t="s">
        <v>90</v>
      </c>
      <c s="37">
        <v>4</v>
      </c>
      <c s="36">
        <v>0</v>
      </c>
      <c s="36">
        <f>ROUND(G174*H174,6)</f>
      </c>
      <c r="L174" s="38">
        <v>0</v>
      </c>
      <c s="32">
        <f>ROUND(ROUND(L174,2)*ROUND(G174,3),2)</f>
      </c>
      <c s="36" t="s">
        <v>55</v>
      </c>
      <c>
        <f>(M174*21)/100</f>
      </c>
      <c t="s">
        <v>27</v>
      </c>
    </row>
    <row r="175" spans="1:5" ht="12.75">
      <c r="A175" s="35" t="s">
        <v>56</v>
      </c>
      <c r="E175" s="39" t="s">
        <v>5</v>
      </c>
    </row>
    <row r="176" spans="1:5" ht="12.75">
      <c r="A176" s="35" t="s">
        <v>57</v>
      </c>
      <c r="E176" s="40" t="s">
        <v>860</v>
      </c>
    </row>
    <row r="177" spans="1:5" ht="114.75">
      <c r="A177" t="s">
        <v>59</v>
      </c>
      <c r="E177" s="39" t="s">
        <v>852</v>
      </c>
    </row>
    <row r="178" spans="1:16" ht="25.5">
      <c r="A178" t="s">
        <v>49</v>
      </c>
      <c s="34" t="s">
        <v>259</v>
      </c>
      <c s="34" t="s">
        <v>1242</v>
      </c>
      <c s="35" t="s">
        <v>5</v>
      </c>
      <c s="6" t="s">
        <v>1243</v>
      </c>
      <c s="36" t="s">
        <v>90</v>
      </c>
      <c s="37">
        <v>4</v>
      </c>
      <c s="36">
        <v>0</v>
      </c>
      <c s="36">
        <f>ROUND(G178*H178,6)</f>
      </c>
      <c r="L178" s="38">
        <v>0</v>
      </c>
      <c s="32">
        <f>ROUND(ROUND(L178,2)*ROUND(G178,3),2)</f>
      </c>
      <c s="36" t="s">
        <v>55</v>
      </c>
      <c>
        <f>(M178*21)/100</f>
      </c>
      <c t="s">
        <v>27</v>
      </c>
    </row>
    <row r="179" spans="1:5" ht="12.75">
      <c r="A179" s="35" t="s">
        <v>56</v>
      </c>
      <c r="E179" s="39" t="s">
        <v>5</v>
      </c>
    </row>
    <row r="180" spans="1:5" ht="12.75">
      <c r="A180" s="35" t="s">
        <v>57</v>
      </c>
      <c r="E180" s="40" t="s">
        <v>860</v>
      </c>
    </row>
    <row r="181" spans="1:5" ht="140.25">
      <c r="A181" t="s">
        <v>59</v>
      </c>
      <c r="E181" s="39" t="s">
        <v>855</v>
      </c>
    </row>
    <row r="182" spans="1:16" ht="25.5">
      <c r="A182" t="s">
        <v>49</v>
      </c>
      <c s="34" t="s">
        <v>263</v>
      </c>
      <c s="34" t="s">
        <v>1244</v>
      </c>
      <c s="35" t="s">
        <v>5</v>
      </c>
      <c s="6" t="s">
        <v>1245</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14.75">
      <c r="A185" t="s">
        <v>59</v>
      </c>
      <c r="E185" s="39" t="s">
        <v>852</v>
      </c>
    </row>
    <row r="186" spans="1:16" ht="12.75">
      <c r="A186" t="s">
        <v>49</v>
      </c>
      <c s="34" t="s">
        <v>267</v>
      </c>
      <c s="34" t="s">
        <v>1246</v>
      </c>
      <c s="35" t="s">
        <v>5</v>
      </c>
      <c s="6" t="s">
        <v>1247</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40.25">
      <c r="A189" t="s">
        <v>59</v>
      </c>
      <c r="E189" s="39" t="s">
        <v>855</v>
      </c>
    </row>
    <row r="190" spans="1:16" ht="12.75">
      <c r="A190" t="s">
        <v>49</v>
      </c>
      <c s="34" t="s">
        <v>271</v>
      </c>
      <c s="34" t="s">
        <v>1248</v>
      </c>
      <c s="35" t="s">
        <v>5</v>
      </c>
      <c s="6" t="s">
        <v>1249</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14.75">
      <c r="A193" t="s">
        <v>59</v>
      </c>
      <c r="E193" s="39" t="s">
        <v>852</v>
      </c>
    </row>
    <row r="194" spans="1:16" ht="12.75">
      <c r="A194" t="s">
        <v>49</v>
      </c>
      <c s="34" t="s">
        <v>276</v>
      </c>
      <c s="34" t="s">
        <v>1250</v>
      </c>
      <c s="35" t="s">
        <v>5</v>
      </c>
      <c s="6" t="s">
        <v>1251</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14.75">
      <c r="A197" t="s">
        <v>59</v>
      </c>
      <c r="E197" s="39" t="s">
        <v>852</v>
      </c>
    </row>
    <row r="198" spans="1:16" ht="12.75">
      <c r="A198" t="s">
        <v>49</v>
      </c>
      <c s="34" t="s">
        <v>280</v>
      </c>
      <c s="34" t="s">
        <v>1252</v>
      </c>
      <c s="35" t="s">
        <v>5</v>
      </c>
      <c s="6" t="s">
        <v>1253</v>
      </c>
      <c s="36" t="s">
        <v>90</v>
      </c>
      <c s="37">
        <v>1</v>
      </c>
      <c s="36">
        <v>0</v>
      </c>
      <c s="36">
        <f>ROUND(G198*H198,6)</f>
      </c>
      <c r="L198" s="38">
        <v>0</v>
      </c>
      <c s="32">
        <f>ROUND(ROUND(L198,2)*ROUND(G198,3),2)</f>
      </c>
      <c s="36" t="s">
        <v>55</v>
      </c>
      <c>
        <f>(M198*21)/100</f>
      </c>
      <c t="s">
        <v>27</v>
      </c>
    </row>
    <row r="199" spans="1:5" ht="12.75">
      <c r="A199" s="35" t="s">
        <v>56</v>
      </c>
      <c r="E199" s="39" t="s">
        <v>5</v>
      </c>
    </row>
    <row r="200" spans="1:5" ht="12.75">
      <c r="A200" s="35" t="s">
        <v>57</v>
      </c>
      <c r="E200" s="40" t="s">
        <v>899</v>
      </c>
    </row>
    <row r="201" spans="1:5" ht="140.25">
      <c r="A201" t="s">
        <v>59</v>
      </c>
      <c r="E201" s="39" t="s">
        <v>855</v>
      </c>
    </row>
    <row r="202" spans="1:16" ht="12.75">
      <c r="A202" t="s">
        <v>49</v>
      </c>
      <c s="34" t="s">
        <v>284</v>
      </c>
      <c s="34" t="s">
        <v>1254</v>
      </c>
      <c s="35" t="s">
        <v>5</v>
      </c>
      <c s="6" t="s">
        <v>1255</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91.25">
      <c r="A205" t="s">
        <v>59</v>
      </c>
      <c r="E205" s="39" t="s">
        <v>1256</v>
      </c>
    </row>
    <row r="206" spans="1:16" ht="12.75">
      <c r="A206" t="s">
        <v>49</v>
      </c>
      <c s="34" t="s">
        <v>288</v>
      </c>
      <c s="34" t="s">
        <v>1257</v>
      </c>
      <c s="35" t="s">
        <v>5</v>
      </c>
      <c s="6" t="s">
        <v>1258</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899</v>
      </c>
    </row>
    <row r="209" spans="1:5" ht="191.25">
      <c r="A209" t="s">
        <v>59</v>
      </c>
      <c r="E209" s="39" t="s">
        <v>1256</v>
      </c>
    </row>
    <row r="210" spans="1:16" ht="12.75">
      <c r="A210" t="s">
        <v>49</v>
      </c>
      <c s="34" t="s">
        <v>292</v>
      </c>
      <c s="34" t="s">
        <v>1259</v>
      </c>
      <c s="35" t="s">
        <v>5</v>
      </c>
      <c s="6" t="s">
        <v>1260</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6796</v>
      </c>
      <c r="E8" s="30" t="s">
        <v>6795</v>
      </c>
      <c r="J8" s="29">
        <f>0+J9+J162+J187+J204</f>
      </c>
      <c s="29">
        <f>0+K9+K162+K187+K204</f>
      </c>
      <c s="29">
        <f>0+L9+L162+L187+L204</f>
      </c>
      <c s="29">
        <f>0+M9+M162+M187+M204</f>
      </c>
    </row>
    <row r="9" spans="1:13" ht="12.75">
      <c r="A9" t="s">
        <v>46</v>
      </c>
      <c r="C9" s="31" t="s">
        <v>4</v>
      </c>
      <c r="E9" s="33" t="s">
        <v>6795</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4</v>
      </c>
      <c s="34" t="s">
        <v>124</v>
      </c>
      <c s="35" t="s">
        <v>5</v>
      </c>
      <c s="6" t="s">
        <v>6797</v>
      </c>
      <c s="36" t="s">
        <v>5665</v>
      </c>
      <c s="37">
        <v>1</v>
      </c>
      <c s="36">
        <v>0</v>
      </c>
      <c s="36">
        <f>ROUND(G10*H10,6)</f>
      </c>
      <c r="L10" s="38">
        <v>0</v>
      </c>
      <c s="32">
        <f>ROUND(ROUND(L10,2)*ROUND(G10,3),2)</f>
      </c>
      <c s="36" t="s">
        <v>1764</v>
      </c>
      <c>
        <f>(M10*21)/100</f>
      </c>
      <c t="s">
        <v>27</v>
      </c>
    </row>
    <row r="11" spans="1:5" ht="12.75">
      <c r="A11" s="35" t="s">
        <v>56</v>
      </c>
      <c r="E11" s="39" t="s">
        <v>5</v>
      </c>
    </row>
    <row r="12" spans="1:5" ht="25.5">
      <c r="A12" s="35" t="s">
        <v>57</v>
      </c>
      <c r="E12" s="40" t="s">
        <v>3039</v>
      </c>
    </row>
    <row r="13" spans="1:5" ht="12.75">
      <c r="A13" t="s">
        <v>59</v>
      </c>
      <c r="E13" s="39" t="s">
        <v>5</v>
      </c>
    </row>
    <row r="14" spans="1:16" ht="12.75">
      <c r="A14" t="s">
        <v>49</v>
      </c>
      <c s="34" t="s">
        <v>27</v>
      </c>
      <c s="34" t="s">
        <v>6798</v>
      </c>
      <c s="35" t="s">
        <v>5</v>
      </c>
      <c s="6" t="s">
        <v>6799</v>
      </c>
      <c s="36" t="s">
        <v>75</v>
      </c>
      <c s="37">
        <v>22</v>
      </c>
      <c s="36">
        <v>0</v>
      </c>
      <c s="36">
        <f>ROUND(G14*H14,6)</f>
      </c>
      <c r="L14" s="38">
        <v>0</v>
      </c>
      <c s="32">
        <f>ROUND(ROUND(L14,2)*ROUND(G14,3),2)</f>
      </c>
      <c s="36" t="s">
        <v>1764</v>
      </c>
      <c>
        <f>(M14*21)/100</f>
      </c>
      <c t="s">
        <v>27</v>
      </c>
    </row>
    <row r="15" spans="1:5" ht="12.75">
      <c r="A15" s="35" t="s">
        <v>56</v>
      </c>
      <c r="E15" s="39" t="s">
        <v>5</v>
      </c>
    </row>
    <row r="16" spans="1:5" ht="25.5">
      <c r="A16" s="35" t="s">
        <v>57</v>
      </c>
      <c r="E16" s="40" t="s">
        <v>5472</v>
      </c>
    </row>
    <row r="17" spans="1:5" ht="12.75">
      <c r="A17" t="s">
        <v>59</v>
      </c>
      <c r="E17" s="39" t="s">
        <v>5</v>
      </c>
    </row>
    <row r="18" spans="1:16" ht="12.75">
      <c r="A18" t="s">
        <v>49</v>
      </c>
      <c s="34" t="s">
        <v>26</v>
      </c>
      <c s="34" t="s">
        <v>6800</v>
      </c>
      <c s="35" t="s">
        <v>5</v>
      </c>
      <c s="6" t="s">
        <v>6801</v>
      </c>
      <c s="36" t="s">
        <v>75</v>
      </c>
      <c s="37">
        <v>15</v>
      </c>
      <c s="36">
        <v>0</v>
      </c>
      <c s="36">
        <f>ROUND(G18*H18,6)</f>
      </c>
      <c r="L18" s="38">
        <v>0</v>
      </c>
      <c s="32">
        <f>ROUND(ROUND(L18,2)*ROUND(G18,3),2)</f>
      </c>
      <c s="36" t="s">
        <v>1764</v>
      </c>
      <c>
        <f>(M18*21)/100</f>
      </c>
      <c t="s">
        <v>27</v>
      </c>
    </row>
    <row r="19" spans="1:5" ht="12.75">
      <c r="A19" s="35" t="s">
        <v>56</v>
      </c>
      <c r="E19" s="39" t="s">
        <v>5</v>
      </c>
    </row>
    <row r="20" spans="1:5" ht="25.5">
      <c r="A20" s="35" t="s">
        <v>57</v>
      </c>
      <c r="E20" s="40" t="s">
        <v>5690</v>
      </c>
    </row>
    <row r="21" spans="1:5" ht="12.75">
      <c r="A21" t="s">
        <v>59</v>
      </c>
      <c r="E21" s="39" t="s">
        <v>5</v>
      </c>
    </row>
    <row r="22" spans="1:16" ht="12.75">
      <c r="A22" t="s">
        <v>49</v>
      </c>
      <c s="34" t="s">
        <v>72</v>
      </c>
      <c s="34" t="s">
        <v>6802</v>
      </c>
      <c s="35" t="s">
        <v>5</v>
      </c>
      <c s="6" t="s">
        <v>6803</v>
      </c>
      <c s="36" t="s">
        <v>75</v>
      </c>
      <c s="37">
        <v>3</v>
      </c>
      <c s="36">
        <v>0</v>
      </c>
      <c s="36">
        <f>ROUND(G22*H22,6)</f>
      </c>
      <c r="L22" s="38">
        <v>0</v>
      </c>
      <c s="32">
        <f>ROUND(ROUND(L22,2)*ROUND(G22,3),2)</f>
      </c>
      <c s="36" t="s">
        <v>1764</v>
      </c>
      <c>
        <f>(M22*21)/100</f>
      </c>
      <c t="s">
        <v>27</v>
      </c>
    </row>
    <row r="23" spans="1:5" ht="12.75">
      <c r="A23" s="35" t="s">
        <v>56</v>
      </c>
      <c r="E23" s="39" t="s">
        <v>5</v>
      </c>
    </row>
    <row r="24" spans="1:5" ht="25.5">
      <c r="A24" s="35" t="s">
        <v>57</v>
      </c>
      <c r="E24" s="40" t="s">
        <v>2060</v>
      </c>
    </row>
    <row r="25" spans="1:5" ht="12.75">
      <c r="A25" t="s">
        <v>59</v>
      </c>
      <c r="E25" s="39" t="s">
        <v>5</v>
      </c>
    </row>
    <row r="26" spans="1:16" ht="12.75">
      <c r="A26" t="s">
        <v>49</v>
      </c>
      <c s="34" t="s">
        <v>77</v>
      </c>
      <c s="34" t="s">
        <v>6804</v>
      </c>
      <c s="35" t="s">
        <v>5</v>
      </c>
      <c s="6" t="s">
        <v>6805</v>
      </c>
      <c s="36" t="s">
        <v>90</v>
      </c>
      <c s="37">
        <v>20</v>
      </c>
      <c s="36">
        <v>0</v>
      </c>
      <c s="36">
        <f>ROUND(G26*H26,6)</f>
      </c>
      <c r="L26" s="38">
        <v>0</v>
      </c>
      <c s="32">
        <f>ROUND(ROUND(L26,2)*ROUND(G26,3),2)</f>
      </c>
      <c s="36" t="s">
        <v>1764</v>
      </c>
      <c>
        <f>(M26*21)/100</f>
      </c>
      <c t="s">
        <v>27</v>
      </c>
    </row>
    <row r="27" spans="1:5" ht="12.75">
      <c r="A27" s="35" t="s">
        <v>56</v>
      </c>
      <c r="E27" s="39" t="s">
        <v>5</v>
      </c>
    </row>
    <row r="28" spans="1:5" ht="25.5">
      <c r="A28" s="35" t="s">
        <v>57</v>
      </c>
      <c r="E28" s="40" t="s">
        <v>3113</v>
      </c>
    </row>
    <row r="29" spans="1:5" ht="12.75">
      <c r="A29" t="s">
        <v>59</v>
      </c>
      <c r="E29" s="39" t="s">
        <v>5</v>
      </c>
    </row>
    <row r="30" spans="1:16" ht="12.75">
      <c r="A30" t="s">
        <v>49</v>
      </c>
      <c s="34" t="s">
        <v>82</v>
      </c>
      <c s="34" t="s">
        <v>6806</v>
      </c>
      <c s="35" t="s">
        <v>5</v>
      </c>
      <c s="6" t="s">
        <v>6807</v>
      </c>
      <c s="36" t="s">
        <v>75</v>
      </c>
      <c s="37">
        <v>20</v>
      </c>
      <c s="36">
        <v>0</v>
      </c>
      <c s="36">
        <f>ROUND(G30*H30,6)</f>
      </c>
      <c r="L30" s="38">
        <v>0</v>
      </c>
      <c s="32">
        <f>ROUND(ROUND(L30,2)*ROUND(G30,3),2)</f>
      </c>
      <c s="36" t="s">
        <v>1764</v>
      </c>
      <c>
        <f>(M30*21)/100</f>
      </c>
      <c t="s">
        <v>27</v>
      </c>
    </row>
    <row r="31" spans="1:5" ht="12.75">
      <c r="A31" s="35" t="s">
        <v>56</v>
      </c>
      <c r="E31" s="39" t="s">
        <v>5</v>
      </c>
    </row>
    <row r="32" spans="1:5" ht="25.5">
      <c r="A32" s="35" t="s">
        <v>57</v>
      </c>
      <c r="E32" s="40" t="s">
        <v>3113</v>
      </c>
    </row>
    <row r="33" spans="1:5" ht="12.75">
      <c r="A33" t="s">
        <v>59</v>
      </c>
      <c r="E33" s="39" t="s">
        <v>5</v>
      </c>
    </row>
    <row r="34" spans="1:16" ht="25.5">
      <c r="A34" t="s">
        <v>49</v>
      </c>
      <c s="34" t="s">
        <v>87</v>
      </c>
      <c s="34" t="s">
        <v>6808</v>
      </c>
      <c s="35" t="s">
        <v>5</v>
      </c>
      <c s="6" t="s">
        <v>6809</v>
      </c>
      <c s="36" t="s">
        <v>75</v>
      </c>
      <c s="37">
        <v>2</v>
      </c>
      <c s="36">
        <v>0</v>
      </c>
      <c s="36">
        <f>ROUND(G34*H34,6)</f>
      </c>
      <c r="L34" s="38">
        <v>0</v>
      </c>
      <c s="32">
        <f>ROUND(ROUND(L34,2)*ROUND(G34,3),2)</f>
      </c>
      <c s="36" t="s">
        <v>1764</v>
      </c>
      <c>
        <f>(M34*21)/100</f>
      </c>
      <c t="s">
        <v>27</v>
      </c>
    </row>
    <row r="35" spans="1:5" ht="12.75">
      <c r="A35" s="35" t="s">
        <v>56</v>
      </c>
      <c r="E35" s="39" t="s">
        <v>5</v>
      </c>
    </row>
    <row r="36" spans="1:5" ht="25.5">
      <c r="A36" s="35" t="s">
        <v>57</v>
      </c>
      <c r="E36" s="40" t="s">
        <v>2054</v>
      </c>
    </row>
    <row r="37" spans="1:5" ht="12.75">
      <c r="A37" t="s">
        <v>59</v>
      </c>
      <c r="E37" s="39" t="s">
        <v>5</v>
      </c>
    </row>
    <row r="38" spans="1:16" ht="25.5">
      <c r="A38" t="s">
        <v>49</v>
      </c>
      <c s="34" t="s">
        <v>108</v>
      </c>
      <c s="34" t="s">
        <v>6810</v>
      </c>
      <c s="35" t="s">
        <v>5</v>
      </c>
      <c s="6" t="s">
        <v>6811</v>
      </c>
      <c s="36" t="s">
        <v>75</v>
      </c>
      <c s="37">
        <v>15</v>
      </c>
      <c s="36">
        <v>0</v>
      </c>
      <c s="36">
        <f>ROUND(G38*H38,6)</f>
      </c>
      <c r="L38" s="38">
        <v>0</v>
      </c>
      <c s="32">
        <f>ROUND(ROUND(L38,2)*ROUND(G38,3),2)</f>
      </c>
      <c s="36" t="s">
        <v>1764</v>
      </c>
      <c>
        <f>(M38*21)/100</f>
      </c>
      <c t="s">
        <v>27</v>
      </c>
    </row>
    <row r="39" spans="1:5" ht="12.75">
      <c r="A39" s="35" t="s">
        <v>56</v>
      </c>
      <c r="E39" s="39" t="s">
        <v>5</v>
      </c>
    </row>
    <row r="40" spans="1:5" ht="25.5">
      <c r="A40" s="35" t="s">
        <v>57</v>
      </c>
      <c r="E40" s="40" t="s">
        <v>5690</v>
      </c>
    </row>
    <row r="41" spans="1:5" ht="12.75">
      <c r="A41" t="s">
        <v>59</v>
      </c>
      <c r="E41" s="39" t="s">
        <v>5</v>
      </c>
    </row>
    <row r="42" spans="1:16" ht="25.5">
      <c r="A42" t="s">
        <v>49</v>
      </c>
      <c s="34" t="s">
        <v>112</v>
      </c>
      <c s="34" t="s">
        <v>6812</v>
      </c>
      <c s="35" t="s">
        <v>5</v>
      </c>
      <c s="6" t="s">
        <v>6813</v>
      </c>
      <c s="36" t="s">
        <v>75</v>
      </c>
      <c s="37">
        <v>3</v>
      </c>
      <c s="36">
        <v>0</v>
      </c>
      <c s="36">
        <f>ROUND(G42*H42,6)</f>
      </c>
      <c r="L42" s="38">
        <v>0</v>
      </c>
      <c s="32">
        <f>ROUND(ROUND(L42,2)*ROUND(G42,3),2)</f>
      </c>
      <c s="36" t="s">
        <v>1764</v>
      </c>
      <c>
        <f>(M42*21)/100</f>
      </c>
      <c t="s">
        <v>27</v>
      </c>
    </row>
    <row r="43" spans="1:5" ht="12.75">
      <c r="A43" s="35" t="s">
        <v>56</v>
      </c>
      <c r="E43" s="39" t="s">
        <v>5</v>
      </c>
    </row>
    <row r="44" spans="1:5" ht="25.5">
      <c r="A44" s="35" t="s">
        <v>57</v>
      </c>
      <c r="E44" s="40" t="s">
        <v>2060</v>
      </c>
    </row>
    <row r="45" spans="1:5" ht="12.75">
      <c r="A45" t="s">
        <v>59</v>
      </c>
      <c r="E45" s="39" t="s">
        <v>5</v>
      </c>
    </row>
    <row r="46" spans="1:16" ht="12.75">
      <c r="A46" t="s">
        <v>49</v>
      </c>
      <c s="34" t="s">
        <v>116</v>
      </c>
      <c s="34" t="s">
        <v>6814</v>
      </c>
      <c s="35" t="s">
        <v>5</v>
      </c>
      <c s="6" t="s">
        <v>6815</v>
      </c>
      <c s="36" t="s">
        <v>75</v>
      </c>
      <c s="37">
        <v>3</v>
      </c>
      <c s="36">
        <v>0</v>
      </c>
      <c s="36">
        <f>ROUND(G46*H46,6)</f>
      </c>
      <c r="L46" s="38">
        <v>0</v>
      </c>
      <c s="32">
        <f>ROUND(ROUND(L46,2)*ROUND(G46,3),2)</f>
      </c>
      <c s="36" t="s">
        <v>1764</v>
      </c>
      <c>
        <f>(M46*21)/100</f>
      </c>
      <c t="s">
        <v>27</v>
      </c>
    </row>
    <row r="47" spans="1:5" ht="12.75">
      <c r="A47" s="35" t="s">
        <v>56</v>
      </c>
      <c r="E47" s="39" t="s">
        <v>5</v>
      </c>
    </row>
    <row r="48" spans="1:5" ht="25.5">
      <c r="A48" s="35" t="s">
        <v>57</v>
      </c>
      <c r="E48" s="40" t="s">
        <v>2060</v>
      </c>
    </row>
    <row r="49" spans="1:5" ht="12.75">
      <c r="A49" t="s">
        <v>59</v>
      </c>
      <c r="E49" s="39" t="s">
        <v>5</v>
      </c>
    </row>
    <row r="50" spans="1:16" ht="12.75">
      <c r="A50" t="s">
        <v>49</v>
      </c>
      <c s="34" t="s">
        <v>120</v>
      </c>
      <c s="34" t="s">
        <v>6816</v>
      </c>
      <c s="35" t="s">
        <v>5</v>
      </c>
      <c s="6" t="s">
        <v>6817</v>
      </c>
      <c s="36" t="s">
        <v>75</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6818</v>
      </c>
      <c s="35" t="s">
        <v>5</v>
      </c>
      <c s="6" t="s">
        <v>6819</v>
      </c>
      <c s="36" t="s">
        <v>75</v>
      </c>
      <c s="37">
        <v>156</v>
      </c>
      <c s="36">
        <v>0</v>
      </c>
      <c s="36">
        <f>ROUND(G54*H54,6)</f>
      </c>
      <c r="L54" s="38">
        <v>0</v>
      </c>
      <c s="32">
        <f>ROUND(ROUND(L54,2)*ROUND(G54,3),2)</f>
      </c>
      <c s="36" t="s">
        <v>1764</v>
      </c>
      <c>
        <f>(M54*21)/100</f>
      </c>
      <c t="s">
        <v>27</v>
      </c>
    </row>
    <row r="55" spans="1:5" ht="12.75">
      <c r="A55" s="35" t="s">
        <v>56</v>
      </c>
      <c r="E55" s="39" t="s">
        <v>5</v>
      </c>
    </row>
    <row r="56" spans="1:5" ht="25.5">
      <c r="A56" s="35" t="s">
        <v>57</v>
      </c>
      <c r="E56" s="40" t="s">
        <v>6820</v>
      </c>
    </row>
    <row r="57" spans="1:5" ht="12.75">
      <c r="A57" t="s">
        <v>59</v>
      </c>
      <c r="E57" s="39" t="s">
        <v>5</v>
      </c>
    </row>
    <row r="58" spans="1:16" ht="12.75">
      <c r="A58" t="s">
        <v>49</v>
      </c>
      <c s="34" t="s">
        <v>128</v>
      </c>
      <c s="34" t="s">
        <v>6821</v>
      </c>
      <c s="35" t="s">
        <v>5</v>
      </c>
      <c s="6" t="s">
        <v>6822</v>
      </c>
      <c s="36" t="s">
        <v>5665</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3039</v>
      </c>
    </row>
    <row r="61" spans="1:5" ht="12.75">
      <c r="A61" t="s">
        <v>59</v>
      </c>
      <c r="E61" s="39" t="s">
        <v>5</v>
      </c>
    </row>
    <row r="62" spans="1:16" ht="12.75">
      <c r="A62" t="s">
        <v>49</v>
      </c>
      <c s="34" t="s">
        <v>131</v>
      </c>
      <c s="34" t="s">
        <v>6823</v>
      </c>
      <c s="35" t="s">
        <v>5</v>
      </c>
      <c s="6" t="s">
        <v>6824</v>
      </c>
      <c s="36" t="s">
        <v>5665</v>
      </c>
      <c s="37">
        <v>1</v>
      </c>
      <c s="36">
        <v>0</v>
      </c>
      <c s="36">
        <f>ROUND(G62*H62,6)</f>
      </c>
      <c r="L62" s="38">
        <v>0</v>
      </c>
      <c s="32">
        <f>ROUND(ROUND(L62,2)*ROUND(G62,3),2)</f>
      </c>
      <c s="36" t="s">
        <v>1764</v>
      </c>
      <c>
        <f>(M62*21)/100</f>
      </c>
      <c t="s">
        <v>27</v>
      </c>
    </row>
    <row r="63" spans="1:5" ht="12.75">
      <c r="A63" s="35" t="s">
        <v>56</v>
      </c>
      <c r="E63" s="39" t="s">
        <v>5</v>
      </c>
    </row>
    <row r="64" spans="1:5" ht="25.5">
      <c r="A64" s="35" t="s">
        <v>57</v>
      </c>
      <c r="E64" s="40" t="s">
        <v>3039</v>
      </c>
    </row>
    <row r="65" spans="1:5" ht="12.75">
      <c r="A65" t="s">
        <v>59</v>
      </c>
      <c r="E65" s="39" t="s">
        <v>5</v>
      </c>
    </row>
    <row r="66" spans="1:16" ht="12.75">
      <c r="A66" t="s">
        <v>49</v>
      </c>
      <c s="34" t="s">
        <v>135</v>
      </c>
      <c s="34" t="s">
        <v>6825</v>
      </c>
      <c s="35" t="s">
        <v>5</v>
      </c>
      <c s="6" t="s">
        <v>6826</v>
      </c>
      <c s="36" t="s">
        <v>90</v>
      </c>
      <c s="37">
        <v>4</v>
      </c>
      <c s="36">
        <v>0</v>
      </c>
      <c s="36">
        <f>ROUND(G66*H66,6)</f>
      </c>
      <c r="L66" s="38">
        <v>0</v>
      </c>
      <c s="32">
        <f>ROUND(ROUND(L66,2)*ROUND(G66,3),2)</f>
      </c>
      <c s="36" t="s">
        <v>1764</v>
      </c>
      <c>
        <f>(M66*21)/100</f>
      </c>
      <c t="s">
        <v>27</v>
      </c>
    </row>
    <row r="67" spans="1:5" ht="12.75">
      <c r="A67" s="35" t="s">
        <v>56</v>
      </c>
      <c r="E67" s="39" t="s">
        <v>5</v>
      </c>
    </row>
    <row r="68" spans="1:5" ht="25.5">
      <c r="A68" s="35" t="s">
        <v>57</v>
      </c>
      <c r="E68" s="40" t="s">
        <v>3116</v>
      </c>
    </row>
    <row r="69" spans="1:5" ht="12.75">
      <c r="A69" t="s">
        <v>59</v>
      </c>
      <c r="E69" s="39" t="s">
        <v>5</v>
      </c>
    </row>
    <row r="70" spans="1:16" ht="12.75">
      <c r="A70" t="s">
        <v>49</v>
      </c>
      <c s="34" t="s">
        <v>139</v>
      </c>
      <c s="34" t="s">
        <v>6827</v>
      </c>
      <c s="35" t="s">
        <v>5</v>
      </c>
      <c s="6" t="s">
        <v>6828</v>
      </c>
      <c s="36" t="s">
        <v>75</v>
      </c>
      <c s="37">
        <v>196</v>
      </c>
      <c s="36">
        <v>0</v>
      </c>
      <c s="36">
        <f>ROUND(G70*H70,6)</f>
      </c>
      <c r="L70" s="38">
        <v>0</v>
      </c>
      <c s="32">
        <f>ROUND(ROUND(L70,2)*ROUND(G70,3),2)</f>
      </c>
      <c s="36" t="s">
        <v>1764</v>
      </c>
      <c>
        <f>(M70*21)/100</f>
      </c>
      <c t="s">
        <v>27</v>
      </c>
    </row>
    <row r="71" spans="1:5" ht="12.75">
      <c r="A71" s="35" t="s">
        <v>56</v>
      </c>
      <c r="E71" s="39" t="s">
        <v>5</v>
      </c>
    </row>
    <row r="72" spans="1:5" ht="25.5">
      <c r="A72" s="35" t="s">
        <v>57</v>
      </c>
      <c r="E72" s="40" t="s">
        <v>6829</v>
      </c>
    </row>
    <row r="73" spans="1:5" ht="12.75">
      <c r="A73" t="s">
        <v>59</v>
      </c>
      <c r="E73" s="39" t="s">
        <v>5</v>
      </c>
    </row>
    <row r="74" spans="1:16" ht="12.75">
      <c r="A74" t="s">
        <v>49</v>
      </c>
      <c s="34" t="s">
        <v>143</v>
      </c>
      <c s="34" t="s">
        <v>6830</v>
      </c>
      <c s="35" t="s">
        <v>5</v>
      </c>
      <c s="6" t="s">
        <v>6831</v>
      </c>
      <c s="36" t="s">
        <v>90</v>
      </c>
      <c s="37">
        <v>12</v>
      </c>
      <c s="36">
        <v>0</v>
      </c>
      <c s="36">
        <f>ROUND(G74*H74,6)</f>
      </c>
      <c r="L74" s="38">
        <v>0</v>
      </c>
      <c s="32">
        <f>ROUND(ROUND(L74,2)*ROUND(G74,3),2)</f>
      </c>
      <c s="36" t="s">
        <v>1764</v>
      </c>
      <c>
        <f>(M74*21)/100</f>
      </c>
      <c t="s">
        <v>27</v>
      </c>
    </row>
    <row r="75" spans="1:5" ht="12.75">
      <c r="A75" s="35" t="s">
        <v>56</v>
      </c>
      <c r="E75" s="39" t="s">
        <v>5</v>
      </c>
    </row>
    <row r="76" spans="1:5" ht="25.5">
      <c r="A76" s="35" t="s">
        <v>57</v>
      </c>
      <c r="E76" s="40" t="s">
        <v>5319</v>
      </c>
    </row>
    <row r="77" spans="1:5" ht="12.75">
      <c r="A77" t="s">
        <v>59</v>
      </c>
      <c r="E77" s="39" t="s">
        <v>5</v>
      </c>
    </row>
    <row r="78" spans="1:16" ht="12.75">
      <c r="A78" t="s">
        <v>49</v>
      </c>
      <c s="34" t="s">
        <v>147</v>
      </c>
      <c s="34" t="s">
        <v>6832</v>
      </c>
      <c s="35" t="s">
        <v>5</v>
      </c>
      <c s="6" t="s">
        <v>6833</v>
      </c>
      <c s="36" t="s">
        <v>90</v>
      </c>
      <c s="37">
        <v>2</v>
      </c>
      <c s="36">
        <v>0</v>
      </c>
      <c s="36">
        <f>ROUND(G78*H78,6)</f>
      </c>
      <c r="L78" s="38">
        <v>0</v>
      </c>
      <c s="32">
        <f>ROUND(ROUND(L78,2)*ROUND(G78,3),2)</f>
      </c>
      <c s="36" t="s">
        <v>1764</v>
      </c>
      <c>
        <f>(M78*21)/100</f>
      </c>
      <c t="s">
        <v>27</v>
      </c>
    </row>
    <row r="79" spans="1:5" ht="12.75">
      <c r="A79" s="35" t="s">
        <v>56</v>
      </c>
      <c r="E79" s="39" t="s">
        <v>5</v>
      </c>
    </row>
    <row r="80" spans="1:5" ht="25.5">
      <c r="A80" s="35" t="s">
        <v>57</v>
      </c>
      <c r="E80" s="40" t="s">
        <v>2054</v>
      </c>
    </row>
    <row r="81" spans="1:5" ht="12.75">
      <c r="A81" t="s">
        <v>59</v>
      </c>
      <c r="E81" s="39" t="s">
        <v>5</v>
      </c>
    </row>
    <row r="82" spans="1:16" ht="12.75">
      <c r="A82" t="s">
        <v>49</v>
      </c>
      <c s="34" t="s">
        <v>151</v>
      </c>
      <c s="34" t="s">
        <v>6834</v>
      </c>
      <c s="35" t="s">
        <v>5</v>
      </c>
      <c s="6" t="s">
        <v>6835</v>
      </c>
      <c s="36" t="s">
        <v>90</v>
      </c>
      <c s="37">
        <v>1</v>
      </c>
      <c s="36">
        <v>0</v>
      </c>
      <c s="36">
        <f>ROUND(G82*H82,6)</f>
      </c>
      <c r="L82" s="38">
        <v>0</v>
      </c>
      <c s="32">
        <f>ROUND(ROUND(L82,2)*ROUND(G82,3),2)</f>
      </c>
      <c s="36" t="s">
        <v>1764</v>
      </c>
      <c>
        <f>(M82*21)/100</f>
      </c>
      <c t="s">
        <v>27</v>
      </c>
    </row>
    <row r="83" spans="1:5" ht="12.75">
      <c r="A83" s="35" t="s">
        <v>56</v>
      </c>
      <c r="E83" s="39" t="s">
        <v>5</v>
      </c>
    </row>
    <row r="84" spans="1:5" ht="25.5">
      <c r="A84" s="35" t="s">
        <v>57</v>
      </c>
      <c r="E84" s="40" t="s">
        <v>3039</v>
      </c>
    </row>
    <row r="85" spans="1:5" ht="12.75">
      <c r="A85" t="s">
        <v>59</v>
      </c>
      <c r="E85" s="39" t="s">
        <v>5</v>
      </c>
    </row>
    <row r="86" spans="1:16" ht="12.75">
      <c r="A86" t="s">
        <v>49</v>
      </c>
      <c s="34" t="s">
        <v>155</v>
      </c>
      <c s="34" t="s">
        <v>6836</v>
      </c>
      <c s="35" t="s">
        <v>5</v>
      </c>
      <c s="6" t="s">
        <v>6837</v>
      </c>
      <c s="36" t="s">
        <v>90</v>
      </c>
      <c s="37">
        <v>2</v>
      </c>
      <c s="36">
        <v>0</v>
      </c>
      <c s="36">
        <f>ROUND(G86*H86,6)</f>
      </c>
      <c r="L86" s="38">
        <v>0</v>
      </c>
      <c s="32">
        <f>ROUND(ROUND(L86,2)*ROUND(G86,3),2)</f>
      </c>
      <c s="36" t="s">
        <v>1764</v>
      </c>
      <c>
        <f>(M86*21)/100</f>
      </c>
      <c t="s">
        <v>27</v>
      </c>
    </row>
    <row r="87" spans="1:5" ht="12.75">
      <c r="A87" s="35" t="s">
        <v>56</v>
      </c>
      <c r="E87" s="39" t="s">
        <v>5</v>
      </c>
    </row>
    <row r="88" spans="1:5" ht="25.5">
      <c r="A88" s="35" t="s">
        <v>57</v>
      </c>
      <c r="E88" s="40" t="s">
        <v>2054</v>
      </c>
    </row>
    <row r="89" spans="1:5" ht="12.75">
      <c r="A89" t="s">
        <v>59</v>
      </c>
      <c r="E89" s="39" t="s">
        <v>5</v>
      </c>
    </row>
    <row r="90" spans="1:16" ht="12.75">
      <c r="A90" t="s">
        <v>49</v>
      </c>
      <c s="34" t="s">
        <v>158</v>
      </c>
      <c s="34" t="s">
        <v>6838</v>
      </c>
      <c s="35" t="s">
        <v>5</v>
      </c>
      <c s="6" t="s">
        <v>6839</v>
      </c>
      <c s="36" t="s">
        <v>90</v>
      </c>
      <c s="37">
        <v>6</v>
      </c>
      <c s="36">
        <v>0</v>
      </c>
      <c s="36">
        <f>ROUND(G90*H90,6)</f>
      </c>
      <c r="L90" s="38">
        <v>0</v>
      </c>
      <c s="32">
        <f>ROUND(ROUND(L90,2)*ROUND(G90,3),2)</f>
      </c>
      <c s="36" t="s">
        <v>1764</v>
      </c>
      <c>
        <f>(M90*21)/100</f>
      </c>
      <c t="s">
        <v>27</v>
      </c>
    </row>
    <row r="91" spans="1:5" ht="12.75">
      <c r="A91" s="35" t="s">
        <v>56</v>
      </c>
      <c r="E91" s="39" t="s">
        <v>5</v>
      </c>
    </row>
    <row r="92" spans="1:5" ht="25.5">
      <c r="A92" s="35" t="s">
        <v>57</v>
      </c>
      <c r="E92" s="40" t="s">
        <v>5360</v>
      </c>
    </row>
    <row r="93" spans="1:5" ht="12.75">
      <c r="A93" t="s">
        <v>59</v>
      </c>
      <c r="E93" s="39" t="s">
        <v>5</v>
      </c>
    </row>
    <row r="94" spans="1:16" ht="12.75">
      <c r="A94" t="s">
        <v>49</v>
      </c>
      <c s="34" t="s">
        <v>164</v>
      </c>
      <c s="34" t="s">
        <v>6840</v>
      </c>
      <c s="35" t="s">
        <v>5</v>
      </c>
      <c s="6" t="s">
        <v>6841</v>
      </c>
      <c s="36" t="s">
        <v>90</v>
      </c>
      <c s="37">
        <v>2</v>
      </c>
      <c s="36">
        <v>0</v>
      </c>
      <c s="36">
        <f>ROUND(G94*H94,6)</f>
      </c>
      <c r="L94" s="38">
        <v>0</v>
      </c>
      <c s="32">
        <f>ROUND(ROUND(L94,2)*ROUND(G94,3),2)</f>
      </c>
      <c s="36" t="s">
        <v>1764</v>
      </c>
      <c>
        <f>(M94*21)/100</f>
      </c>
      <c t="s">
        <v>27</v>
      </c>
    </row>
    <row r="95" spans="1:5" ht="12.75">
      <c r="A95" s="35" t="s">
        <v>56</v>
      </c>
      <c r="E95" s="39" t="s">
        <v>5</v>
      </c>
    </row>
    <row r="96" spans="1:5" ht="25.5">
      <c r="A96" s="35" t="s">
        <v>57</v>
      </c>
      <c r="E96" s="40" t="s">
        <v>2054</v>
      </c>
    </row>
    <row r="97" spans="1:5" ht="12.75">
      <c r="A97" t="s">
        <v>59</v>
      </c>
      <c r="E97" s="39" t="s">
        <v>5</v>
      </c>
    </row>
    <row r="98" spans="1:16" ht="12.75">
      <c r="A98" t="s">
        <v>49</v>
      </c>
      <c s="34" t="s">
        <v>168</v>
      </c>
      <c s="34" t="s">
        <v>6842</v>
      </c>
      <c s="35" t="s">
        <v>5</v>
      </c>
      <c s="6" t="s">
        <v>6843</v>
      </c>
      <c s="36" t="s">
        <v>90</v>
      </c>
      <c s="37">
        <v>3</v>
      </c>
      <c s="36">
        <v>0</v>
      </c>
      <c s="36">
        <f>ROUND(G98*H98,6)</f>
      </c>
      <c r="L98" s="38">
        <v>0</v>
      </c>
      <c s="32">
        <f>ROUND(ROUND(L98,2)*ROUND(G98,3),2)</f>
      </c>
      <c s="36" t="s">
        <v>1764</v>
      </c>
      <c>
        <f>(M98*21)/100</f>
      </c>
      <c t="s">
        <v>27</v>
      </c>
    </row>
    <row r="99" spans="1:5" ht="12.75">
      <c r="A99" s="35" t="s">
        <v>56</v>
      </c>
      <c r="E99" s="39" t="s">
        <v>5</v>
      </c>
    </row>
    <row r="100" spans="1:5" ht="25.5">
      <c r="A100" s="35" t="s">
        <v>57</v>
      </c>
      <c r="E100" s="40" t="s">
        <v>2060</v>
      </c>
    </row>
    <row r="101" spans="1:5" ht="12.75">
      <c r="A101" t="s">
        <v>59</v>
      </c>
      <c r="E101" s="39" t="s">
        <v>5</v>
      </c>
    </row>
    <row r="102" spans="1:16" ht="12.75">
      <c r="A102" t="s">
        <v>49</v>
      </c>
      <c s="34" t="s">
        <v>173</v>
      </c>
      <c s="34" t="s">
        <v>6844</v>
      </c>
      <c s="35" t="s">
        <v>5</v>
      </c>
      <c s="6" t="s">
        <v>6845</v>
      </c>
      <c s="36" t="s">
        <v>5665</v>
      </c>
      <c s="37">
        <v>4</v>
      </c>
      <c s="36">
        <v>0</v>
      </c>
      <c s="36">
        <f>ROUND(G102*H102,6)</f>
      </c>
      <c r="L102" s="38">
        <v>0</v>
      </c>
      <c s="32">
        <f>ROUND(ROUND(L102,2)*ROUND(G102,3),2)</f>
      </c>
      <c s="36" t="s">
        <v>1764</v>
      </c>
      <c>
        <f>(M102*21)/100</f>
      </c>
      <c t="s">
        <v>27</v>
      </c>
    </row>
    <row r="103" spans="1:5" ht="12.75">
      <c r="A103" s="35" t="s">
        <v>56</v>
      </c>
      <c r="E103" s="39" t="s">
        <v>5</v>
      </c>
    </row>
    <row r="104" spans="1:5" ht="25.5">
      <c r="A104" s="35" t="s">
        <v>57</v>
      </c>
      <c r="E104" s="40" t="s">
        <v>3116</v>
      </c>
    </row>
    <row r="105" spans="1:5" ht="12.75">
      <c r="A105" t="s">
        <v>59</v>
      </c>
      <c r="E105" s="39" t="s">
        <v>5</v>
      </c>
    </row>
    <row r="106" spans="1:16" ht="12.75">
      <c r="A106" t="s">
        <v>49</v>
      </c>
      <c s="34" t="s">
        <v>176</v>
      </c>
      <c s="34" t="s">
        <v>6846</v>
      </c>
      <c s="35" t="s">
        <v>5</v>
      </c>
      <c s="6" t="s">
        <v>6847</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3039</v>
      </c>
    </row>
    <row r="109" spans="1:5" ht="12.75">
      <c r="A109" t="s">
        <v>59</v>
      </c>
      <c r="E109" s="39" t="s">
        <v>5</v>
      </c>
    </row>
    <row r="110" spans="1:16" ht="12.75">
      <c r="A110" t="s">
        <v>49</v>
      </c>
      <c s="34" t="s">
        <v>180</v>
      </c>
      <c s="34" t="s">
        <v>6848</v>
      </c>
      <c s="35" t="s">
        <v>5</v>
      </c>
      <c s="6" t="s">
        <v>6849</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3039</v>
      </c>
    </row>
    <row r="113" spans="1:5" ht="12.75">
      <c r="A113" t="s">
        <v>59</v>
      </c>
      <c r="E113" s="39" t="s">
        <v>5</v>
      </c>
    </row>
    <row r="114" spans="1:16" ht="25.5">
      <c r="A114" t="s">
        <v>49</v>
      </c>
      <c s="34" t="s">
        <v>916</v>
      </c>
      <c s="34" t="s">
        <v>6850</v>
      </c>
      <c s="35" t="s">
        <v>5</v>
      </c>
      <c s="6" t="s">
        <v>6851</v>
      </c>
      <c s="36" t="s">
        <v>90</v>
      </c>
      <c s="37">
        <v>5</v>
      </c>
      <c s="36">
        <v>0</v>
      </c>
      <c s="36">
        <f>ROUND(G114*H114,6)</f>
      </c>
      <c r="L114" s="38">
        <v>0</v>
      </c>
      <c s="32">
        <f>ROUND(ROUND(L114,2)*ROUND(G114,3),2)</f>
      </c>
      <c s="36" t="s">
        <v>1764</v>
      </c>
      <c>
        <f>(M114*21)/100</f>
      </c>
      <c t="s">
        <v>27</v>
      </c>
    </row>
    <row r="115" spans="1:5" ht="12.75">
      <c r="A115" s="35" t="s">
        <v>56</v>
      </c>
      <c r="E115" s="39" t="s">
        <v>5</v>
      </c>
    </row>
    <row r="116" spans="1:5" ht="25.5">
      <c r="A116" s="35" t="s">
        <v>57</v>
      </c>
      <c r="E116" s="40" t="s">
        <v>6328</v>
      </c>
    </row>
    <row r="117" spans="1:5" ht="12.75">
      <c r="A117" t="s">
        <v>59</v>
      </c>
      <c r="E117" s="39" t="s">
        <v>5</v>
      </c>
    </row>
    <row r="118" spans="1:16" ht="12.75">
      <c r="A118" t="s">
        <v>49</v>
      </c>
      <c s="34" t="s">
        <v>919</v>
      </c>
      <c s="34" t="s">
        <v>6852</v>
      </c>
      <c s="35" t="s">
        <v>5</v>
      </c>
      <c s="6" t="s">
        <v>6853</v>
      </c>
      <c s="36" t="s">
        <v>90</v>
      </c>
      <c s="37">
        <v>5</v>
      </c>
      <c s="36">
        <v>0</v>
      </c>
      <c s="36">
        <f>ROUND(G118*H118,6)</f>
      </c>
      <c r="L118" s="38">
        <v>0</v>
      </c>
      <c s="32">
        <f>ROUND(ROUND(L118,2)*ROUND(G118,3),2)</f>
      </c>
      <c s="36" t="s">
        <v>1764</v>
      </c>
      <c>
        <f>(M118*21)/100</f>
      </c>
      <c t="s">
        <v>27</v>
      </c>
    </row>
    <row r="119" spans="1:5" ht="12.75">
      <c r="A119" s="35" t="s">
        <v>56</v>
      </c>
      <c r="E119" s="39" t="s">
        <v>5</v>
      </c>
    </row>
    <row r="120" spans="1:5" ht="25.5">
      <c r="A120" s="35" t="s">
        <v>57</v>
      </c>
      <c r="E120" s="40" t="s">
        <v>6328</v>
      </c>
    </row>
    <row r="121" spans="1:5" ht="12.75">
      <c r="A121" t="s">
        <v>59</v>
      </c>
      <c r="E121" s="39" t="s">
        <v>5</v>
      </c>
    </row>
    <row r="122" spans="1:16" ht="25.5">
      <c r="A122" t="s">
        <v>49</v>
      </c>
      <c s="34" t="s">
        <v>183</v>
      </c>
      <c s="34" t="s">
        <v>6854</v>
      </c>
      <c s="35" t="s">
        <v>5</v>
      </c>
      <c s="6" t="s">
        <v>6855</v>
      </c>
      <c s="36" t="s">
        <v>90</v>
      </c>
      <c s="37">
        <v>5</v>
      </c>
      <c s="36">
        <v>0</v>
      </c>
      <c s="36">
        <f>ROUND(G122*H122,6)</f>
      </c>
      <c r="L122" s="38">
        <v>0</v>
      </c>
      <c s="32">
        <f>ROUND(ROUND(L122,2)*ROUND(G122,3),2)</f>
      </c>
      <c s="36" t="s">
        <v>1764</v>
      </c>
      <c>
        <f>(M122*21)/100</f>
      </c>
      <c t="s">
        <v>27</v>
      </c>
    </row>
    <row r="123" spans="1:5" ht="12.75">
      <c r="A123" s="35" t="s">
        <v>56</v>
      </c>
      <c r="E123" s="39" t="s">
        <v>5</v>
      </c>
    </row>
    <row r="124" spans="1:5" ht="25.5">
      <c r="A124" s="35" t="s">
        <v>57</v>
      </c>
      <c r="E124" s="40" t="s">
        <v>6328</v>
      </c>
    </row>
    <row r="125" spans="1:5" ht="12.75">
      <c r="A125" t="s">
        <v>59</v>
      </c>
      <c r="E125" s="39" t="s">
        <v>5</v>
      </c>
    </row>
    <row r="126" spans="1:16" ht="25.5">
      <c r="A126" t="s">
        <v>49</v>
      </c>
      <c s="34" t="s">
        <v>187</v>
      </c>
      <c s="34" t="s">
        <v>6856</v>
      </c>
      <c s="35" t="s">
        <v>5</v>
      </c>
      <c s="6" t="s">
        <v>6857</v>
      </c>
      <c s="36" t="s">
        <v>90</v>
      </c>
      <c s="37">
        <v>5</v>
      </c>
      <c s="36">
        <v>0</v>
      </c>
      <c s="36">
        <f>ROUND(G126*H126,6)</f>
      </c>
      <c r="L126" s="38">
        <v>0</v>
      </c>
      <c s="32">
        <f>ROUND(ROUND(L126,2)*ROUND(G126,3),2)</f>
      </c>
      <c s="36" t="s">
        <v>1764</v>
      </c>
      <c>
        <f>(M126*21)/100</f>
      </c>
      <c t="s">
        <v>27</v>
      </c>
    </row>
    <row r="127" spans="1:5" ht="12.75">
      <c r="A127" s="35" t="s">
        <v>56</v>
      </c>
      <c r="E127" s="39" t="s">
        <v>5</v>
      </c>
    </row>
    <row r="128" spans="1:5" ht="25.5">
      <c r="A128" s="35" t="s">
        <v>57</v>
      </c>
      <c r="E128" s="40" t="s">
        <v>6328</v>
      </c>
    </row>
    <row r="129" spans="1:5" ht="12.75">
      <c r="A129" t="s">
        <v>59</v>
      </c>
      <c r="E129" s="39" t="s">
        <v>5</v>
      </c>
    </row>
    <row r="130" spans="1:16" ht="12.75">
      <c r="A130" t="s">
        <v>49</v>
      </c>
      <c s="34" t="s">
        <v>191</v>
      </c>
      <c s="34" t="s">
        <v>6858</v>
      </c>
      <c s="35" t="s">
        <v>5</v>
      </c>
      <c s="6" t="s">
        <v>6859</v>
      </c>
      <c s="36" t="s">
        <v>75</v>
      </c>
      <c s="37">
        <v>40</v>
      </c>
      <c s="36">
        <v>0</v>
      </c>
      <c s="36">
        <f>ROUND(G130*H130,6)</f>
      </c>
      <c r="L130" s="38">
        <v>0</v>
      </c>
      <c s="32">
        <f>ROUND(ROUND(L130,2)*ROUND(G130,3),2)</f>
      </c>
      <c s="36" t="s">
        <v>1764</v>
      </c>
      <c>
        <f>(M130*21)/100</f>
      </c>
      <c t="s">
        <v>27</v>
      </c>
    </row>
    <row r="131" spans="1:5" ht="12.75">
      <c r="A131" s="35" t="s">
        <v>56</v>
      </c>
      <c r="E131" s="39" t="s">
        <v>5</v>
      </c>
    </row>
    <row r="132" spans="1:5" ht="25.5">
      <c r="A132" s="35" t="s">
        <v>57</v>
      </c>
      <c r="E132" s="40" t="s">
        <v>5532</v>
      </c>
    </row>
    <row r="133" spans="1:5" ht="12.75">
      <c r="A133" t="s">
        <v>59</v>
      </c>
      <c r="E133" s="39" t="s">
        <v>5</v>
      </c>
    </row>
    <row r="134" spans="1:16" ht="12.75">
      <c r="A134" t="s">
        <v>49</v>
      </c>
      <c s="34" t="s">
        <v>196</v>
      </c>
      <c s="34" t="s">
        <v>6860</v>
      </c>
      <c s="35" t="s">
        <v>5</v>
      </c>
      <c s="6" t="s">
        <v>6861</v>
      </c>
      <c s="36" t="s">
        <v>75</v>
      </c>
      <c s="37">
        <v>5</v>
      </c>
      <c s="36">
        <v>0</v>
      </c>
      <c s="36">
        <f>ROUND(G134*H134,6)</f>
      </c>
      <c r="L134" s="38">
        <v>0</v>
      </c>
      <c s="32">
        <f>ROUND(ROUND(L134,2)*ROUND(G134,3),2)</f>
      </c>
      <c s="36" t="s">
        <v>1764</v>
      </c>
      <c>
        <f>(M134*21)/100</f>
      </c>
      <c t="s">
        <v>27</v>
      </c>
    </row>
    <row r="135" spans="1:5" ht="12.75">
      <c r="A135" s="35" t="s">
        <v>56</v>
      </c>
      <c r="E135" s="39" t="s">
        <v>5</v>
      </c>
    </row>
    <row r="136" spans="1:5" ht="25.5">
      <c r="A136" s="35" t="s">
        <v>57</v>
      </c>
      <c r="E136" s="40" t="s">
        <v>6328</v>
      </c>
    </row>
    <row r="137" spans="1:5" ht="12.75">
      <c r="A137" t="s">
        <v>59</v>
      </c>
      <c r="E137" s="39" t="s">
        <v>5</v>
      </c>
    </row>
    <row r="138" spans="1:16" ht="12.75">
      <c r="A138" t="s">
        <v>49</v>
      </c>
      <c s="34" t="s">
        <v>200</v>
      </c>
      <c s="34" t="s">
        <v>6862</v>
      </c>
      <c s="35" t="s">
        <v>5</v>
      </c>
      <c s="6" t="s">
        <v>6863</v>
      </c>
      <c s="36" t="s">
        <v>75</v>
      </c>
      <c s="37">
        <v>40</v>
      </c>
      <c s="36">
        <v>0</v>
      </c>
      <c s="36">
        <f>ROUND(G138*H138,6)</f>
      </c>
      <c r="L138" s="38">
        <v>0</v>
      </c>
      <c s="32">
        <f>ROUND(ROUND(L138,2)*ROUND(G138,3),2)</f>
      </c>
      <c s="36" t="s">
        <v>1764</v>
      </c>
      <c>
        <f>(M138*21)/100</f>
      </c>
      <c t="s">
        <v>27</v>
      </c>
    </row>
    <row r="139" spans="1:5" ht="12.75">
      <c r="A139" s="35" t="s">
        <v>56</v>
      </c>
      <c r="E139" s="39" t="s">
        <v>5</v>
      </c>
    </row>
    <row r="140" spans="1:5" ht="25.5">
      <c r="A140" s="35" t="s">
        <v>57</v>
      </c>
      <c r="E140" s="40" t="s">
        <v>5532</v>
      </c>
    </row>
    <row r="141" spans="1:5" ht="12.75">
      <c r="A141" t="s">
        <v>59</v>
      </c>
      <c r="E141" s="39" t="s">
        <v>5</v>
      </c>
    </row>
    <row r="142" spans="1:16" ht="12.75">
      <c r="A142" t="s">
        <v>49</v>
      </c>
      <c s="34" t="s">
        <v>204</v>
      </c>
      <c s="34" t="s">
        <v>6864</v>
      </c>
      <c s="35" t="s">
        <v>5</v>
      </c>
      <c s="6" t="s">
        <v>6865</v>
      </c>
      <c s="36" t="s">
        <v>75</v>
      </c>
      <c s="37">
        <v>5</v>
      </c>
      <c s="36">
        <v>0</v>
      </c>
      <c s="36">
        <f>ROUND(G142*H142,6)</f>
      </c>
      <c r="L142" s="38">
        <v>0</v>
      </c>
      <c s="32">
        <f>ROUND(ROUND(L142,2)*ROUND(G142,3),2)</f>
      </c>
      <c s="36" t="s">
        <v>1764</v>
      </c>
      <c>
        <f>(M142*21)/100</f>
      </c>
      <c t="s">
        <v>27</v>
      </c>
    </row>
    <row r="143" spans="1:5" ht="12.75">
      <c r="A143" s="35" t="s">
        <v>56</v>
      </c>
      <c r="E143" s="39" t="s">
        <v>5</v>
      </c>
    </row>
    <row r="144" spans="1:5" ht="25.5">
      <c r="A144" s="35" t="s">
        <v>57</v>
      </c>
      <c r="E144" s="40" t="s">
        <v>6328</v>
      </c>
    </row>
    <row r="145" spans="1:5" ht="12.75">
      <c r="A145" t="s">
        <v>59</v>
      </c>
      <c r="E145" s="39" t="s">
        <v>5</v>
      </c>
    </row>
    <row r="146" spans="1:16" ht="12.75">
      <c r="A146" t="s">
        <v>49</v>
      </c>
      <c s="34" t="s">
        <v>208</v>
      </c>
      <c s="34" t="s">
        <v>91</v>
      </c>
      <c s="35" t="s">
        <v>27</v>
      </c>
      <c s="6" t="s">
        <v>6866</v>
      </c>
      <c s="36" t="s">
        <v>5665</v>
      </c>
      <c s="37">
        <v>1</v>
      </c>
      <c s="36">
        <v>0</v>
      </c>
      <c s="36">
        <f>ROUND(G146*H146,6)</f>
      </c>
      <c r="L146" s="38">
        <v>0</v>
      </c>
      <c s="32">
        <f>ROUND(ROUND(L146,2)*ROUND(G146,3),2)</f>
      </c>
      <c s="36" t="s">
        <v>1764</v>
      </c>
      <c>
        <f>(M146*21)/100</f>
      </c>
      <c t="s">
        <v>27</v>
      </c>
    </row>
    <row r="147" spans="1:5" ht="12.75">
      <c r="A147" s="35" t="s">
        <v>56</v>
      </c>
      <c r="E147" s="39" t="s">
        <v>5</v>
      </c>
    </row>
    <row r="148" spans="1:5" ht="25.5">
      <c r="A148" s="35" t="s">
        <v>57</v>
      </c>
      <c r="E148" s="40" t="s">
        <v>3039</v>
      </c>
    </row>
    <row r="149" spans="1:5" ht="12.75">
      <c r="A149" t="s">
        <v>59</v>
      </c>
      <c r="E149" s="39" t="s">
        <v>5</v>
      </c>
    </row>
    <row r="150" spans="1:16" ht="12.75">
      <c r="A150" t="s">
        <v>49</v>
      </c>
      <c s="34" t="s">
        <v>212</v>
      </c>
      <c s="34" t="s">
        <v>91</v>
      </c>
      <c s="35" t="s">
        <v>26</v>
      </c>
      <c s="6" t="s">
        <v>6867</v>
      </c>
      <c s="36" t="s">
        <v>90</v>
      </c>
      <c s="37">
        <v>1</v>
      </c>
      <c s="36">
        <v>0</v>
      </c>
      <c s="36">
        <f>ROUND(G150*H150,6)</f>
      </c>
      <c r="L150" s="38">
        <v>0</v>
      </c>
      <c s="32">
        <f>ROUND(ROUND(L150,2)*ROUND(G150,3),2)</f>
      </c>
      <c s="36" t="s">
        <v>1764</v>
      </c>
      <c>
        <f>(M150*21)/100</f>
      </c>
      <c t="s">
        <v>27</v>
      </c>
    </row>
    <row r="151" spans="1:5" ht="12.75">
      <c r="A151" s="35" t="s">
        <v>56</v>
      </c>
      <c r="E151" s="39" t="s">
        <v>5</v>
      </c>
    </row>
    <row r="152" spans="1:5" ht="25.5">
      <c r="A152" s="35" t="s">
        <v>57</v>
      </c>
      <c r="E152" s="40" t="s">
        <v>3039</v>
      </c>
    </row>
    <row r="153" spans="1:5" ht="12.75">
      <c r="A153" t="s">
        <v>59</v>
      </c>
      <c r="E153" s="39" t="s">
        <v>5</v>
      </c>
    </row>
    <row r="154" spans="1:16" ht="25.5">
      <c r="A154" t="s">
        <v>49</v>
      </c>
      <c s="34" t="s">
        <v>217</v>
      </c>
      <c s="34" t="s">
        <v>2949</v>
      </c>
      <c s="35" t="s">
        <v>4</v>
      </c>
      <c s="6" t="s">
        <v>6868</v>
      </c>
      <c s="36" t="s">
        <v>90</v>
      </c>
      <c s="37">
        <v>3</v>
      </c>
      <c s="36">
        <v>0</v>
      </c>
      <c s="36">
        <f>ROUND(G154*H154,6)</f>
      </c>
      <c r="L154" s="38">
        <v>0</v>
      </c>
      <c s="32">
        <f>ROUND(ROUND(L154,2)*ROUND(G154,3),2)</f>
      </c>
      <c s="36" t="s">
        <v>1764</v>
      </c>
      <c>
        <f>(M154*21)/100</f>
      </c>
      <c t="s">
        <v>27</v>
      </c>
    </row>
    <row r="155" spans="1:5" ht="12.75">
      <c r="A155" s="35" t="s">
        <v>56</v>
      </c>
      <c r="E155" s="39" t="s">
        <v>5</v>
      </c>
    </row>
    <row r="156" spans="1:5" ht="25.5">
      <c r="A156" s="35" t="s">
        <v>57</v>
      </c>
      <c r="E156" s="40" t="s">
        <v>2060</v>
      </c>
    </row>
    <row r="157" spans="1:5" ht="12.75">
      <c r="A157" t="s">
        <v>59</v>
      </c>
      <c r="E157" s="39" t="s">
        <v>5</v>
      </c>
    </row>
    <row r="158" spans="1:16" ht="25.5">
      <c r="A158" t="s">
        <v>49</v>
      </c>
      <c s="34" t="s">
        <v>221</v>
      </c>
      <c s="34" t="s">
        <v>3062</v>
      </c>
      <c s="35" t="s">
        <v>5</v>
      </c>
      <c s="6" t="s">
        <v>6869</v>
      </c>
      <c s="36" t="s">
        <v>90</v>
      </c>
      <c s="37">
        <v>20</v>
      </c>
      <c s="36">
        <v>0</v>
      </c>
      <c s="36">
        <f>ROUND(G158*H158,6)</f>
      </c>
      <c r="L158" s="38">
        <v>0</v>
      </c>
      <c s="32">
        <f>ROUND(ROUND(L158,2)*ROUND(G158,3),2)</f>
      </c>
      <c s="36" t="s">
        <v>1764</v>
      </c>
      <c>
        <f>(M158*21)/100</f>
      </c>
      <c t="s">
        <v>27</v>
      </c>
    </row>
    <row r="159" spans="1:5" ht="12.75">
      <c r="A159" s="35" t="s">
        <v>56</v>
      </c>
      <c r="E159" s="39" t="s">
        <v>5</v>
      </c>
    </row>
    <row r="160" spans="1:5" ht="25.5">
      <c r="A160" s="35" t="s">
        <v>57</v>
      </c>
      <c r="E160" s="40" t="s">
        <v>3113</v>
      </c>
    </row>
    <row r="161" spans="1:5" ht="12.75">
      <c r="A161" t="s">
        <v>59</v>
      </c>
      <c r="E161" s="39" t="s">
        <v>5</v>
      </c>
    </row>
    <row r="162" spans="1:13" ht="12.75">
      <c r="A162" t="s">
        <v>46</v>
      </c>
      <c r="C162" s="31" t="s">
        <v>27</v>
      </c>
      <c r="E162" s="33" t="s">
        <v>6870</v>
      </c>
      <c r="J162" s="32">
        <f>0</f>
      </c>
      <c s="32">
        <f>0</f>
      </c>
      <c s="32">
        <f>0+L163+L167+L171+L175+L179+L183</f>
      </c>
      <c s="32">
        <f>0+M163+M167+M171+M175+M179+M183</f>
      </c>
    </row>
    <row r="163" spans="1:16" ht="12.75">
      <c r="A163" t="s">
        <v>49</v>
      </c>
      <c s="34" t="s">
        <v>226</v>
      </c>
      <c s="34" t="s">
        <v>6871</v>
      </c>
      <c s="35" t="s">
        <v>5</v>
      </c>
      <c s="6" t="s">
        <v>6872</v>
      </c>
      <c s="36" t="s">
        <v>6873</v>
      </c>
      <c s="37">
        <v>1</v>
      </c>
      <c s="36">
        <v>0</v>
      </c>
      <c s="36">
        <f>ROUND(G163*H163,6)</f>
      </c>
      <c r="L163" s="38">
        <v>0</v>
      </c>
      <c s="32">
        <f>ROUND(ROUND(L163,2)*ROUND(G163,3),2)</f>
      </c>
      <c s="36" t="s">
        <v>1764</v>
      </c>
      <c>
        <f>(M163*21)/100</f>
      </c>
      <c t="s">
        <v>27</v>
      </c>
    </row>
    <row r="164" spans="1:5" ht="12.75">
      <c r="A164" s="35" t="s">
        <v>56</v>
      </c>
      <c r="E164" s="39" t="s">
        <v>5</v>
      </c>
    </row>
    <row r="165" spans="1:5" ht="25.5">
      <c r="A165" s="35" t="s">
        <v>57</v>
      </c>
      <c r="E165" s="40" t="s">
        <v>3039</v>
      </c>
    </row>
    <row r="166" spans="1:5" ht="12.75">
      <c r="A166" t="s">
        <v>59</v>
      </c>
      <c r="E166" s="39" t="s">
        <v>5</v>
      </c>
    </row>
    <row r="167" spans="1:16" ht="12.75">
      <c r="A167" t="s">
        <v>49</v>
      </c>
      <c s="34" t="s">
        <v>231</v>
      </c>
      <c s="34" t="s">
        <v>6874</v>
      </c>
      <c s="35" t="s">
        <v>5</v>
      </c>
      <c s="6" t="s">
        <v>6875</v>
      </c>
      <c s="36" t="s">
        <v>75</v>
      </c>
      <c s="37">
        <v>2</v>
      </c>
      <c s="36">
        <v>0</v>
      </c>
      <c s="36">
        <f>ROUND(G167*H167,6)</f>
      </c>
      <c r="L167" s="38">
        <v>0</v>
      </c>
      <c s="32">
        <f>ROUND(ROUND(L167,2)*ROUND(G167,3),2)</f>
      </c>
      <c s="36" t="s">
        <v>1764</v>
      </c>
      <c>
        <f>(M167*21)/100</f>
      </c>
      <c t="s">
        <v>27</v>
      </c>
    </row>
    <row r="168" spans="1:5" ht="12.75">
      <c r="A168" s="35" t="s">
        <v>56</v>
      </c>
      <c r="E168" s="39" t="s">
        <v>5</v>
      </c>
    </row>
    <row r="169" spans="1:5" ht="25.5">
      <c r="A169" s="35" t="s">
        <v>57</v>
      </c>
      <c r="E169" s="40" t="s">
        <v>2054</v>
      </c>
    </row>
    <row r="170" spans="1:5" ht="12.75">
      <c r="A170" t="s">
        <v>59</v>
      </c>
      <c r="E170" s="39" t="s">
        <v>5</v>
      </c>
    </row>
    <row r="171" spans="1:16" ht="12.75">
      <c r="A171" t="s">
        <v>49</v>
      </c>
      <c s="34" t="s">
        <v>235</v>
      </c>
      <c s="34" t="s">
        <v>6876</v>
      </c>
      <c s="35" t="s">
        <v>5</v>
      </c>
      <c s="6" t="s">
        <v>6877</v>
      </c>
      <c s="36" t="s">
        <v>75</v>
      </c>
      <c s="37">
        <v>15</v>
      </c>
      <c s="36">
        <v>0</v>
      </c>
      <c s="36">
        <f>ROUND(G171*H171,6)</f>
      </c>
      <c r="L171" s="38">
        <v>0</v>
      </c>
      <c s="32">
        <f>ROUND(ROUND(L171,2)*ROUND(G171,3),2)</f>
      </c>
      <c s="36" t="s">
        <v>1764</v>
      </c>
      <c>
        <f>(M171*21)/100</f>
      </c>
      <c t="s">
        <v>27</v>
      </c>
    </row>
    <row r="172" spans="1:5" ht="12.75">
      <c r="A172" s="35" t="s">
        <v>56</v>
      </c>
      <c r="E172" s="39" t="s">
        <v>5</v>
      </c>
    </row>
    <row r="173" spans="1:5" ht="25.5">
      <c r="A173" s="35" t="s">
        <v>57</v>
      </c>
      <c r="E173" s="40" t="s">
        <v>5690</v>
      </c>
    </row>
    <row r="174" spans="1:5" ht="12.75">
      <c r="A174" t="s">
        <v>59</v>
      </c>
      <c r="E174" s="39" t="s">
        <v>5</v>
      </c>
    </row>
    <row r="175" spans="1:16" ht="12.75">
      <c r="A175" t="s">
        <v>49</v>
      </c>
      <c s="34" t="s">
        <v>239</v>
      </c>
      <c s="34" t="s">
        <v>6878</v>
      </c>
      <c s="35" t="s">
        <v>5</v>
      </c>
      <c s="6" t="s">
        <v>6879</v>
      </c>
      <c s="36" t="s">
        <v>75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2949</v>
      </c>
      <c s="35" t="s">
        <v>5</v>
      </c>
      <c s="6" t="s">
        <v>6880</v>
      </c>
      <c s="36" t="s">
        <v>6881</v>
      </c>
      <c s="37">
        <v>10</v>
      </c>
      <c s="36">
        <v>0</v>
      </c>
      <c s="36">
        <f>ROUND(G179*H179,6)</f>
      </c>
      <c r="L179" s="38">
        <v>0</v>
      </c>
      <c s="32">
        <f>ROUND(ROUND(L179,2)*ROUND(G179,3),2)</f>
      </c>
      <c s="36" t="s">
        <v>1764</v>
      </c>
      <c>
        <f>(M179*21)/100</f>
      </c>
      <c t="s">
        <v>27</v>
      </c>
    </row>
    <row r="180" spans="1:5" ht="12.75">
      <c r="A180" s="35" t="s">
        <v>56</v>
      </c>
      <c r="E180" s="39" t="s">
        <v>5</v>
      </c>
    </row>
    <row r="181" spans="1:5" ht="25.5">
      <c r="A181" s="35" t="s">
        <v>57</v>
      </c>
      <c r="E181" s="40" t="s">
        <v>5366</v>
      </c>
    </row>
    <row r="182" spans="1:5" ht="12.75">
      <c r="A182" t="s">
        <v>59</v>
      </c>
      <c r="E182" s="39" t="s">
        <v>5</v>
      </c>
    </row>
    <row r="183" spans="1:16" ht="12.75">
      <c r="A183" t="s">
        <v>49</v>
      </c>
      <c s="34" t="s">
        <v>247</v>
      </c>
      <c s="34" t="s">
        <v>3062</v>
      </c>
      <c s="35" t="s">
        <v>4</v>
      </c>
      <c s="6" t="s">
        <v>6785</v>
      </c>
      <c s="36" t="s">
        <v>6881</v>
      </c>
      <c s="37">
        <v>16</v>
      </c>
      <c s="36">
        <v>0</v>
      </c>
      <c s="36">
        <f>ROUND(G183*H183,6)</f>
      </c>
      <c r="L183" s="38">
        <v>0</v>
      </c>
      <c s="32">
        <f>ROUND(ROUND(L183,2)*ROUND(G183,3),2)</f>
      </c>
      <c s="36" t="s">
        <v>1764</v>
      </c>
      <c>
        <f>(M183*21)/100</f>
      </c>
      <c t="s">
        <v>27</v>
      </c>
    </row>
    <row r="184" spans="1:5" ht="12.75">
      <c r="A184" s="35" t="s">
        <v>56</v>
      </c>
      <c r="E184" s="39" t="s">
        <v>5</v>
      </c>
    </row>
    <row r="185" spans="1:5" ht="25.5">
      <c r="A185" s="35" t="s">
        <v>57</v>
      </c>
      <c r="E185" s="40" t="s">
        <v>5306</v>
      </c>
    </row>
    <row r="186" spans="1:5" ht="12.75">
      <c r="A186" t="s">
        <v>59</v>
      </c>
      <c r="E186" s="39" t="s">
        <v>5</v>
      </c>
    </row>
    <row r="187" spans="1:13" ht="12.75">
      <c r="A187" t="s">
        <v>46</v>
      </c>
      <c r="C187" s="31" t="s">
        <v>26</v>
      </c>
      <c r="E187" s="33" t="s">
        <v>6882</v>
      </c>
      <c r="J187" s="32">
        <f>0</f>
      </c>
      <c s="32">
        <f>0</f>
      </c>
      <c s="32">
        <f>0+L188+L192+L196+L200</f>
      </c>
      <c s="32">
        <f>0+M188+M192+M196+M200</f>
      </c>
    </row>
    <row r="188" spans="1:16" ht="25.5">
      <c r="A188" t="s">
        <v>49</v>
      </c>
      <c s="34" t="s">
        <v>251</v>
      </c>
      <c s="34" t="s">
        <v>6883</v>
      </c>
      <c s="35" t="s">
        <v>5</v>
      </c>
      <c s="6" t="s">
        <v>6884</v>
      </c>
      <c s="36" t="s">
        <v>90</v>
      </c>
      <c s="37">
        <v>3</v>
      </c>
      <c s="36">
        <v>0</v>
      </c>
      <c s="36">
        <f>ROUND(G188*H188,6)</f>
      </c>
      <c r="L188" s="38">
        <v>0</v>
      </c>
      <c s="32">
        <f>ROUND(ROUND(L188,2)*ROUND(G188,3),2)</f>
      </c>
      <c s="36" t="s">
        <v>1764</v>
      </c>
      <c>
        <f>(M188*21)/100</f>
      </c>
      <c t="s">
        <v>27</v>
      </c>
    </row>
    <row r="189" spans="1:5" ht="12.75">
      <c r="A189" s="35" t="s">
        <v>56</v>
      </c>
      <c r="E189" s="39" t="s">
        <v>5</v>
      </c>
    </row>
    <row r="190" spans="1:5" ht="25.5">
      <c r="A190" s="35" t="s">
        <v>57</v>
      </c>
      <c r="E190" s="40" t="s">
        <v>2060</v>
      </c>
    </row>
    <row r="191" spans="1:5" ht="12.75">
      <c r="A191" t="s">
        <v>59</v>
      </c>
      <c r="E191" s="39" t="s">
        <v>5</v>
      </c>
    </row>
    <row r="192" spans="1:16" ht="25.5">
      <c r="A192" t="s">
        <v>49</v>
      </c>
      <c s="34" t="s">
        <v>255</v>
      </c>
      <c s="34" t="s">
        <v>6885</v>
      </c>
      <c s="35" t="s">
        <v>5</v>
      </c>
      <c s="6" t="s">
        <v>6886</v>
      </c>
      <c s="36" t="s">
        <v>90</v>
      </c>
      <c s="37">
        <v>2</v>
      </c>
      <c s="36">
        <v>0</v>
      </c>
      <c s="36">
        <f>ROUND(G192*H192,6)</f>
      </c>
      <c r="L192" s="38">
        <v>0</v>
      </c>
      <c s="32">
        <f>ROUND(ROUND(L192,2)*ROUND(G192,3),2)</f>
      </c>
      <c s="36" t="s">
        <v>1764</v>
      </c>
      <c>
        <f>(M192*21)/100</f>
      </c>
      <c t="s">
        <v>27</v>
      </c>
    </row>
    <row r="193" spans="1:5" ht="12.75">
      <c r="A193" s="35" t="s">
        <v>56</v>
      </c>
      <c r="E193" s="39" t="s">
        <v>5</v>
      </c>
    </row>
    <row r="194" spans="1:5" ht="25.5">
      <c r="A194" s="35" t="s">
        <v>57</v>
      </c>
      <c r="E194" s="40" t="s">
        <v>2054</v>
      </c>
    </row>
    <row r="195" spans="1:5" ht="12.75">
      <c r="A195" t="s">
        <v>59</v>
      </c>
      <c r="E195" s="39" t="s">
        <v>5</v>
      </c>
    </row>
    <row r="196" spans="1:16" ht="12.75">
      <c r="A196" t="s">
        <v>49</v>
      </c>
      <c s="34" t="s">
        <v>259</v>
      </c>
      <c s="34" t="s">
        <v>6887</v>
      </c>
      <c s="35" t="s">
        <v>5</v>
      </c>
      <c s="6" t="s">
        <v>6888</v>
      </c>
      <c s="36" t="s">
        <v>793</v>
      </c>
      <c s="37">
        <v>1</v>
      </c>
      <c s="36">
        <v>0</v>
      </c>
      <c s="36">
        <f>ROUND(G196*H196,6)</f>
      </c>
      <c r="L196" s="38">
        <v>0</v>
      </c>
      <c s="32">
        <f>ROUND(ROUND(L196,2)*ROUND(G196,3),2)</f>
      </c>
      <c s="36" t="s">
        <v>1764</v>
      </c>
      <c>
        <f>(M196*21)/100</f>
      </c>
      <c t="s">
        <v>27</v>
      </c>
    </row>
    <row r="197" spans="1:5" ht="12.75">
      <c r="A197" s="35" t="s">
        <v>56</v>
      </c>
      <c r="E197" s="39" t="s">
        <v>5</v>
      </c>
    </row>
    <row r="198" spans="1:5" ht="25.5">
      <c r="A198" s="35" t="s">
        <v>57</v>
      </c>
      <c r="E198" s="40" t="s">
        <v>3039</v>
      </c>
    </row>
    <row r="199" spans="1:5" ht="12.75">
      <c r="A199" t="s">
        <v>59</v>
      </c>
      <c r="E199" s="39" t="s">
        <v>5</v>
      </c>
    </row>
    <row r="200" spans="1:16" ht="25.5">
      <c r="A200" t="s">
        <v>49</v>
      </c>
      <c s="34" t="s">
        <v>263</v>
      </c>
      <c s="34" t="s">
        <v>3064</v>
      </c>
      <c s="35" t="s">
        <v>5</v>
      </c>
      <c s="6" t="s">
        <v>6889</v>
      </c>
      <c s="36" t="s">
        <v>826</v>
      </c>
      <c s="37">
        <v>4</v>
      </c>
      <c s="36">
        <v>0</v>
      </c>
      <c s="36">
        <f>ROUND(G200*H200,6)</f>
      </c>
      <c r="L200" s="38">
        <v>0</v>
      </c>
      <c s="32">
        <f>ROUND(ROUND(L200,2)*ROUND(G200,3),2)</f>
      </c>
      <c s="36" t="s">
        <v>1764</v>
      </c>
      <c>
        <f>(M200*21)/100</f>
      </c>
      <c t="s">
        <v>27</v>
      </c>
    </row>
    <row r="201" spans="1:5" ht="12.75">
      <c r="A201" s="35" t="s">
        <v>56</v>
      </c>
      <c r="E201" s="39" t="s">
        <v>5</v>
      </c>
    </row>
    <row r="202" spans="1:5" ht="25.5">
      <c r="A202" s="35" t="s">
        <v>57</v>
      </c>
      <c r="E202" s="40" t="s">
        <v>3116</v>
      </c>
    </row>
    <row r="203" spans="1:5" ht="12.75">
      <c r="A203" t="s">
        <v>59</v>
      </c>
      <c r="E203" s="39" t="s">
        <v>5</v>
      </c>
    </row>
    <row r="204" spans="1:13" ht="12.75">
      <c r="A204" t="s">
        <v>46</v>
      </c>
      <c r="C204" s="31" t="s">
        <v>72</v>
      </c>
      <c r="E204" s="33" t="s">
        <v>5176</v>
      </c>
      <c r="J204" s="32">
        <f>0</f>
      </c>
      <c s="32">
        <f>0</f>
      </c>
      <c s="32">
        <f>0+L205+L209</f>
      </c>
      <c s="32">
        <f>0+M205+M209</f>
      </c>
    </row>
    <row r="205" spans="1:16" ht="12.75">
      <c r="A205" t="s">
        <v>49</v>
      </c>
      <c s="34" t="s">
        <v>267</v>
      </c>
      <c s="34" t="s">
        <v>91</v>
      </c>
      <c s="35" t="s">
        <v>5</v>
      </c>
      <c s="6" t="s">
        <v>6890</v>
      </c>
      <c s="36" t="s">
        <v>5665</v>
      </c>
      <c s="37">
        <v>1</v>
      </c>
      <c s="36">
        <v>0</v>
      </c>
      <c s="36">
        <f>ROUND(G205*H205,6)</f>
      </c>
      <c r="L205" s="38">
        <v>0</v>
      </c>
      <c s="32">
        <f>ROUND(ROUND(L205,2)*ROUND(G205,3),2)</f>
      </c>
      <c s="36" t="s">
        <v>1764</v>
      </c>
      <c>
        <f>(M205*21)/100</f>
      </c>
      <c t="s">
        <v>27</v>
      </c>
    </row>
    <row r="206" spans="1:5" ht="12.75">
      <c r="A206" s="35" t="s">
        <v>56</v>
      </c>
      <c r="E206" s="39" t="s">
        <v>5</v>
      </c>
    </row>
    <row r="207" spans="1:5" ht="25.5">
      <c r="A207" s="35" t="s">
        <v>57</v>
      </c>
      <c r="E207" s="40" t="s">
        <v>3039</v>
      </c>
    </row>
    <row r="208" spans="1:5" ht="12.75">
      <c r="A208" t="s">
        <v>59</v>
      </c>
      <c r="E208" s="39" t="s">
        <v>5</v>
      </c>
    </row>
    <row r="209" spans="1:16" ht="12.75">
      <c r="A209" t="s">
        <v>49</v>
      </c>
      <c s="34" t="s">
        <v>271</v>
      </c>
      <c s="34" t="s">
        <v>91</v>
      </c>
      <c s="35" t="s">
        <v>4</v>
      </c>
      <c s="6" t="s">
        <v>6891</v>
      </c>
      <c s="36" t="s">
        <v>826</v>
      </c>
      <c s="37">
        <v>1</v>
      </c>
      <c s="36">
        <v>0</v>
      </c>
      <c s="36">
        <f>ROUND(G209*H209,6)</f>
      </c>
      <c r="L209" s="38">
        <v>0</v>
      </c>
      <c s="32">
        <f>ROUND(ROUND(L209,2)*ROUND(G209,3),2)</f>
      </c>
      <c s="36" t="s">
        <v>1764</v>
      </c>
      <c>
        <f>(M209*21)/100</f>
      </c>
      <c t="s">
        <v>27</v>
      </c>
    </row>
    <row r="210" spans="1:5" ht="12.75">
      <c r="A210" s="35" t="s">
        <v>56</v>
      </c>
      <c r="E210" s="39" t="s">
        <v>5</v>
      </c>
    </row>
    <row r="211" spans="1:5" ht="25.5">
      <c r="A211" s="35" t="s">
        <v>57</v>
      </c>
      <c r="E211" s="40" t="s">
        <v>3039</v>
      </c>
    </row>
    <row r="212" spans="1:5" ht="12.75">
      <c r="A212" t="s">
        <v>59</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6894</v>
      </c>
      <c r="E8" s="30" t="s">
        <v>6893</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837</v>
      </c>
      <c r="J9" s="32">
        <f>0</f>
      </c>
      <c s="32">
        <f>0</f>
      </c>
      <c s="32">
        <f>0+L10+L14+L18</f>
      </c>
      <c s="32">
        <f>0+M10+M14+M18</f>
      </c>
    </row>
    <row r="10" spans="1:16" ht="12.75">
      <c r="A10" t="s">
        <v>49</v>
      </c>
      <c s="34" t="s">
        <v>4</v>
      </c>
      <c s="34" t="s">
        <v>6895</v>
      </c>
      <c s="35" t="s">
        <v>5</v>
      </c>
      <c s="6" t="s">
        <v>6896</v>
      </c>
      <c s="36" t="s">
        <v>793</v>
      </c>
      <c s="37">
        <v>161.674</v>
      </c>
      <c s="36">
        <v>1</v>
      </c>
      <c s="36">
        <f>ROUND(G10*H10,6)</f>
      </c>
      <c r="L10" s="38">
        <v>0</v>
      </c>
      <c s="32">
        <f>ROUND(ROUND(L10,2)*ROUND(G10,3),2)</f>
      </c>
      <c s="36" t="s">
        <v>6897</v>
      </c>
      <c>
        <f>(M10*21)/100</f>
      </c>
      <c t="s">
        <v>27</v>
      </c>
    </row>
    <row r="11" spans="1:5" ht="12.75">
      <c r="A11" s="35" t="s">
        <v>56</v>
      </c>
      <c r="E11" s="39" t="s">
        <v>5</v>
      </c>
    </row>
    <row r="12" spans="1:5" ht="12.75">
      <c r="A12" s="35" t="s">
        <v>57</v>
      </c>
      <c r="E12" s="40" t="s">
        <v>6898</v>
      </c>
    </row>
    <row r="13" spans="1:5" ht="12.75">
      <c r="A13" t="s">
        <v>59</v>
      </c>
      <c r="E13" s="39" t="s">
        <v>5</v>
      </c>
    </row>
    <row r="14" spans="1:16" ht="25.5">
      <c r="A14" t="s">
        <v>49</v>
      </c>
      <c s="34" t="s">
        <v>27</v>
      </c>
      <c s="34" t="s">
        <v>6899</v>
      </c>
      <c s="35" t="s">
        <v>5</v>
      </c>
      <c s="6" t="s">
        <v>6900</v>
      </c>
      <c s="36" t="s">
        <v>64</v>
      </c>
      <c s="37">
        <v>211.395</v>
      </c>
      <c s="36">
        <v>0</v>
      </c>
      <c s="36">
        <f>ROUND(G14*H14,6)</f>
      </c>
      <c r="L14" s="38">
        <v>0</v>
      </c>
      <c s="32">
        <f>ROUND(ROUND(L14,2)*ROUND(G14,3),2)</f>
      </c>
      <c s="36" t="s">
        <v>6897</v>
      </c>
      <c>
        <f>(M14*21)/100</f>
      </c>
      <c t="s">
        <v>27</v>
      </c>
    </row>
    <row r="15" spans="1:5" ht="12.75">
      <c r="A15" s="35" t="s">
        <v>56</v>
      </c>
      <c r="E15" s="39" t="s">
        <v>5</v>
      </c>
    </row>
    <row r="16" spans="1:5" ht="63.75">
      <c r="A16" s="35" t="s">
        <v>57</v>
      </c>
      <c r="E16" s="40" t="s">
        <v>6901</v>
      </c>
    </row>
    <row r="17" spans="1:5" ht="12.75">
      <c r="A17" t="s">
        <v>59</v>
      </c>
      <c r="E17" s="39" t="s">
        <v>5</v>
      </c>
    </row>
    <row r="18" spans="1:16" ht="25.5">
      <c r="A18" t="s">
        <v>49</v>
      </c>
      <c s="34" t="s">
        <v>26</v>
      </c>
      <c s="34" t="s">
        <v>6902</v>
      </c>
      <c s="35" t="s">
        <v>5</v>
      </c>
      <c s="6" t="s">
        <v>3931</v>
      </c>
      <c s="36" t="s">
        <v>64</v>
      </c>
      <c s="37">
        <v>89.819</v>
      </c>
      <c s="36">
        <v>0</v>
      </c>
      <c s="36">
        <f>ROUND(G18*H18,6)</f>
      </c>
      <c r="L18" s="38">
        <v>0</v>
      </c>
      <c s="32">
        <f>ROUND(ROUND(L18,2)*ROUND(G18,3),2)</f>
      </c>
      <c s="36" t="s">
        <v>6897</v>
      </c>
      <c>
        <f>(M18*21)/100</f>
      </c>
      <c t="s">
        <v>27</v>
      </c>
    </row>
    <row r="19" spans="1:5" ht="12.75">
      <c r="A19" s="35" t="s">
        <v>56</v>
      </c>
      <c r="E19" s="39" t="s">
        <v>5</v>
      </c>
    </row>
    <row r="20" spans="1:5" ht="25.5">
      <c r="A20" s="35" t="s">
        <v>57</v>
      </c>
      <c r="E20" s="40" t="s">
        <v>6903</v>
      </c>
    </row>
    <row r="21" spans="1:5" ht="12.75">
      <c r="A21" t="s">
        <v>59</v>
      </c>
      <c r="E21" s="39" t="s">
        <v>5</v>
      </c>
    </row>
    <row r="22" spans="1:13" ht="12.75">
      <c r="A22" t="s">
        <v>46</v>
      </c>
      <c r="C22" s="31" t="s">
        <v>27</v>
      </c>
      <c r="E22" s="33" t="s">
        <v>3939</v>
      </c>
      <c r="J22" s="32">
        <f>0</f>
      </c>
      <c s="32">
        <f>0</f>
      </c>
      <c s="32">
        <f>0+L23+L27+L31+L35+L39+L43+L47+L51</f>
      </c>
      <c s="32">
        <f>0+M23+M27+M31+M35+M39+M43+M47+M51</f>
      </c>
    </row>
    <row r="23" spans="1:16" ht="12.75">
      <c r="A23" t="s">
        <v>49</v>
      </c>
      <c s="34" t="s">
        <v>72</v>
      </c>
      <c s="34" t="s">
        <v>6904</v>
      </c>
      <c s="35" t="s">
        <v>5</v>
      </c>
      <c s="6" t="s">
        <v>6905</v>
      </c>
      <c s="36" t="s">
        <v>64</v>
      </c>
      <c s="37">
        <v>4.576</v>
      </c>
      <c s="36">
        <v>2.30102</v>
      </c>
      <c s="36">
        <f>ROUND(G23*H23,6)</f>
      </c>
      <c r="L23" s="38">
        <v>0</v>
      </c>
      <c s="32">
        <f>ROUND(ROUND(L23,2)*ROUND(G23,3),2)</f>
      </c>
      <c s="36" t="s">
        <v>6897</v>
      </c>
      <c>
        <f>(M23*21)/100</f>
      </c>
      <c t="s">
        <v>27</v>
      </c>
    </row>
    <row r="24" spans="1:5" ht="12.75">
      <c r="A24" s="35" t="s">
        <v>56</v>
      </c>
      <c r="E24" s="39" t="s">
        <v>5</v>
      </c>
    </row>
    <row r="25" spans="1:5" ht="51">
      <c r="A25" s="35" t="s">
        <v>57</v>
      </c>
      <c r="E25" s="40" t="s">
        <v>6906</v>
      </c>
    </row>
    <row r="26" spans="1:5" ht="12.75">
      <c r="A26" t="s">
        <v>59</v>
      </c>
      <c r="E26" s="39" t="s">
        <v>5</v>
      </c>
    </row>
    <row r="27" spans="1:16" ht="25.5">
      <c r="A27" t="s">
        <v>49</v>
      </c>
      <c s="34" t="s">
        <v>77</v>
      </c>
      <c s="34" t="s">
        <v>6907</v>
      </c>
      <c s="35" t="s">
        <v>5</v>
      </c>
      <c s="6" t="s">
        <v>6908</v>
      </c>
      <c s="36" t="s">
        <v>64</v>
      </c>
      <c s="37">
        <v>117</v>
      </c>
      <c s="36">
        <v>2.50187</v>
      </c>
      <c s="36">
        <f>ROUND(G27*H27,6)</f>
      </c>
      <c r="L27" s="38">
        <v>0</v>
      </c>
      <c s="32">
        <f>ROUND(ROUND(L27,2)*ROUND(G27,3),2)</f>
      </c>
      <c s="36" t="s">
        <v>6897</v>
      </c>
      <c>
        <f>(M27*21)/100</f>
      </c>
      <c t="s">
        <v>27</v>
      </c>
    </row>
    <row r="28" spans="1:5" ht="12.75">
      <c r="A28" s="35" t="s">
        <v>56</v>
      </c>
      <c r="E28" s="39" t="s">
        <v>5</v>
      </c>
    </row>
    <row r="29" spans="1:5" ht="51">
      <c r="A29" s="35" t="s">
        <v>57</v>
      </c>
      <c r="E29" s="40" t="s">
        <v>6909</v>
      </c>
    </row>
    <row r="30" spans="1:5" ht="12.75">
      <c r="A30" t="s">
        <v>59</v>
      </c>
      <c r="E30" s="39" t="s">
        <v>5</v>
      </c>
    </row>
    <row r="31" spans="1:16" ht="12.75">
      <c r="A31" t="s">
        <v>49</v>
      </c>
      <c s="34" t="s">
        <v>82</v>
      </c>
      <c s="34" t="s">
        <v>6910</v>
      </c>
      <c s="35" t="s">
        <v>5</v>
      </c>
      <c s="6" t="s">
        <v>6911</v>
      </c>
      <c s="36" t="s">
        <v>85</v>
      </c>
      <c s="37">
        <v>195</v>
      </c>
      <c s="36">
        <v>0.00264</v>
      </c>
      <c s="36">
        <f>ROUND(G31*H31,6)</f>
      </c>
      <c r="L31" s="38">
        <v>0</v>
      </c>
      <c s="32">
        <f>ROUND(ROUND(L31,2)*ROUND(G31,3),2)</f>
      </c>
      <c s="36" t="s">
        <v>6897</v>
      </c>
      <c>
        <f>(M31*21)/100</f>
      </c>
      <c t="s">
        <v>27</v>
      </c>
    </row>
    <row r="32" spans="1:5" ht="12.75">
      <c r="A32" s="35" t="s">
        <v>56</v>
      </c>
      <c r="E32" s="39" t="s">
        <v>5</v>
      </c>
    </row>
    <row r="33" spans="1:5" ht="51">
      <c r="A33" s="35" t="s">
        <v>57</v>
      </c>
      <c r="E33" s="40" t="s">
        <v>6912</v>
      </c>
    </row>
    <row r="34" spans="1:5" ht="12.75">
      <c r="A34" t="s">
        <v>59</v>
      </c>
      <c r="E34" s="39" t="s">
        <v>5</v>
      </c>
    </row>
    <row r="35" spans="1:16" ht="12.75">
      <c r="A35" t="s">
        <v>49</v>
      </c>
      <c s="34" t="s">
        <v>87</v>
      </c>
      <c s="34" t="s">
        <v>6913</v>
      </c>
      <c s="35" t="s">
        <v>5</v>
      </c>
      <c s="6" t="s">
        <v>6914</v>
      </c>
      <c s="36" t="s">
        <v>85</v>
      </c>
      <c s="37">
        <v>195</v>
      </c>
      <c s="36">
        <v>0</v>
      </c>
      <c s="36">
        <f>ROUND(G35*H35,6)</f>
      </c>
      <c r="L35" s="38">
        <v>0</v>
      </c>
      <c s="32">
        <f>ROUND(ROUND(L35,2)*ROUND(G35,3),2)</f>
      </c>
      <c s="36" t="s">
        <v>6897</v>
      </c>
      <c>
        <f>(M35*21)/100</f>
      </c>
      <c t="s">
        <v>27</v>
      </c>
    </row>
    <row r="36" spans="1:5" ht="12.75">
      <c r="A36" s="35" t="s">
        <v>56</v>
      </c>
      <c r="E36" s="39" t="s">
        <v>5</v>
      </c>
    </row>
    <row r="37" spans="1:5" ht="12.75">
      <c r="A37" s="35" t="s">
        <v>57</v>
      </c>
      <c r="E37" s="40" t="s">
        <v>870</v>
      </c>
    </row>
    <row r="38" spans="1:5" ht="12.75">
      <c r="A38" t="s">
        <v>59</v>
      </c>
      <c r="E38" s="39" t="s">
        <v>5</v>
      </c>
    </row>
    <row r="39" spans="1:16" ht="12.75">
      <c r="A39" t="s">
        <v>49</v>
      </c>
      <c s="34" t="s">
        <v>108</v>
      </c>
      <c s="34" t="s">
        <v>6915</v>
      </c>
      <c s="35" t="s">
        <v>5</v>
      </c>
      <c s="6" t="s">
        <v>6916</v>
      </c>
      <c s="36" t="s">
        <v>793</v>
      </c>
      <c s="37">
        <v>0.673</v>
      </c>
      <c s="36">
        <v>1.06062</v>
      </c>
      <c s="36">
        <f>ROUND(G39*H39,6)</f>
      </c>
      <c r="L39" s="38">
        <v>0</v>
      </c>
      <c s="32">
        <f>ROUND(ROUND(L39,2)*ROUND(G39,3),2)</f>
      </c>
      <c s="36" t="s">
        <v>6897</v>
      </c>
      <c>
        <f>(M39*21)/100</f>
      </c>
      <c t="s">
        <v>27</v>
      </c>
    </row>
    <row r="40" spans="1:5" ht="12.75">
      <c r="A40" s="35" t="s">
        <v>56</v>
      </c>
      <c r="E40" s="39" t="s">
        <v>5</v>
      </c>
    </row>
    <row r="41" spans="1:5" ht="12.75">
      <c r="A41" s="35" t="s">
        <v>57</v>
      </c>
      <c r="E41" s="40" t="s">
        <v>6917</v>
      </c>
    </row>
    <row r="42" spans="1:5" ht="12.75">
      <c r="A42" t="s">
        <v>59</v>
      </c>
      <c r="E42" s="39" t="s">
        <v>5</v>
      </c>
    </row>
    <row r="43" spans="1:16" ht="12.75">
      <c r="A43" t="s">
        <v>49</v>
      </c>
      <c s="34" t="s">
        <v>112</v>
      </c>
      <c s="34" t="s">
        <v>6918</v>
      </c>
      <c s="35" t="s">
        <v>5</v>
      </c>
      <c s="6" t="s">
        <v>6919</v>
      </c>
      <c s="36" t="s">
        <v>793</v>
      </c>
      <c s="37">
        <v>1.479</v>
      </c>
      <c s="36">
        <v>1.06277</v>
      </c>
      <c s="36">
        <f>ROUND(G43*H43,6)</f>
      </c>
      <c r="L43" s="38">
        <v>0</v>
      </c>
      <c s="32">
        <f>ROUND(ROUND(L43,2)*ROUND(G43,3),2)</f>
      </c>
      <c s="36" t="s">
        <v>6897</v>
      </c>
      <c>
        <f>(M43*21)/100</f>
      </c>
      <c t="s">
        <v>27</v>
      </c>
    </row>
    <row r="44" spans="1:5" ht="12.75">
      <c r="A44" s="35" t="s">
        <v>56</v>
      </c>
      <c r="E44" s="39" t="s">
        <v>5</v>
      </c>
    </row>
    <row r="45" spans="1:5" ht="25.5">
      <c r="A45" s="35" t="s">
        <v>57</v>
      </c>
      <c r="E45" s="40" t="s">
        <v>6920</v>
      </c>
    </row>
    <row r="46" spans="1:5" ht="12.75">
      <c r="A46" t="s">
        <v>59</v>
      </c>
      <c r="E46" s="39" t="s">
        <v>5</v>
      </c>
    </row>
    <row r="47" spans="1:16" ht="38.25">
      <c r="A47" t="s">
        <v>49</v>
      </c>
      <c s="34" t="s">
        <v>116</v>
      </c>
      <c s="34" t="s">
        <v>6921</v>
      </c>
      <c s="35" t="s">
        <v>5</v>
      </c>
      <c s="6" t="s">
        <v>6922</v>
      </c>
      <c s="36" t="s">
        <v>85</v>
      </c>
      <c s="37">
        <v>10.498</v>
      </c>
      <c s="36">
        <v>0.10627</v>
      </c>
      <c s="36">
        <f>ROUND(G47*H47,6)</f>
      </c>
      <c r="L47" s="38">
        <v>0</v>
      </c>
      <c s="32">
        <f>ROUND(ROUND(L47,2)*ROUND(G47,3),2)</f>
      </c>
      <c s="36" t="s">
        <v>6897</v>
      </c>
      <c>
        <f>(M47*21)/100</f>
      </c>
      <c t="s">
        <v>27</v>
      </c>
    </row>
    <row r="48" spans="1:5" ht="12.75">
      <c r="A48" s="35" t="s">
        <v>56</v>
      </c>
      <c r="E48" s="39" t="s">
        <v>5</v>
      </c>
    </row>
    <row r="49" spans="1:5" ht="51">
      <c r="A49" s="35" t="s">
        <v>57</v>
      </c>
      <c r="E49" s="40" t="s">
        <v>6923</v>
      </c>
    </row>
    <row r="50" spans="1:5" ht="12.75">
      <c r="A50" t="s">
        <v>59</v>
      </c>
      <c r="E50" s="39" t="s">
        <v>5</v>
      </c>
    </row>
    <row r="51" spans="1:16" ht="25.5">
      <c r="A51" t="s">
        <v>49</v>
      </c>
      <c s="34" t="s">
        <v>120</v>
      </c>
      <c s="34" t="s">
        <v>6924</v>
      </c>
      <c s="35" t="s">
        <v>5</v>
      </c>
      <c s="6" t="s">
        <v>6925</v>
      </c>
      <c s="36" t="s">
        <v>90</v>
      </c>
      <c s="37">
        <v>13</v>
      </c>
      <c s="36">
        <v>0</v>
      </c>
      <c s="36">
        <f>ROUND(G51*H51,6)</f>
      </c>
      <c r="L51" s="38">
        <v>0</v>
      </c>
      <c s="32">
        <f>ROUND(ROUND(L51,2)*ROUND(G51,3),2)</f>
      </c>
      <c s="36" t="s">
        <v>2319</v>
      </c>
      <c>
        <f>(M51*21)/100</f>
      </c>
      <c t="s">
        <v>27</v>
      </c>
    </row>
    <row r="52" spans="1:5" ht="12.75">
      <c r="A52" s="35" t="s">
        <v>56</v>
      </c>
      <c r="E52" s="39" t="s">
        <v>5</v>
      </c>
    </row>
    <row r="53" spans="1:5" ht="38.25">
      <c r="A53" s="35" t="s">
        <v>57</v>
      </c>
      <c r="E53" s="40" t="s">
        <v>6926</v>
      </c>
    </row>
    <row r="54" spans="1:5" ht="12.75">
      <c r="A54" t="s">
        <v>59</v>
      </c>
      <c r="E54" s="39" t="s">
        <v>5</v>
      </c>
    </row>
    <row r="55" spans="1:13" ht="12.75">
      <c r="A55" t="s">
        <v>46</v>
      </c>
      <c r="C55" s="31" t="s">
        <v>26</v>
      </c>
      <c r="E55" s="33" t="s">
        <v>3974</v>
      </c>
      <c r="J55" s="32">
        <f>0</f>
      </c>
      <c s="32">
        <f>0</f>
      </c>
      <c s="32">
        <f>0+L56+L60+L64</f>
      </c>
      <c s="32">
        <f>0+M56+M60+M64</f>
      </c>
    </row>
    <row r="56" spans="1:16" ht="25.5">
      <c r="A56" t="s">
        <v>49</v>
      </c>
      <c s="34" t="s">
        <v>124</v>
      </c>
      <c s="34" t="s">
        <v>6927</v>
      </c>
      <c s="35" t="s">
        <v>5</v>
      </c>
      <c s="6" t="s">
        <v>6928</v>
      </c>
      <c s="36" t="s">
        <v>64</v>
      </c>
      <c s="37">
        <v>4.68</v>
      </c>
      <c s="36">
        <v>2.50187</v>
      </c>
      <c s="36">
        <f>ROUND(G56*H56,6)</f>
      </c>
      <c r="L56" s="38">
        <v>0</v>
      </c>
      <c s="32">
        <f>ROUND(ROUND(L56,2)*ROUND(G56,3),2)</f>
      </c>
      <c s="36" t="s">
        <v>6897</v>
      </c>
      <c>
        <f>(M56*21)/100</f>
      </c>
      <c t="s">
        <v>27</v>
      </c>
    </row>
    <row r="57" spans="1:5" ht="12.75">
      <c r="A57" s="35" t="s">
        <v>56</v>
      </c>
      <c r="E57" s="39" t="s">
        <v>5</v>
      </c>
    </row>
    <row r="58" spans="1:5" ht="51">
      <c r="A58" s="35" t="s">
        <v>57</v>
      </c>
      <c r="E58" s="40" t="s">
        <v>6929</v>
      </c>
    </row>
    <row r="59" spans="1:5" ht="12.75">
      <c r="A59" t="s">
        <v>59</v>
      </c>
      <c r="E59" s="39" t="s">
        <v>5</v>
      </c>
    </row>
    <row r="60" spans="1:16" ht="25.5">
      <c r="A60" t="s">
        <v>49</v>
      </c>
      <c s="34" t="s">
        <v>128</v>
      </c>
      <c s="34" t="s">
        <v>6930</v>
      </c>
      <c s="35" t="s">
        <v>5</v>
      </c>
      <c s="6" t="s">
        <v>6931</v>
      </c>
      <c s="36" t="s">
        <v>85</v>
      </c>
      <c s="37">
        <v>22.1</v>
      </c>
      <c s="36">
        <v>0.00275</v>
      </c>
      <c s="36">
        <f>ROUND(G60*H60,6)</f>
      </c>
      <c r="L60" s="38">
        <v>0</v>
      </c>
      <c s="32">
        <f>ROUND(ROUND(L60,2)*ROUND(G60,3),2)</f>
      </c>
      <c s="36" t="s">
        <v>6897</v>
      </c>
      <c>
        <f>(M60*21)/100</f>
      </c>
      <c t="s">
        <v>27</v>
      </c>
    </row>
    <row r="61" spans="1:5" ht="12.75">
      <c r="A61" s="35" t="s">
        <v>56</v>
      </c>
      <c r="E61" s="39" t="s">
        <v>5</v>
      </c>
    </row>
    <row r="62" spans="1:5" ht="51">
      <c r="A62" s="35" t="s">
        <v>57</v>
      </c>
      <c r="E62" s="40" t="s">
        <v>6932</v>
      </c>
    </row>
    <row r="63" spans="1:5" ht="12.75">
      <c r="A63" t="s">
        <v>59</v>
      </c>
      <c r="E63" s="39" t="s">
        <v>5</v>
      </c>
    </row>
    <row r="64" spans="1:16" ht="25.5">
      <c r="A64" t="s">
        <v>49</v>
      </c>
      <c s="34" t="s">
        <v>131</v>
      </c>
      <c s="34" t="s">
        <v>6933</v>
      </c>
      <c s="35" t="s">
        <v>5</v>
      </c>
      <c s="6" t="s">
        <v>6934</v>
      </c>
      <c s="36" t="s">
        <v>85</v>
      </c>
      <c s="37">
        <v>22.1</v>
      </c>
      <c s="36">
        <v>0</v>
      </c>
      <c s="36">
        <f>ROUND(G64*H64,6)</f>
      </c>
      <c r="L64" s="38">
        <v>0</v>
      </c>
      <c s="32">
        <f>ROUND(ROUND(L64,2)*ROUND(G64,3),2)</f>
      </c>
      <c s="36" t="s">
        <v>6897</v>
      </c>
      <c>
        <f>(M64*21)/100</f>
      </c>
      <c t="s">
        <v>27</v>
      </c>
    </row>
    <row r="65" spans="1:5" ht="12.75">
      <c r="A65" s="35" t="s">
        <v>56</v>
      </c>
      <c r="E65" s="39" t="s">
        <v>5</v>
      </c>
    </row>
    <row r="66" spans="1:5" ht="12.75">
      <c r="A66" s="35" t="s">
        <v>57</v>
      </c>
      <c r="E66" s="40" t="s">
        <v>6935</v>
      </c>
    </row>
    <row r="67" spans="1:5" ht="12.75">
      <c r="A67" t="s">
        <v>59</v>
      </c>
      <c r="E67" s="39" t="s">
        <v>5</v>
      </c>
    </row>
    <row r="68" spans="1:13" ht="12.75">
      <c r="A68" t="s">
        <v>46</v>
      </c>
      <c r="C68" s="31" t="s">
        <v>72</v>
      </c>
      <c r="E68" s="33" t="s">
        <v>2141</v>
      </c>
      <c r="J68" s="32">
        <f>0</f>
      </c>
      <c s="32">
        <f>0</f>
      </c>
      <c s="32">
        <f>0+L69</f>
      </c>
      <c s="32">
        <f>0+M69</f>
      </c>
    </row>
    <row r="69" spans="1:16" ht="25.5">
      <c r="A69" t="s">
        <v>49</v>
      </c>
      <c s="34" t="s">
        <v>135</v>
      </c>
      <c s="34" t="s">
        <v>6936</v>
      </c>
      <c s="35" t="s">
        <v>5</v>
      </c>
      <c s="6" t="s">
        <v>6937</v>
      </c>
      <c s="36" t="s">
        <v>85</v>
      </c>
      <c s="37">
        <v>795.783</v>
      </c>
      <c s="36">
        <v>0.01128</v>
      </c>
      <c s="36">
        <f>ROUND(G69*H69,6)</f>
      </c>
      <c r="L69" s="38">
        <v>0</v>
      </c>
      <c s="32">
        <f>ROUND(ROUND(L69,2)*ROUND(G69,3),2)</f>
      </c>
      <c s="36" t="s">
        <v>6897</v>
      </c>
      <c>
        <f>(M69*21)/100</f>
      </c>
      <c t="s">
        <v>27</v>
      </c>
    </row>
    <row r="70" spans="1:5" ht="63.75">
      <c r="A70" s="35" t="s">
        <v>56</v>
      </c>
      <c r="E70" s="39" t="s">
        <v>6938</v>
      </c>
    </row>
    <row r="71" spans="1:5" ht="12.75">
      <c r="A71" s="35" t="s">
        <v>57</v>
      </c>
      <c r="E71" s="40" t="s">
        <v>6939</v>
      </c>
    </row>
    <row r="72" spans="1:5" ht="12.75">
      <c r="A72" t="s">
        <v>59</v>
      </c>
      <c r="E72" s="39" t="s">
        <v>5</v>
      </c>
    </row>
    <row r="73" spans="1:13" ht="12.75">
      <c r="A73" t="s">
        <v>46</v>
      </c>
      <c r="C73" s="31" t="s">
        <v>82</v>
      </c>
      <c r="E73" s="33" t="s">
        <v>4130</v>
      </c>
      <c r="J73" s="32">
        <f>0</f>
      </c>
      <c s="32">
        <f>0</f>
      </c>
      <c s="32">
        <f>0+L74+L78+L82+L86+L90</f>
      </c>
      <c s="32">
        <f>0+M74+M78+M82+M86+M90</f>
      </c>
    </row>
    <row r="74" spans="1:16" ht="25.5">
      <c r="A74" t="s">
        <v>49</v>
      </c>
      <c s="34" t="s">
        <v>139</v>
      </c>
      <c s="34" t="s">
        <v>6940</v>
      </c>
      <c s="35" t="s">
        <v>5</v>
      </c>
      <c s="6" t="s">
        <v>6941</v>
      </c>
      <c s="36" t="s">
        <v>85</v>
      </c>
      <c s="37">
        <v>891.037</v>
      </c>
      <c s="36">
        <v>0.00604</v>
      </c>
      <c s="36">
        <f>ROUND(G74*H74,6)</f>
      </c>
      <c r="L74" s="38">
        <v>0</v>
      </c>
      <c s="32">
        <f>ROUND(ROUND(L74,2)*ROUND(G74,3),2)</f>
      </c>
      <c s="36" t="s">
        <v>6897</v>
      </c>
      <c>
        <f>(M74*21)/100</f>
      </c>
      <c t="s">
        <v>27</v>
      </c>
    </row>
    <row r="75" spans="1:5" ht="38.25">
      <c r="A75" s="35" t="s">
        <v>56</v>
      </c>
      <c r="E75" s="39" t="s">
        <v>6942</v>
      </c>
    </row>
    <row r="76" spans="1:5" ht="51">
      <c r="A76" s="35" t="s">
        <v>57</v>
      </c>
      <c r="E76" s="40" t="s">
        <v>6943</v>
      </c>
    </row>
    <row r="77" spans="1:5" ht="12.75">
      <c r="A77" t="s">
        <v>59</v>
      </c>
      <c r="E77" s="39" t="s">
        <v>5</v>
      </c>
    </row>
    <row r="78" spans="1:16" ht="12.75">
      <c r="A78" t="s">
        <v>49</v>
      </c>
      <c s="34" t="s">
        <v>143</v>
      </c>
      <c s="34" t="s">
        <v>6944</v>
      </c>
      <c s="35" t="s">
        <v>5</v>
      </c>
      <c s="6" t="s">
        <v>6945</v>
      </c>
      <c s="36" t="s">
        <v>85</v>
      </c>
      <c s="37">
        <v>287.05</v>
      </c>
      <c s="36">
        <v>0.00508</v>
      </c>
      <c s="36">
        <f>ROUND(G78*H78,6)</f>
      </c>
      <c r="L78" s="38">
        <v>0</v>
      </c>
      <c s="32">
        <f>ROUND(ROUND(L78,2)*ROUND(G78,3),2)</f>
      </c>
      <c s="36" t="s">
        <v>6897</v>
      </c>
      <c>
        <f>(M78*21)/100</f>
      </c>
      <c t="s">
        <v>27</v>
      </c>
    </row>
    <row r="79" spans="1:5" ht="38.25">
      <c r="A79" s="35" t="s">
        <v>56</v>
      </c>
      <c r="E79" s="39" t="s">
        <v>6946</v>
      </c>
    </row>
    <row r="80" spans="1:5" ht="51">
      <c r="A80" s="35" t="s">
        <v>57</v>
      </c>
      <c r="E80" s="40" t="s">
        <v>6947</v>
      </c>
    </row>
    <row r="81" spans="1:5" ht="12.75">
      <c r="A81" t="s">
        <v>59</v>
      </c>
      <c r="E81" s="39" t="s">
        <v>5</v>
      </c>
    </row>
    <row r="82" spans="1:16" ht="25.5">
      <c r="A82" t="s">
        <v>49</v>
      </c>
      <c s="34" t="s">
        <v>147</v>
      </c>
      <c s="34" t="s">
        <v>6948</v>
      </c>
      <c s="35" t="s">
        <v>5</v>
      </c>
      <c s="6" t="s">
        <v>6949</v>
      </c>
      <c s="36" t="s">
        <v>75</v>
      </c>
      <c s="37">
        <v>288.9</v>
      </c>
      <c s="36">
        <v>0</v>
      </c>
      <c s="36">
        <f>ROUND(G82*H82,6)</f>
      </c>
      <c r="L82" s="38">
        <v>0</v>
      </c>
      <c s="32">
        <f>ROUND(ROUND(L82,2)*ROUND(G82,3),2)</f>
      </c>
      <c s="36" t="s">
        <v>6897</v>
      </c>
      <c>
        <f>(M82*21)/100</f>
      </c>
      <c t="s">
        <v>27</v>
      </c>
    </row>
    <row r="83" spans="1:5" ht="12.75">
      <c r="A83" s="35" t="s">
        <v>56</v>
      </c>
      <c r="E83" s="39" t="s">
        <v>5</v>
      </c>
    </row>
    <row r="84" spans="1:5" ht="38.25">
      <c r="A84" s="35" t="s">
        <v>57</v>
      </c>
      <c r="E84" s="40" t="s">
        <v>6950</v>
      </c>
    </row>
    <row r="85" spans="1:5" ht="12.75">
      <c r="A85" t="s">
        <v>59</v>
      </c>
      <c r="E85" s="39" t="s">
        <v>5</v>
      </c>
    </row>
    <row r="86" spans="1:16" ht="25.5">
      <c r="A86" t="s">
        <v>49</v>
      </c>
      <c s="34" t="s">
        <v>151</v>
      </c>
      <c s="34" t="s">
        <v>6951</v>
      </c>
      <c s="35" t="s">
        <v>5</v>
      </c>
      <c s="6" t="s">
        <v>6952</v>
      </c>
      <c s="36" t="s">
        <v>85</v>
      </c>
      <c s="37">
        <v>315.755</v>
      </c>
      <c s="36">
        <v>0.0146</v>
      </c>
      <c s="36">
        <f>ROUND(G86*H86,6)</f>
      </c>
      <c r="L86" s="38">
        <v>0</v>
      </c>
      <c s="32">
        <f>ROUND(ROUND(L86,2)*ROUND(G86,3),2)</f>
      </c>
      <c s="36" t="s">
        <v>2319</v>
      </c>
      <c>
        <f>(M86*21)/100</f>
      </c>
      <c t="s">
        <v>27</v>
      </c>
    </row>
    <row r="87" spans="1:5" ht="51">
      <c r="A87" s="35" t="s">
        <v>56</v>
      </c>
      <c r="E87" s="39" t="s">
        <v>6953</v>
      </c>
    </row>
    <row r="88" spans="1:5" ht="12.75">
      <c r="A88" s="35" t="s">
        <v>57</v>
      </c>
      <c r="E88" s="40" t="s">
        <v>6954</v>
      </c>
    </row>
    <row r="89" spans="1:5" ht="12.75">
      <c r="A89" t="s">
        <v>59</v>
      </c>
      <c r="E89" s="39" t="s">
        <v>5</v>
      </c>
    </row>
    <row r="90" spans="1:16" ht="25.5">
      <c r="A90" t="s">
        <v>49</v>
      </c>
      <c s="34" t="s">
        <v>155</v>
      </c>
      <c s="34" t="s">
        <v>6951</v>
      </c>
      <c s="35" t="s">
        <v>4</v>
      </c>
      <c s="6" t="s">
        <v>6952</v>
      </c>
      <c s="36" t="s">
        <v>85</v>
      </c>
      <c s="37">
        <v>980.141</v>
      </c>
      <c s="36">
        <v>0.0146</v>
      </c>
      <c s="36">
        <f>ROUND(G90*H90,6)</f>
      </c>
      <c r="L90" s="38">
        <v>0</v>
      </c>
      <c s="32">
        <f>ROUND(ROUND(L90,2)*ROUND(G90,3),2)</f>
      </c>
      <c s="36" t="s">
        <v>2319</v>
      </c>
      <c>
        <f>(M90*21)/100</f>
      </c>
      <c t="s">
        <v>27</v>
      </c>
    </row>
    <row r="91" spans="1:5" ht="51">
      <c r="A91" s="35" t="s">
        <v>56</v>
      </c>
      <c r="E91" s="39" t="s">
        <v>6953</v>
      </c>
    </row>
    <row r="92" spans="1:5" ht="12.75">
      <c r="A92" s="35" t="s">
        <v>57</v>
      </c>
      <c r="E92" s="40" t="s">
        <v>6955</v>
      </c>
    </row>
    <row r="93" spans="1:5" ht="63.75">
      <c r="A93" t="s">
        <v>59</v>
      </c>
      <c r="E93" s="39" t="s">
        <v>6956</v>
      </c>
    </row>
    <row r="94" spans="1:13" ht="12.75">
      <c r="A94" t="s">
        <v>46</v>
      </c>
      <c r="C94" s="31" t="s">
        <v>4221</v>
      </c>
      <c r="E94" s="33" t="s">
        <v>4222</v>
      </c>
      <c r="J94" s="32">
        <f>0</f>
      </c>
      <c s="32">
        <f>0</f>
      </c>
      <c s="32">
        <f>0+L95+L99+L103+L107+L111+L115+L119+L123+L127</f>
      </c>
      <c s="32">
        <f>0+M95+M99+M103+M107+M111+M115+M119+M123+M127</f>
      </c>
    </row>
    <row r="95" spans="1:16" ht="12.75">
      <c r="A95" t="s">
        <v>49</v>
      </c>
      <c s="34" t="s">
        <v>158</v>
      </c>
      <c s="34" t="s">
        <v>6957</v>
      </c>
      <c s="35" t="s">
        <v>5</v>
      </c>
      <c s="6" t="s">
        <v>6958</v>
      </c>
      <c s="36" t="s">
        <v>793</v>
      </c>
      <c s="37">
        <v>0.066</v>
      </c>
      <c s="36">
        <v>1</v>
      </c>
      <c s="36">
        <f>ROUND(G95*H95,6)</f>
      </c>
      <c r="L95" s="38">
        <v>0</v>
      </c>
      <c s="32">
        <f>ROUND(ROUND(L95,2)*ROUND(G95,3),2)</f>
      </c>
      <c s="36" t="s">
        <v>6897</v>
      </c>
      <c>
        <f>(M95*21)/100</f>
      </c>
      <c t="s">
        <v>27</v>
      </c>
    </row>
    <row r="96" spans="1:5" ht="12.75">
      <c r="A96" s="35" t="s">
        <v>56</v>
      </c>
      <c r="E96" s="39" t="s">
        <v>5</v>
      </c>
    </row>
    <row r="97" spans="1:5" ht="12.75">
      <c r="A97" s="35" t="s">
        <v>57</v>
      </c>
      <c r="E97" s="40" t="s">
        <v>6959</v>
      </c>
    </row>
    <row r="98" spans="1:5" ht="38.25">
      <c r="A98" t="s">
        <v>59</v>
      </c>
      <c r="E98" s="39" t="s">
        <v>6960</v>
      </c>
    </row>
    <row r="99" spans="1:16" ht="12.75">
      <c r="A99" t="s">
        <v>49</v>
      </c>
      <c s="34" t="s">
        <v>164</v>
      </c>
      <c s="34" t="s">
        <v>6957</v>
      </c>
      <c s="35" t="s">
        <v>4</v>
      </c>
      <c s="6" t="s">
        <v>6958</v>
      </c>
      <c s="36" t="s">
        <v>793</v>
      </c>
      <c s="37">
        <v>0.026</v>
      </c>
      <c s="36">
        <v>1</v>
      </c>
      <c s="36">
        <f>ROUND(G99*H99,6)</f>
      </c>
      <c r="L99" s="38">
        <v>0</v>
      </c>
      <c s="32">
        <f>ROUND(ROUND(L99,2)*ROUND(G99,3),2)</f>
      </c>
      <c s="36" t="s">
        <v>6897</v>
      </c>
      <c>
        <f>(M99*21)/100</f>
      </c>
      <c t="s">
        <v>27</v>
      </c>
    </row>
    <row r="100" spans="1:5" ht="12.75">
      <c r="A100" s="35" t="s">
        <v>56</v>
      </c>
      <c r="E100" s="39" t="s">
        <v>5</v>
      </c>
    </row>
    <row r="101" spans="1:5" ht="12.75">
      <c r="A101" s="35" t="s">
        <v>57</v>
      </c>
      <c r="E101" s="40" t="s">
        <v>6961</v>
      </c>
    </row>
    <row r="102" spans="1:5" ht="38.25">
      <c r="A102" t="s">
        <v>59</v>
      </c>
      <c r="E102" s="39" t="s">
        <v>6960</v>
      </c>
    </row>
    <row r="103" spans="1:16" ht="12.75">
      <c r="A103" t="s">
        <v>49</v>
      </c>
      <c s="34" t="s">
        <v>168</v>
      </c>
      <c s="34" t="s">
        <v>6962</v>
      </c>
      <c s="35" t="s">
        <v>5</v>
      </c>
      <c s="6" t="s">
        <v>6963</v>
      </c>
      <c s="36" t="s">
        <v>793</v>
      </c>
      <c s="37">
        <v>0.061</v>
      </c>
      <c s="36">
        <v>1</v>
      </c>
      <c s="36">
        <f>ROUND(G103*H103,6)</f>
      </c>
      <c r="L103" s="38">
        <v>0</v>
      </c>
      <c s="32">
        <f>ROUND(ROUND(L103,2)*ROUND(G103,3),2)</f>
      </c>
      <c s="36" t="s">
        <v>6897</v>
      </c>
      <c>
        <f>(M103*21)/100</f>
      </c>
      <c t="s">
        <v>27</v>
      </c>
    </row>
    <row r="104" spans="1:5" ht="12.75">
      <c r="A104" s="35" t="s">
        <v>56</v>
      </c>
      <c r="E104" s="39" t="s">
        <v>5</v>
      </c>
    </row>
    <row r="105" spans="1:5" ht="12.75">
      <c r="A105" s="35" t="s">
        <v>57</v>
      </c>
      <c r="E105" s="40" t="s">
        <v>6964</v>
      </c>
    </row>
    <row r="106" spans="1:5" ht="38.25">
      <c r="A106" t="s">
        <v>59</v>
      </c>
      <c r="E106" s="39" t="s">
        <v>6965</v>
      </c>
    </row>
    <row r="107" spans="1:16" ht="12.75">
      <c r="A107" t="s">
        <v>49</v>
      </c>
      <c s="34" t="s">
        <v>173</v>
      </c>
      <c s="34" t="s">
        <v>6962</v>
      </c>
      <c s="35" t="s">
        <v>4</v>
      </c>
      <c s="6" t="s">
        <v>6963</v>
      </c>
      <c s="36" t="s">
        <v>793</v>
      </c>
      <c s="37">
        <v>0.16</v>
      </c>
      <c s="36">
        <v>1</v>
      </c>
      <c s="36">
        <f>ROUND(G107*H107,6)</f>
      </c>
      <c r="L107" s="38">
        <v>0</v>
      </c>
      <c s="32">
        <f>ROUND(ROUND(L107,2)*ROUND(G107,3),2)</f>
      </c>
      <c s="36" t="s">
        <v>6897</v>
      </c>
      <c>
        <f>(M107*21)/100</f>
      </c>
      <c t="s">
        <v>27</v>
      </c>
    </row>
    <row r="108" spans="1:5" ht="12.75">
      <c r="A108" s="35" t="s">
        <v>56</v>
      </c>
      <c r="E108" s="39" t="s">
        <v>5</v>
      </c>
    </row>
    <row r="109" spans="1:5" ht="12.75">
      <c r="A109" s="35" t="s">
        <v>57</v>
      </c>
      <c r="E109" s="40" t="s">
        <v>6966</v>
      </c>
    </row>
    <row r="110" spans="1:5" ht="38.25">
      <c r="A110" t="s">
        <v>59</v>
      </c>
      <c r="E110" s="39" t="s">
        <v>6965</v>
      </c>
    </row>
    <row r="111" spans="1:16" ht="25.5">
      <c r="A111" t="s">
        <v>49</v>
      </c>
      <c s="34" t="s">
        <v>176</v>
      </c>
      <c s="34" t="s">
        <v>4234</v>
      </c>
      <c s="35" t="s">
        <v>5</v>
      </c>
      <c s="6" t="s">
        <v>4236</v>
      </c>
      <c s="36" t="s">
        <v>85</v>
      </c>
      <c s="37">
        <v>78</v>
      </c>
      <c s="36">
        <v>0</v>
      </c>
      <c s="36">
        <f>ROUND(G111*H111,6)</f>
      </c>
      <c r="L111" s="38">
        <v>0</v>
      </c>
      <c s="32">
        <f>ROUND(ROUND(L111,2)*ROUND(G111,3),2)</f>
      </c>
      <c s="36" t="s">
        <v>6897</v>
      </c>
      <c>
        <f>(M111*21)/100</f>
      </c>
      <c t="s">
        <v>27</v>
      </c>
    </row>
    <row r="112" spans="1:5" ht="12.75">
      <c r="A112" s="35" t="s">
        <v>56</v>
      </c>
      <c r="E112" s="39" t="s">
        <v>5</v>
      </c>
    </row>
    <row r="113" spans="1:5" ht="12.75">
      <c r="A113" s="35" t="s">
        <v>57</v>
      </c>
      <c r="E113" s="40" t="s">
        <v>6967</v>
      </c>
    </row>
    <row r="114" spans="1:5" ht="12.75">
      <c r="A114" t="s">
        <v>59</v>
      </c>
      <c r="E114" s="39" t="s">
        <v>5</v>
      </c>
    </row>
    <row r="115" spans="1:16" ht="25.5">
      <c r="A115" t="s">
        <v>49</v>
      </c>
      <c s="34" t="s">
        <v>180</v>
      </c>
      <c s="34" t="s">
        <v>6968</v>
      </c>
      <c s="35" t="s">
        <v>5</v>
      </c>
      <c s="6" t="s">
        <v>6969</v>
      </c>
      <c s="36" t="s">
        <v>85</v>
      </c>
      <c s="37">
        <v>156</v>
      </c>
      <c s="36">
        <v>0</v>
      </c>
      <c s="36">
        <f>ROUND(G115*H115,6)</f>
      </c>
      <c r="L115" s="38">
        <v>0</v>
      </c>
      <c s="32">
        <f>ROUND(ROUND(L115,2)*ROUND(G115,3),2)</f>
      </c>
      <c s="36" t="s">
        <v>6897</v>
      </c>
      <c>
        <f>(M115*21)/100</f>
      </c>
      <c t="s">
        <v>27</v>
      </c>
    </row>
    <row r="116" spans="1:5" ht="12.75">
      <c r="A116" s="35" t="s">
        <v>56</v>
      </c>
      <c r="E116" s="39" t="s">
        <v>5</v>
      </c>
    </row>
    <row r="117" spans="1:5" ht="12.75">
      <c r="A117" s="35" t="s">
        <v>57</v>
      </c>
      <c r="E117" s="40" t="s">
        <v>6970</v>
      </c>
    </row>
    <row r="118" spans="1:5" ht="12.75">
      <c r="A118" t="s">
        <v>59</v>
      </c>
      <c r="E118" s="39" t="s">
        <v>5</v>
      </c>
    </row>
    <row r="119" spans="1:16" ht="25.5">
      <c r="A119" t="s">
        <v>49</v>
      </c>
      <c s="34" t="s">
        <v>916</v>
      </c>
      <c s="34" t="s">
        <v>4239</v>
      </c>
      <c s="35" t="s">
        <v>5</v>
      </c>
      <c s="6" t="s">
        <v>4241</v>
      </c>
      <c s="36" t="s">
        <v>85</v>
      </c>
      <c s="37">
        <v>195</v>
      </c>
      <c s="36">
        <v>0</v>
      </c>
      <c s="36">
        <f>ROUND(G119*H119,6)</f>
      </c>
      <c r="L119" s="38">
        <v>0</v>
      </c>
      <c s="32">
        <f>ROUND(ROUND(L119,2)*ROUND(G119,3),2)</f>
      </c>
      <c s="36" t="s">
        <v>6897</v>
      </c>
      <c>
        <f>(M119*21)/100</f>
      </c>
      <c t="s">
        <v>27</v>
      </c>
    </row>
    <row r="120" spans="1:5" ht="12.75">
      <c r="A120" s="35" t="s">
        <v>56</v>
      </c>
      <c r="E120" s="39" t="s">
        <v>5</v>
      </c>
    </row>
    <row r="121" spans="1:5" ht="12.75">
      <c r="A121" s="35" t="s">
        <v>57</v>
      </c>
      <c r="E121" s="40" t="s">
        <v>870</v>
      </c>
    </row>
    <row r="122" spans="1:5" ht="12.75">
      <c r="A122" t="s">
        <v>59</v>
      </c>
      <c r="E122" s="39" t="s">
        <v>5</v>
      </c>
    </row>
    <row r="123" spans="1:16" ht="25.5">
      <c r="A123" t="s">
        <v>49</v>
      </c>
      <c s="34" t="s">
        <v>919</v>
      </c>
      <c s="34" t="s">
        <v>6971</v>
      </c>
      <c s="35" t="s">
        <v>5</v>
      </c>
      <c s="6" t="s">
        <v>6972</v>
      </c>
      <c s="36" t="s">
        <v>85</v>
      </c>
      <c s="37">
        <v>780</v>
      </c>
      <c s="36">
        <v>0</v>
      </c>
      <c s="36">
        <f>ROUND(G123*H123,6)</f>
      </c>
      <c r="L123" s="38">
        <v>0</v>
      </c>
      <c s="32">
        <f>ROUND(ROUND(L123,2)*ROUND(G123,3),2)</f>
      </c>
      <c s="36" t="s">
        <v>6897</v>
      </c>
      <c>
        <f>(M123*21)/100</f>
      </c>
      <c t="s">
        <v>27</v>
      </c>
    </row>
    <row r="124" spans="1:5" ht="12.75">
      <c r="A124" s="35" t="s">
        <v>56</v>
      </c>
      <c r="E124" s="39" t="s">
        <v>5</v>
      </c>
    </row>
    <row r="125" spans="1:5" ht="12.75">
      <c r="A125" s="35" t="s">
        <v>57</v>
      </c>
      <c r="E125" s="40" t="s">
        <v>6973</v>
      </c>
    </row>
    <row r="126" spans="1:5" ht="12.75">
      <c r="A126" t="s">
        <v>59</v>
      </c>
      <c r="E126" s="39" t="s">
        <v>5</v>
      </c>
    </row>
    <row r="127" spans="1:16" ht="38.25">
      <c r="A127" t="s">
        <v>49</v>
      </c>
      <c s="34" t="s">
        <v>183</v>
      </c>
      <c s="34" t="s">
        <v>4260</v>
      </c>
      <c s="35" t="s">
        <v>5</v>
      </c>
      <c s="6" t="s">
        <v>4262</v>
      </c>
      <c s="36" t="s">
        <v>793</v>
      </c>
      <c s="37">
        <v>0.313</v>
      </c>
      <c s="36">
        <v>0</v>
      </c>
      <c s="36">
        <f>ROUND(G127*H127,6)</f>
      </c>
      <c r="L127" s="38">
        <v>0</v>
      </c>
      <c s="32">
        <f>ROUND(ROUND(L127,2)*ROUND(G127,3),2)</f>
      </c>
      <c s="36" t="s">
        <v>6897</v>
      </c>
      <c>
        <f>(M127*21)/100</f>
      </c>
      <c t="s">
        <v>27</v>
      </c>
    </row>
    <row r="128" spans="1:5" ht="12.75">
      <c r="A128" s="35" t="s">
        <v>56</v>
      </c>
      <c r="E128" s="39" t="s">
        <v>5</v>
      </c>
    </row>
    <row r="129" spans="1:5" ht="12.75">
      <c r="A129" s="35" t="s">
        <v>57</v>
      </c>
      <c r="E129" s="40" t="s">
        <v>6974</v>
      </c>
    </row>
    <row r="130" spans="1:5" ht="12.75">
      <c r="A130" t="s">
        <v>59</v>
      </c>
      <c r="E130" s="39" t="s">
        <v>5</v>
      </c>
    </row>
    <row r="131" spans="1:13" ht="12.75">
      <c r="A131" t="s">
        <v>46</v>
      </c>
      <c r="C131" s="31" t="s">
        <v>4745</v>
      </c>
      <c r="E131" s="33" t="s">
        <v>4746</v>
      </c>
      <c r="J131" s="32">
        <f>0</f>
      </c>
      <c s="32">
        <f>0</f>
      </c>
      <c s="32">
        <f>0+L132+L136+L140+L144+L148+L152+L156+L160+L164</f>
      </c>
      <c s="32">
        <f>0+M132+M136+M140+M144+M148+M152+M156+M160+M164</f>
      </c>
    </row>
    <row r="132" spans="1:16" ht="25.5">
      <c r="A132" t="s">
        <v>49</v>
      </c>
      <c s="34" t="s">
        <v>187</v>
      </c>
      <c s="34" t="s">
        <v>6975</v>
      </c>
      <c s="35" t="s">
        <v>5</v>
      </c>
      <c s="6" t="s">
        <v>6976</v>
      </c>
      <c s="36" t="s">
        <v>75</v>
      </c>
      <c s="37">
        <v>25</v>
      </c>
      <c s="36">
        <v>0.00222</v>
      </c>
      <c s="36">
        <f>ROUND(G132*H132,6)</f>
      </c>
      <c r="L132" s="38">
        <v>0</v>
      </c>
      <c s="32">
        <f>ROUND(ROUND(L132,2)*ROUND(G132,3),2)</f>
      </c>
      <c s="36" t="s">
        <v>6897</v>
      </c>
      <c>
        <f>(M132*21)/100</f>
      </c>
      <c t="s">
        <v>27</v>
      </c>
    </row>
    <row r="133" spans="1:5" ht="12.75">
      <c r="A133" s="35" t="s">
        <v>56</v>
      </c>
      <c r="E133" s="39" t="s">
        <v>5</v>
      </c>
    </row>
    <row r="134" spans="1:5" ht="25.5">
      <c r="A134" s="35" t="s">
        <v>57</v>
      </c>
      <c r="E134" s="40" t="s">
        <v>6977</v>
      </c>
    </row>
    <row r="135" spans="1:5" ht="12.75">
      <c r="A135" t="s">
        <v>59</v>
      </c>
      <c r="E135" s="39" t="s">
        <v>5</v>
      </c>
    </row>
    <row r="136" spans="1:16" ht="25.5">
      <c r="A136" t="s">
        <v>49</v>
      </c>
      <c s="34" t="s">
        <v>191</v>
      </c>
      <c s="34" t="s">
        <v>6978</v>
      </c>
      <c s="35" t="s">
        <v>5</v>
      </c>
      <c s="6" t="s">
        <v>6979</v>
      </c>
      <c s="36" t="s">
        <v>75</v>
      </c>
      <c s="37">
        <v>83</v>
      </c>
      <c s="36">
        <v>0.00866</v>
      </c>
      <c s="36">
        <f>ROUND(G136*H136,6)</f>
      </c>
      <c r="L136" s="38">
        <v>0</v>
      </c>
      <c s="32">
        <f>ROUND(ROUND(L136,2)*ROUND(G136,3),2)</f>
      </c>
      <c s="36" t="s">
        <v>6897</v>
      </c>
      <c>
        <f>(M136*21)/100</f>
      </c>
      <c t="s">
        <v>27</v>
      </c>
    </row>
    <row r="137" spans="1:5" ht="12.75">
      <c r="A137" s="35" t="s">
        <v>56</v>
      </c>
      <c r="E137" s="39" t="s">
        <v>5</v>
      </c>
    </row>
    <row r="138" spans="1:5" ht="25.5">
      <c r="A138" s="35" t="s">
        <v>57</v>
      </c>
      <c r="E138" s="40" t="s">
        <v>6980</v>
      </c>
    </row>
    <row r="139" spans="1:5" ht="12.75">
      <c r="A139" t="s">
        <v>59</v>
      </c>
      <c r="E139" s="39" t="s">
        <v>5</v>
      </c>
    </row>
    <row r="140" spans="1:16" ht="25.5">
      <c r="A140" t="s">
        <v>49</v>
      </c>
      <c s="34" t="s">
        <v>196</v>
      </c>
      <c s="34" t="s">
        <v>6981</v>
      </c>
      <c s="35" t="s">
        <v>5</v>
      </c>
      <c s="6" t="s">
        <v>6982</v>
      </c>
      <c s="36" t="s">
        <v>75</v>
      </c>
      <c s="37">
        <v>307</v>
      </c>
      <c s="36">
        <v>0.00433</v>
      </c>
      <c s="36">
        <f>ROUND(G140*H140,6)</f>
      </c>
      <c r="L140" s="38">
        <v>0</v>
      </c>
      <c s="32">
        <f>ROUND(ROUND(L140,2)*ROUND(G140,3),2)</f>
      </c>
      <c s="36" t="s">
        <v>6897</v>
      </c>
      <c>
        <f>(M140*21)/100</f>
      </c>
      <c t="s">
        <v>27</v>
      </c>
    </row>
    <row r="141" spans="1:5" ht="12.75">
      <c r="A141" s="35" t="s">
        <v>56</v>
      </c>
      <c r="E141" s="39" t="s">
        <v>5</v>
      </c>
    </row>
    <row r="142" spans="1:5" ht="25.5">
      <c r="A142" s="35" t="s">
        <v>57</v>
      </c>
      <c r="E142" s="40" t="s">
        <v>6983</v>
      </c>
    </row>
    <row r="143" spans="1:5" ht="12.75">
      <c r="A143" t="s">
        <v>59</v>
      </c>
      <c r="E143" s="39" t="s">
        <v>5</v>
      </c>
    </row>
    <row r="144" spans="1:16" ht="25.5">
      <c r="A144" t="s">
        <v>49</v>
      </c>
      <c s="34" t="s">
        <v>200</v>
      </c>
      <c s="34" t="s">
        <v>6984</v>
      </c>
      <c s="35" t="s">
        <v>5</v>
      </c>
      <c s="6" t="s">
        <v>6985</v>
      </c>
      <c s="36" t="s">
        <v>75</v>
      </c>
      <c s="37">
        <v>256</v>
      </c>
      <c s="36">
        <v>0.00358</v>
      </c>
      <c s="36">
        <f>ROUND(G144*H144,6)</f>
      </c>
      <c r="L144" s="38">
        <v>0</v>
      </c>
      <c s="32">
        <f>ROUND(ROUND(L144,2)*ROUND(G144,3),2)</f>
      </c>
      <c s="36" t="s">
        <v>6897</v>
      </c>
      <c>
        <f>(M144*21)/100</f>
      </c>
      <c t="s">
        <v>27</v>
      </c>
    </row>
    <row r="145" spans="1:5" ht="12.75">
      <c r="A145" s="35" t="s">
        <v>56</v>
      </c>
      <c r="E145" s="39" t="s">
        <v>5</v>
      </c>
    </row>
    <row r="146" spans="1:5" ht="25.5">
      <c r="A146" s="35" t="s">
        <v>57</v>
      </c>
      <c r="E146" s="40" t="s">
        <v>6986</v>
      </c>
    </row>
    <row r="147" spans="1:5" ht="12.75">
      <c r="A147" t="s">
        <v>59</v>
      </c>
      <c r="E147" s="39" t="s">
        <v>5</v>
      </c>
    </row>
    <row r="148" spans="1:16" ht="25.5">
      <c r="A148" t="s">
        <v>49</v>
      </c>
      <c s="34" t="s">
        <v>204</v>
      </c>
      <c s="34" t="s">
        <v>6987</v>
      </c>
      <c s="35" t="s">
        <v>5</v>
      </c>
      <c s="6" t="s">
        <v>6988</v>
      </c>
      <c s="36" t="s">
        <v>75</v>
      </c>
      <c s="37">
        <v>9.5</v>
      </c>
      <c s="36">
        <v>0.00653</v>
      </c>
      <c s="36">
        <f>ROUND(G148*H148,6)</f>
      </c>
      <c r="L148" s="38">
        <v>0</v>
      </c>
      <c s="32">
        <f>ROUND(ROUND(L148,2)*ROUND(G148,3),2)</f>
      </c>
      <c s="36" t="s">
        <v>6897</v>
      </c>
      <c>
        <f>(M148*21)/100</f>
      </c>
      <c t="s">
        <v>27</v>
      </c>
    </row>
    <row r="149" spans="1:5" ht="12.75">
      <c r="A149" s="35" t="s">
        <v>56</v>
      </c>
      <c r="E149" s="39" t="s">
        <v>5</v>
      </c>
    </row>
    <row r="150" spans="1:5" ht="12.75">
      <c r="A150" s="35" t="s">
        <v>57</v>
      </c>
      <c r="E150" s="40" t="s">
        <v>6989</v>
      </c>
    </row>
    <row r="151" spans="1:5" ht="12.75">
      <c r="A151" t="s">
        <v>59</v>
      </c>
      <c r="E151" s="39" t="s">
        <v>5</v>
      </c>
    </row>
    <row r="152" spans="1:16" ht="25.5">
      <c r="A152" t="s">
        <v>49</v>
      </c>
      <c s="34" t="s">
        <v>208</v>
      </c>
      <c s="34" t="s">
        <v>6990</v>
      </c>
      <c s="35" t="s">
        <v>5</v>
      </c>
      <c s="6" t="s">
        <v>6991</v>
      </c>
      <c s="36" t="s">
        <v>75</v>
      </c>
      <c s="37">
        <v>120.8</v>
      </c>
      <c s="36">
        <v>0.00969</v>
      </c>
      <c s="36">
        <f>ROUND(G152*H152,6)</f>
      </c>
      <c r="L152" s="38">
        <v>0</v>
      </c>
      <c s="32">
        <f>ROUND(ROUND(L152,2)*ROUND(G152,3),2)</f>
      </c>
      <c s="36" t="s">
        <v>6897</v>
      </c>
      <c>
        <f>(M152*21)/100</f>
      </c>
      <c t="s">
        <v>27</v>
      </c>
    </row>
    <row r="153" spans="1:5" ht="12.75">
      <c r="A153" s="35" t="s">
        <v>56</v>
      </c>
      <c r="E153" s="39" t="s">
        <v>5</v>
      </c>
    </row>
    <row r="154" spans="1:5" ht="25.5">
      <c r="A154" s="35" t="s">
        <v>57</v>
      </c>
      <c r="E154" s="40" t="s">
        <v>6992</v>
      </c>
    </row>
    <row r="155" spans="1:5" ht="12.75">
      <c r="A155" t="s">
        <v>59</v>
      </c>
      <c r="E155" s="39" t="s">
        <v>5</v>
      </c>
    </row>
    <row r="156" spans="1:16" ht="12.75">
      <c r="A156" t="s">
        <v>49</v>
      </c>
      <c s="34" t="s">
        <v>212</v>
      </c>
      <c s="34" t="s">
        <v>6993</v>
      </c>
      <c s="35" t="s">
        <v>5</v>
      </c>
      <c s="6" t="s">
        <v>6994</v>
      </c>
      <c s="36" t="s">
        <v>75</v>
      </c>
      <c s="37">
        <v>306</v>
      </c>
      <c s="36">
        <v>1E-05</v>
      </c>
      <c s="36">
        <f>ROUND(G156*H156,6)</f>
      </c>
      <c r="L156" s="38">
        <v>0</v>
      </c>
      <c s="32">
        <f>ROUND(ROUND(L156,2)*ROUND(G156,3),2)</f>
      </c>
      <c s="36" t="s">
        <v>6897</v>
      </c>
      <c>
        <f>(M156*21)/100</f>
      </c>
      <c t="s">
        <v>27</v>
      </c>
    </row>
    <row r="157" spans="1:5" ht="12.75">
      <c r="A157" s="35" t="s">
        <v>56</v>
      </c>
      <c r="E157" s="39" t="s">
        <v>5</v>
      </c>
    </row>
    <row r="158" spans="1:5" ht="25.5">
      <c r="A158" s="35" t="s">
        <v>57</v>
      </c>
      <c r="E158" s="40" t="s">
        <v>6995</v>
      </c>
    </row>
    <row r="159" spans="1:5" ht="12.75">
      <c r="A159" t="s">
        <v>59</v>
      </c>
      <c r="E159" s="39" t="s">
        <v>5</v>
      </c>
    </row>
    <row r="160" spans="1:16" ht="25.5">
      <c r="A160" t="s">
        <v>49</v>
      </c>
      <c s="34" t="s">
        <v>217</v>
      </c>
      <c s="34" t="s">
        <v>6996</v>
      </c>
      <c s="35" t="s">
        <v>5</v>
      </c>
      <c s="6" t="s">
        <v>6997</v>
      </c>
      <c s="36" t="s">
        <v>793</v>
      </c>
      <c s="37">
        <v>4.286</v>
      </c>
      <c s="36">
        <v>0</v>
      </c>
      <c s="36">
        <f>ROUND(G160*H160,6)</f>
      </c>
      <c r="L160" s="38">
        <v>0</v>
      </c>
      <c s="32">
        <f>ROUND(ROUND(L160,2)*ROUND(G160,3),2)</f>
      </c>
      <c s="36" t="s">
        <v>6897</v>
      </c>
      <c>
        <f>(M160*21)/100</f>
      </c>
      <c t="s">
        <v>27</v>
      </c>
    </row>
    <row r="161" spans="1:5" ht="12.75">
      <c r="A161" s="35" t="s">
        <v>56</v>
      </c>
      <c r="E161" s="39" t="s">
        <v>5</v>
      </c>
    </row>
    <row r="162" spans="1:5" ht="12.75">
      <c r="A162" s="35" t="s">
        <v>57</v>
      </c>
      <c r="E162" s="40" t="s">
        <v>6998</v>
      </c>
    </row>
    <row r="163" spans="1:5" ht="12.75">
      <c r="A163" t="s">
        <v>59</v>
      </c>
      <c r="E163" s="39" t="s">
        <v>5</v>
      </c>
    </row>
    <row r="164" spans="1:16" ht="12.75">
      <c r="A164" t="s">
        <v>49</v>
      </c>
      <c s="34" t="s">
        <v>221</v>
      </c>
      <c s="34" t="s">
        <v>6999</v>
      </c>
      <c s="35" t="s">
        <v>5</v>
      </c>
      <c s="6" t="s">
        <v>7000</v>
      </c>
      <c s="36" t="s">
        <v>75</v>
      </c>
      <c s="37">
        <v>306</v>
      </c>
      <c s="36">
        <v>0.0001</v>
      </c>
      <c s="36">
        <f>ROUND(G164*H164,6)</f>
      </c>
      <c r="L164" s="38">
        <v>0</v>
      </c>
      <c s="32">
        <f>ROUND(ROUND(L164,2)*ROUND(G164,3),2)</f>
      </c>
      <c s="36" t="s">
        <v>2319</v>
      </c>
      <c>
        <f>(M164*21)/100</f>
      </c>
      <c t="s">
        <v>27</v>
      </c>
    </row>
    <row r="165" spans="1:5" ht="12.75">
      <c r="A165" s="35" t="s">
        <v>56</v>
      </c>
      <c r="E165" s="39" t="s">
        <v>5</v>
      </c>
    </row>
    <row r="166" spans="1:5" ht="12.75">
      <c r="A166" s="35" t="s">
        <v>57</v>
      </c>
      <c r="E166" s="40" t="s">
        <v>7001</v>
      </c>
    </row>
    <row r="167" spans="1:5" ht="114.75">
      <c r="A167" t="s">
        <v>59</v>
      </c>
      <c r="E167" s="39" t="s">
        <v>7002</v>
      </c>
    </row>
    <row r="168" spans="1:13" ht="12.75">
      <c r="A168" t="s">
        <v>46</v>
      </c>
      <c r="C168" s="31" t="s">
        <v>3801</v>
      </c>
      <c r="E168" s="33" t="s">
        <v>3802</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49</v>
      </c>
      <c s="34" t="s">
        <v>226</v>
      </c>
      <c s="34" t="s">
        <v>7003</v>
      </c>
      <c s="35" t="s">
        <v>5</v>
      </c>
      <c s="6" t="s">
        <v>7004</v>
      </c>
      <c s="36" t="s">
        <v>90</v>
      </c>
      <c s="37">
        <v>29</v>
      </c>
      <c s="36">
        <v>0.00264</v>
      </c>
      <c s="36">
        <f>ROUND(G169*H169,6)</f>
      </c>
      <c r="L169" s="38">
        <v>0</v>
      </c>
      <c s="32">
        <f>ROUND(ROUND(L169,2)*ROUND(G169,3),2)</f>
      </c>
      <c s="36" t="s">
        <v>6897</v>
      </c>
      <c>
        <f>(M169*21)/100</f>
      </c>
      <c t="s">
        <v>27</v>
      </c>
    </row>
    <row r="170" spans="1:5" ht="12.75">
      <c r="A170" s="35" t="s">
        <v>56</v>
      </c>
      <c r="E170" s="39" t="s">
        <v>5</v>
      </c>
    </row>
    <row r="171" spans="1:5" ht="12.75">
      <c r="A171" s="35" t="s">
        <v>57</v>
      </c>
      <c r="E171" s="40" t="s">
        <v>7005</v>
      </c>
    </row>
    <row r="172" spans="1:5" ht="63.75">
      <c r="A172" t="s">
        <v>59</v>
      </c>
      <c r="E172" s="39" t="s">
        <v>7006</v>
      </c>
    </row>
    <row r="173" spans="1:16" ht="12.75">
      <c r="A173" t="s">
        <v>49</v>
      </c>
      <c s="34" t="s">
        <v>231</v>
      </c>
      <c s="34" t="s">
        <v>7007</v>
      </c>
      <c s="35" t="s">
        <v>5</v>
      </c>
      <c s="6" t="s">
        <v>7008</v>
      </c>
      <c s="36" t="s">
        <v>75</v>
      </c>
      <c s="37">
        <v>122.6</v>
      </c>
      <c s="36">
        <v>0</v>
      </c>
      <c s="36">
        <f>ROUND(G173*H173,6)</f>
      </c>
      <c r="L173" s="38">
        <v>0</v>
      </c>
      <c s="32">
        <f>ROUND(ROUND(L173,2)*ROUND(G173,3),2)</f>
      </c>
      <c s="36" t="s">
        <v>6897</v>
      </c>
      <c>
        <f>(M173*21)/100</f>
      </c>
      <c t="s">
        <v>27</v>
      </c>
    </row>
    <row r="174" spans="1:5" ht="12.75">
      <c r="A174" s="35" t="s">
        <v>56</v>
      </c>
      <c r="E174" s="39" t="s">
        <v>5</v>
      </c>
    </row>
    <row r="175" spans="1:5" ht="25.5">
      <c r="A175" s="35" t="s">
        <v>57</v>
      </c>
      <c r="E175" s="40" t="s">
        <v>7009</v>
      </c>
    </row>
    <row r="176" spans="1:5" ht="12.75">
      <c r="A176" t="s">
        <v>59</v>
      </c>
      <c r="E176" s="39" t="s">
        <v>5</v>
      </c>
    </row>
    <row r="177" spans="1:16" ht="38.25">
      <c r="A177" t="s">
        <v>49</v>
      </c>
      <c s="34" t="s">
        <v>235</v>
      </c>
      <c s="34" t="s">
        <v>7010</v>
      </c>
      <c s="35" t="s">
        <v>5</v>
      </c>
      <c s="6" t="s">
        <v>7011</v>
      </c>
      <c s="36" t="s">
        <v>90</v>
      </c>
      <c s="37">
        <v>29</v>
      </c>
      <c s="36">
        <v>0</v>
      </c>
      <c s="36">
        <f>ROUND(G177*H177,6)</f>
      </c>
      <c r="L177" s="38">
        <v>0</v>
      </c>
      <c s="32">
        <f>ROUND(ROUND(L177,2)*ROUND(G177,3),2)</f>
      </c>
      <c s="36" t="s">
        <v>6897</v>
      </c>
      <c>
        <f>(M177*21)/100</f>
      </c>
      <c t="s">
        <v>27</v>
      </c>
    </row>
    <row r="178" spans="1:5" ht="12.75">
      <c r="A178" s="35" t="s">
        <v>56</v>
      </c>
      <c r="E178" s="39" t="s">
        <v>5</v>
      </c>
    </row>
    <row r="179" spans="1:5" ht="25.5">
      <c r="A179" s="35" t="s">
        <v>57</v>
      </c>
      <c r="E179" s="40" t="s">
        <v>7012</v>
      </c>
    </row>
    <row r="180" spans="1:5" ht="12.75">
      <c r="A180" t="s">
        <v>59</v>
      </c>
      <c r="E180" s="39" t="s">
        <v>5</v>
      </c>
    </row>
    <row r="181" spans="1:16" ht="38.25">
      <c r="A181" t="s">
        <v>49</v>
      </c>
      <c s="34" t="s">
        <v>239</v>
      </c>
      <c s="34" t="s">
        <v>7013</v>
      </c>
      <c s="35" t="s">
        <v>5</v>
      </c>
      <c s="6" t="s">
        <v>7014</v>
      </c>
      <c s="36" t="s">
        <v>90</v>
      </c>
      <c s="37">
        <v>4</v>
      </c>
      <c s="36">
        <v>0</v>
      </c>
      <c s="36">
        <f>ROUND(G181*H181,6)</f>
      </c>
      <c r="L181" s="38">
        <v>0</v>
      </c>
      <c s="32">
        <f>ROUND(ROUND(L181,2)*ROUND(G181,3),2)</f>
      </c>
      <c s="36" t="s">
        <v>6897</v>
      </c>
      <c>
        <f>(M181*21)/100</f>
      </c>
      <c t="s">
        <v>27</v>
      </c>
    </row>
    <row r="182" spans="1:5" ht="12.75">
      <c r="A182" s="35" t="s">
        <v>56</v>
      </c>
      <c r="E182" s="39" t="s">
        <v>5</v>
      </c>
    </row>
    <row r="183" spans="1:5" ht="25.5">
      <c r="A183" s="35" t="s">
        <v>57</v>
      </c>
      <c r="E183" s="40" t="s">
        <v>7015</v>
      </c>
    </row>
    <row r="184" spans="1:5" ht="12.75">
      <c r="A184" t="s">
        <v>59</v>
      </c>
      <c r="E184" s="39" t="s">
        <v>5</v>
      </c>
    </row>
    <row r="185" spans="1:16" ht="12.75">
      <c r="A185" t="s">
        <v>49</v>
      </c>
      <c s="34" t="s">
        <v>243</v>
      </c>
      <c s="34" t="s">
        <v>7016</v>
      </c>
      <c s="35" t="s">
        <v>5</v>
      </c>
      <c s="6" t="s">
        <v>7017</v>
      </c>
      <c s="36" t="s">
        <v>2138</v>
      </c>
      <c s="37">
        <v>27</v>
      </c>
      <c s="36">
        <v>7E-05</v>
      </c>
      <c s="36">
        <f>ROUND(G185*H185,6)</f>
      </c>
      <c r="L185" s="38">
        <v>0</v>
      </c>
      <c s="32">
        <f>ROUND(ROUND(L185,2)*ROUND(G185,3),2)</f>
      </c>
      <c s="36" t="s">
        <v>6897</v>
      </c>
      <c>
        <f>(M185*21)/100</f>
      </c>
      <c t="s">
        <v>27</v>
      </c>
    </row>
    <row r="186" spans="1:5" ht="12.75">
      <c r="A186" s="35" t="s">
        <v>56</v>
      </c>
      <c r="E186" s="39" t="s">
        <v>5</v>
      </c>
    </row>
    <row r="187" spans="1:5" ht="12.75">
      <c r="A187" s="35" t="s">
        <v>57</v>
      </c>
      <c r="E187" s="40" t="s">
        <v>7018</v>
      </c>
    </row>
    <row r="188" spans="1:5" ht="12.75">
      <c r="A188" t="s">
        <v>59</v>
      </c>
      <c r="E188" s="39" t="s">
        <v>5</v>
      </c>
    </row>
    <row r="189" spans="1:16" ht="12.75">
      <c r="A189" t="s">
        <v>49</v>
      </c>
      <c s="34" t="s">
        <v>247</v>
      </c>
      <c s="34" t="s">
        <v>7019</v>
      </c>
      <c s="35" t="s">
        <v>5</v>
      </c>
      <c s="6" t="s">
        <v>7020</v>
      </c>
      <c s="36" t="s">
        <v>2138</v>
      </c>
      <c s="37">
        <v>14</v>
      </c>
      <c s="36">
        <v>6E-05</v>
      </c>
      <c s="36">
        <f>ROUND(G189*H189,6)</f>
      </c>
      <c r="L189" s="38">
        <v>0</v>
      </c>
      <c s="32">
        <f>ROUND(ROUND(L189,2)*ROUND(G189,3),2)</f>
      </c>
      <c s="36" t="s">
        <v>6897</v>
      </c>
      <c>
        <f>(M189*21)/100</f>
      </c>
      <c t="s">
        <v>27</v>
      </c>
    </row>
    <row r="190" spans="1:5" ht="12.75">
      <c r="A190" s="35" t="s">
        <v>56</v>
      </c>
      <c r="E190" s="39" t="s">
        <v>5</v>
      </c>
    </row>
    <row r="191" spans="1:5" ht="12.75">
      <c r="A191" s="35" t="s">
        <v>57</v>
      </c>
      <c r="E191" s="40" t="s">
        <v>7021</v>
      </c>
    </row>
    <row r="192" spans="1:5" ht="12.75">
      <c r="A192" t="s">
        <v>59</v>
      </c>
      <c r="E192" s="39" t="s">
        <v>5</v>
      </c>
    </row>
    <row r="193" spans="1:16" ht="12.75">
      <c r="A193" t="s">
        <v>49</v>
      </c>
      <c s="34" t="s">
        <v>251</v>
      </c>
      <c s="34" t="s">
        <v>7022</v>
      </c>
      <c s="35" t="s">
        <v>5</v>
      </c>
      <c s="6" t="s">
        <v>7023</v>
      </c>
      <c s="36" t="s">
        <v>2138</v>
      </c>
      <c s="37">
        <v>160</v>
      </c>
      <c s="36">
        <v>6E-05</v>
      </c>
      <c s="36">
        <f>ROUND(G193*H193,6)</f>
      </c>
      <c r="L193" s="38">
        <v>0</v>
      </c>
      <c s="32">
        <f>ROUND(ROUND(L193,2)*ROUND(G193,3),2)</f>
      </c>
      <c s="36" t="s">
        <v>6897</v>
      </c>
      <c>
        <f>(M193*21)/100</f>
      </c>
      <c t="s">
        <v>27</v>
      </c>
    </row>
    <row r="194" spans="1:5" ht="12.75">
      <c r="A194" s="35" t="s">
        <v>56</v>
      </c>
      <c r="E194" s="39" t="s">
        <v>5</v>
      </c>
    </row>
    <row r="195" spans="1:5" ht="38.25">
      <c r="A195" s="35" t="s">
        <v>57</v>
      </c>
      <c r="E195" s="40" t="s">
        <v>7024</v>
      </c>
    </row>
    <row r="196" spans="1:5" ht="12.75">
      <c r="A196" t="s">
        <v>59</v>
      </c>
      <c r="E196" s="39" t="s">
        <v>5</v>
      </c>
    </row>
    <row r="197" spans="1:16" ht="12.75">
      <c r="A197" t="s">
        <v>49</v>
      </c>
      <c s="34" t="s">
        <v>255</v>
      </c>
      <c s="34" t="s">
        <v>7025</v>
      </c>
      <c s="35" t="s">
        <v>5</v>
      </c>
      <c s="6" t="s">
        <v>7026</v>
      </c>
      <c s="36" t="s">
        <v>2138</v>
      </c>
      <c s="37">
        <v>94</v>
      </c>
      <c s="36">
        <v>5E-05</v>
      </c>
      <c s="36">
        <f>ROUND(G197*H197,6)</f>
      </c>
      <c r="L197" s="38">
        <v>0</v>
      </c>
      <c s="32">
        <f>ROUND(ROUND(L197,2)*ROUND(G197,3),2)</f>
      </c>
      <c s="36" t="s">
        <v>6897</v>
      </c>
      <c>
        <f>(M197*21)/100</f>
      </c>
      <c t="s">
        <v>27</v>
      </c>
    </row>
    <row r="198" spans="1:5" ht="12.75">
      <c r="A198" s="35" t="s">
        <v>56</v>
      </c>
      <c r="E198" s="39" t="s">
        <v>5</v>
      </c>
    </row>
    <row r="199" spans="1:5" ht="25.5">
      <c r="A199" s="35" t="s">
        <v>57</v>
      </c>
      <c r="E199" s="40" t="s">
        <v>7027</v>
      </c>
    </row>
    <row r="200" spans="1:5" ht="12.75">
      <c r="A200" t="s">
        <v>59</v>
      </c>
      <c r="E200" s="39" t="s">
        <v>5</v>
      </c>
    </row>
    <row r="201" spans="1:16" ht="12.75">
      <c r="A201" t="s">
        <v>49</v>
      </c>
      <c s="34" t="s">
        <v>259</v>
      </c>
      <c s="34" t="s">
        <v>7028</v>
      </c>
      <c s="35" t="s">
        <v>5</v>
      </c>
      <c s="6" t="s">
        <v>7029</v>
      </c>
      <c s="36" t="s">
        <v>2138</v>
      </c>
      <c s="37">
        <v>759</v>
      </c>
      <c s="36">
        <v>5E-05</v>
      </c>
      <c s="36">
        <f>ROUND(G201*H201,6)</f>
      </c>
      <c r="L201" s="38">
        <v>0</v>
      </c>
      <c s="32">
        <f>ROUND(ROUND(L201,2)*ROUND(G201,3),2)</f>
      </c>
      <c s="36" t="s">
        <v>6897</v>
      </c>
      <c>
        <f>(M201*21)/100</f>
      </c>
      <c t="s">
        <v>27</v>
      </c>
    </row>
    <row r="202" spans="1:5" ht="12.75">
      <c r="A202" s="35" t="s">
        <v>56</v>
      </c>
      <c r="E202" s="39" t="s">
        <v>5</v>
      </c>
    </row>
    <row r="203" spans="1:5" ht="38.25">
      <c r="A203" s="35" t="s">
        <v>57</v>
      </c>
      <c r="E203" s="40" t="s">
        <v>7030</v>
      </c>
    </row>
    <row r="204" spans="1:5" ht="12.75">
      <c r="A204" t="s">
        <v>59</v>
      </c>
      <c r="E204" s="39" t="s">
        <v>5</v>
      </c>
    </row>
    <row r="205" spans="1:16" ht="25.5">
      <c r="A205" t="s">
        <v>49</v>
      </c>
      <c s="34" t="s">
        <v>263</v>
      </c>
      <c s="34" t="s">
        <v>7031</v>
      </c>
      <c s="35" t="s">
        <v>5</v>
      </c>
      <c s="6" t="s">
        <v>7032</v>
      </c>
      <c s="36" t="s">
        <v>793</v>
      </c>
      <c s="37">
        <v>15.476</v>
      </c>
      <c s="36">
        <v>0</v>
      </c>
      <c s="36">
        <f>ROUND(G205*H205,6)</f>
      </c>
      <c r="L205" s="38">
        <v>0</v>
      </c>
      <c s="32">
        <f>ROUND(ROUND(L205,2)*ROUND(G205,3),2)</f>
      </c>
      <c s="36" t="s">
        <v>6897</v>
      </c>
      <c>
        <f>(M205*21)/100</f>
      </c>
      <c t="s">
        <v>27</v>
      </c>
    </row>
    <row r="206" spans="1:5" ht="12.75">
      <c r="A206" s="35" t="s">
        <v>56</v>
      </c>
      <c r="E206" s="39" t="s">
        <v>5</v>
      </c>
    </row>
    <row r="207" spans="1:5" ht="12.75">
      <c r="A207" s="35" t="s">
        <v>57</v>
      </c>
      <c r="E207" s="40" t="s">
        <v>7033</v>
      </c>
    </row>
    <row r="208" spans="1:5" ht="12.75">
      <c r="A208" t="s">
        <v>59</v>
      </c>
      <c r="E208" s="39" t="s">
        <v>5</v>
      </c>
    </row>
    <row r="209" spans="1:16" ht="25.5">
      <c r="A209" t="s">
        <v>49</v>
      </c>
      <c s="34" t="s">
        <v>267</v>
      </c>
      <c s="34" t="s">
        <v>7034</v>
      </c>
      <c s="35" t="s">
        <v>5</v>
      </c>
      <c s="6" t="s">
        <v>7035</v>
      </c>
      <c s="36" t="s">
        <v>90</v>
      </c>
      <c s="37">
        <v>4</v>
      </c>
      <c s="36">
        <v>0.00019</v>
      </c>
      <c s="36">
        <f>ROUND(G209*H209,6)</f>
      </c>
      <c r="L209" s="38">
        <v>0</v>
      </c>
      <c s="32">
        <f>ROUND(ROUND(L209,2)*ROUND(G209,3),2)</f>
      </c>
      <c s="36" t="s">
        <v>2319</v>
      </c>
      <c>
        <f>(M209*21)/100</f>
      </c>
      <c t="s">
        <v>27</v>
      </c>
    </row>
    <row r="210" spans="1:5" ht="12.75">
      <c r="A210" s="35" t="s">
        <v>56</v>
      </c>
      <c r="E210" s="39" t="s">
        <v>5</v>
      </c>
    </row>
    <row r="211" spans="1:5" ht="12.75">
      <c r="A211" s="35" t="s">
        <v>57</v>
      </c>
      <c r="E211" s="40" t="s">
        <v>860</v>
      </c>
    </row>
    <row r="212" spans="1:5" ht="12.75">
      <c r="A212" t="s">
        <v>59</v>
      </c>
      <c r="E212" s="39" t="s">
        <v>5</v>
      </c>
    </row>
    <row r="213" spans="1:16" ht="25.5">
      <c r="A213" t="s">
        <v>49</v>
      </c>
      <c s="34" t="s">
        <v>271</v>
      </c>
      <c s="34" t="s">
        <v>7036</v>
      </c>
      <c s="35" t="s">
        <v>5</v>
      </c>
      <c s="6" t="s">
        <v>7037</v>
      </c>
      <c s="36" t="s">
        <v>90</v>
      </c>
      <c s="37">
        <v>1</v>
      </c>
      <c s="36">
        <v>0.058</v>
      </c>
      <c s="36">
        <f>ROUND(G213*H213,6)</f>
      </c>
      <c r="L213" s="38">
        <v>0</v>
      </c>
      <c s="32">
        <f>ROUND(ROUND(L213,2)*ROUND(G213,3),2)</f>
      </c>
      <c s="36" t="s">
        <v>2319</v>
      </c>
      <c>
        <f>(M213*21)/100</f>
      </c>
      <c t="s">
        <v>27</v>
      </c>
    </row>
    <row r="214" spans="1:5" ht="12.75">
      <c r="A214" s="35" t="s">
        <v>56</v>
      </c>
      <c r="E214" s="39" t="s">
        <v>5</v>
      </c>
    </row>
    <row r="215" spans="1:5" ht="12.75">
      <c r="A215" s="35" t="s">
        <v>57</v>
      </c>
      <c r="E215" s="40" t="s">
        <v>899</v>
      </c>
    </row>
    <row r="216" spans="1:5" ht="318.75">
      <c r="A216" t="s">
        <v>59</v>
      </c>
      <c r="E216" s="39" t="s">
        <v>7038</v>
      </c>
    </row>
    <row r="217" spans="1:16" ht="25.5">
      <c r="A217" t="s">
        <v>49</v>
      </c>
      <c s="34" t="s">
        <v>276</v>
      </c>
      <c s="34" t="s">
        <v>7039</v>
      </c>
      <c s="35" t="s">
        <v>5</v>
      </c>
      <c s="6" t="s">
        <v>7037</v>
      </c>
      <c s="36" t="s">
        <v>90</v>
      </c>
      <c s="37">
        <v>1</v>
      </c>
      <c s="36">
        <v>0.058</v>
      </c>
      <c s="36">
        <f>ROUND(G217*H217,6)</f>
      </c>
      <c r="L217" s="38">
        <v>0</v>
      </c>
      <c s="32">
        <f>ROUND(ROUND(L217,2)*ROUND(G217,3),2)</f>
      </c>
      <c s="36" t="s">
        <v>2319</v>
      </c>
      <c>
        <f>(M217*21)/100</f>
      </c>
      <c t="s">
        <v>27</v>
      </c>
    </row>
    <row r="218" spans="1:5" ht="12.75">
      <c r="A218" s="35" t="s">
        <v>56</v>
      </c>
      <c r="E218" s="39" t="s">
        <v>5</v>
      </c>
    </row>
    <row r="219" spans="1:5" ht="12.75">
      <c r="A219" s="35" t="s">
        <v>57</v>
      </c>
      <c r="E219" s="40" t="s">
        <v>899</v>
      </c>
    </row>
    <row r="220" spans="1:5" ht="318.75">
      <c r="A220" t="s">
        <v>59</v>
      </c>
      <c r="E220" s="39" t="s">
        <v>7038</v>
      </c>
    </row>
    <row r="221" spans="1:16" ht="25.5">
      <c r="A221" t="s">
        <v>49</v>
      </c>
      <c s="34" t="s">
        <v>280</v>
      </c>
      <c s="34" t="s">
        <v>7040</v>
      </c>
      <c s="35" t="s">
        <v>5</v>
      </c>
      <c s="6" t="s">
        <v>7041</v>
      </c>
      <c s="36" t="s">
        <v>90</v>
      </c>
      <c s="37">
        <v>1</v>
      </c>
      <c s="36">
        <v>0.048</v>
      </c>
      <c s="36">
        <f>ROUND(G221*H221,6)</f>
      </c>
      <c r="L221" s="38">
        <v>0</v>
      </c>
      <c s="32">
        <f>ROUND(ROUND(L221,2)*ROUND(G221,3),2)</f>
      </c>
      <c s="36" t="s">
        <v>2319</v>
      </c>
      <c>
        <f>(M221*21)/100</f>
      </c>
      <c t="s">
        <v>27</v>
      </c>
    </row>
    <row r="222" spans="1:5" ht="12.75">
      <c r="A222" s="35" t="s">
        <v>56</v>
      </c>
      <c r="E222" s="39" t="s">
        <v>5</v>
      </c>
    </row>
    <row r="223" spans="1:5" ht="12.75">
      <c r="A223" s="35" t="s">
        <v>57</v>
      </c>
      <c r="E223" s="40" t="s">
        <v>899</v>
      </c>
    </row>
    <row r="224" spans="1:5" ht="191.25">
      <c r="A224" t="s">
        <v>59</v>
      </c>
      <c r="E224" s="39" t="s">
        <v>7042</v>
      </c>
    </row>
    <row r="225" spans="1:16" ht="25.5">
      <c r="A225" t="s">
        <v>49</v>
      </c>
      <c s="34" t="s">
        <v>284</v>
      </c>
      <c s="34" t="s">
        <v>7043</v>
      </c>
      <c s="35" t="s">
        <v>5</v>
      </c>
      <c s="6" t="s">
        <v>7044</v>
      </c>
      <c s="36" t="s">
        <v>90</v>
      </c>
      <c s="37">
        <v>1</v>
      </c>
      <c s="36">
        <v>0.054</v>
      </c>
      <c s="36">
        <f>ROUND(G225*H225,6)</f>
      </c>
      <c r="L225" s="38">
        <v>0</v>
      </c>
      <c s="32">
        <f>ROUND(ROUND(L225,2)*ROUND(G225,3),2)</f>
      </c>
      <c s="36" t="s">
        <v>2319</v>
      </c>
      <c>
        <f>(M225*21)/100</f>
      </c>
      <c t="s">
        <v>27</v>
      </c>
    </row>
    <row r="226" spans="1:5" ht="12.75">
      <c r="A226" s="35" t="s">
        <v>56</v>
      </c>
      <c r="E226" s="39" t="s">
        <v>5</v>
      </c>
    </row>
    <row r="227" spans="1:5" ht="12.75">
      <c r="A227" s="35" t="s">
        <v>57</v>
      </c>
      <c r="E227" s="40" t="s">
        <v>899</v>
      </c>
    </row>
    <row r="228" spans="1:5" ht="318.75">
      <c r="A228" t="s">
        <v>59</v>
      </c>
      <c r="E228" s="39" t="s">
        <v>7038</v>
      </c>
    </row>
    <row r="229" spans="1:16" ht="25.5">
      <c r="A229" t="s">
        <v>49</v>
      </c>
      <c s="34" t="s">
        <v>288</v>
      </c>
      <c s="34" t="s">
        <v>7045</v>
      </c>
      <c s="35" t="s">
        <v>5</v>
      </c>
      <c s="6" t="s">
        <v>7046</v>
      </c>
      <c s="36" t="s">
        <v>90</v>
      </c>
      <c s="37">
        <v>1</v>
      </c>
      <c s="36">
        <v>0.067</v>
      </c>
      <c s="36">
        <f>ROUND(G229*H229,6)</f>
      </c>
      <c r="L229" s="38">
        <v>0</v>
      </c>
      <c s="32">
        <f>ROUND(ROUND(L229,2)*ROUND(G229,3),2)</f>
      </c>
      <c s="36" t="s">
        <v>2319</v>
      </c>
      <c>
        <f>(M229*21)/100</f>
      </c>
      <c t="s">
        <v>27</v>
      </c>
    </row>
    <row r="230" spans="1:5" ht="12.75">
      <c r="A230" s="35" t="s">
        <v>56</v>
      </c>
      <c r="E230" s="39" t="s">
        <v>5</v>
      </c>
    </row>
    <row r="231" spans="1:5" ht="12.75">
      <c r="A231" s="35" t="s">
        <v>57</v>
      </c>
      <c r="E231" s="40" t="s">
        <v>899</v>
      </c>
    </row>
    <row r="232" spans="1:5" ht="318.75">
      <c r="A232" t="s">
        <v>59</v>
      </c>
      <c r="E232" s="39" t="s">
        <v>7038</v>
      </c>
    </row>
    <row r="233" spans="1:16" ht="25.5">
      <c r="A233" t="s">
        <v>49</v>
      </c>
      <c s="34" t="s">
        <v>292</v>
      </c>
      <c s="34" t="s">
        <v>7047</v>
      </c>
      <c s="35" t="s">
        <v>5</v>
      </c>
      <c s="6" t="s">
        <v>7046</v>
      </c>
      <c s="36" t="s">
        <v>90</v>
      </c>
      <c s="37">
        <v>1</v>
      </c>
      <c s="36">
        <v>0.067</v>
      </c>
      <c s="36">
        <f>ROUND(G233*H233,6)</f>
      </c>
      <c r="L233" s="38">
        <v>0</v>
      </c>
      <c s="32">
        <f>ROUND(ROUND(L233,2)*ROUND(G233,3),2)</f>
      </c>
      <c s="36" t="s">
        <v>2319</v>
      </c>
      <c>
        <f>(M233*21)/100</f>
      </c>
      <c t="s">
        <v>27</v>
      </c>
    </row>
    <row r="234" spans="1:5" ht="12.75">
      <c r="A234" s="35" t="s">
        <v>56</v>
      </c>
      <c r="E234" s="39" t="s">
        <v>5</v>
      </c>
    </row>
    <row r="235" spans="1:5" ht="12.75">
      <c r="A235" s="35" t="s">
        <v>57</v>
      </c>
      <c r="E235" s="40" t="s">
        <v>899</v>
      </c>
    </row>
    <row r="236" spans="1:5" ht="318.75">
      <c r="A236" t="s">
        <v>59</v>
      </c>
      <c r="E236" s="39" t="s">
        <v>7038</v>
      </c>
    </row>
    <row r="237" spans="1:16" ht="25.5">
      <c r="A237" t="s">
        <v>49</v>
      </c>
      <c s="34" t="s">
        <v>296</v>
      </c>
      <c s="34" t="s">
        <v>7048</v>
      </c>
      <c s="35" t="s">
        <v>5</v>
      </c>
      <c s="6" t="s">
        <v>7037</v>
      </c>
      <c s="36" t="s">
        <v>90</v>
      </c>
      <c s="37">
        <v>1</v>
      </c>
      <c s="36">
        <v>0.058</v>
      </c>
      <c s="36">
        <f>ROUND(G237*H237,6)</f>
      </c>
      <c r="L237" s="38">
        <v>0</v>
      </c>
      <c s="32">
        <f>ROUND(ROUND(L237,2)*ROUND(G237,3),2)</f>
      </c>
      <c s="36" t="s">
        <v>2319</v>
      </c>
      <c>
        <f>(M237*21)/100</f>
      </c>
      <c t="s">
        <v>27</v>
      </c>
    </row>
    <row r="238" spans="1:5" ht="12.75">
      <c r="A238" s="35" t="s">
        <v>56</v>
      </c>
      <c r="E238" s="39" t="s">
        <v>5</v>
      </c>
    </row>
    <row r="239" spans="1:5" ht="12.75">
      <c r="A239" s="35" t="s">
        <v>57</v>
      </c>
      <c r="E239" s="40" t="s">
        <v>899</v>
      </c>
    </row>
    <row r="240" spans="1:5" ht="318.75">
      <c r="A240" t="s">
        <v>59</v>
      </c>
      <c r="E240" s="39" t="s">
        <v>7038</v>
      </c>
    </row>
    <row r="241" spans="1:16" ht="25.5">
      <c r="A241" t="s">
        <v>49</v>
      </c>
      <c s="34" t="s">
        <v>300</v>
      </c>
      <c s="34" t="s">
        <v>7049</v>
      </c>
      <c s="35" t="s">
        <v>5</v>
      </c>
      <c s="6" t="s">
        <v>7037</v>
      </c>
      <c s="36" t="s">
        <v>90</v>
      </c>
      <c s="37">
        <v>1</v>
      </c>
      <c s="36">
        <v>0.058</v>
      </c>
      <c s="36">
        <f>ROUND(G241*H241,6)</f>
      </c>
      <c r="L241" s="38">
        <v>0</v>
      </c>
      <c s="32">
        <f>ROUND(ROUND(L241,2)*ROUND(G241,3),2)</f>
      </c>
      <c s="36" t="s">
        <v>2319</v>
      </c>
      <c>
        <f>(M241*21)/100</f>
      </c>
      <c t="s">
        <v>27</v>
      </c>
    </row>
    <row r="242" spans="1:5" ht="12.75">
      <c r="A242" s="35" t="s">
        <v>56</v>
      </c>
      <c r="E242" s="39" t="s">
        <v>5</v>
      </c>
    </row>
    <row r="243" spans="1:5" ht="12.75">
      <c r="A243" s="35" t="s">
        <v>57</v>
      </c>
      <c r="E243" s="40" t="s">
        <v>899</v>
      </c>
    </row>
    <row r="244" spans="1:5" ht="318.75">
      <c r="A244" t="s">
        <v>59</v>
      </c>
      <c r="E244" s="39" t="s">
        <v>7038</v>
      </c>
    </row>
    <row r="245" spans="1:16" ht="25.5">
      <c r="A245" t="s">
        <v>49</v>
      </c>
      <c s="34" t="s">
        <v>304</v>
      </c>
      <c s="34" t="s">
        <v>7050</v>
      </c>
      <c s="35" t="s">
        <v>5</v>
      </c>
      <c s="6" t="s">
        <v>7051</v>
      </c>
      <c s="36" t="s">
        <v>90</v>
      </c>
      <c s="37">
        <v>1</v>
      </c>
      <c s="36">
        <v>0.048</v>
      </c>
      <c s="36">
        <f>ROUND(G245*H245,6)</f>
      </c>
      <c r="L245" s="38">
        <v>0</v>
      </c>
      <c s="32">
        <f>ROUND(ROUND(L245,2)*ROUND(G245,3),2)</f>
      </c>
      <c s="36" t="s">
        <v>2319</v>
      </c>
      <c>
        <f>(M245*21)/100</f>
      </c>
      <c t="s">
        <v>27</v>
      </c>
    </row>
    <row r="246" spans="1:5" ht="12.75">
      <c r="A246" s="35" t="s">
        <v>56</v>
      </c>
      <c r="E246" s="39" t="s">
        <v>5</v>
      </c>
    </row>
    <row r="247" spans="1:5" ht="12.75">
      <c r="A247" s="35" t="s">
        <v>57</v>
      </c>
      <c r="E247" s="40" t="s">
        <v>899</v>
      </c>
    </row>
    <row r="248" spans="1:5" ht="191.25">
      <c r="A248" t="s">
        <v>59</v>
      </c>
      <c r="E248" s="39" t="s">
        <v>7042</v>
      </c>
    </row>
    <row r="249" spans="1:16" ht="25.5">
      <c r="A249" t="s">
        <v>49</v>
      </c>
      <c s="34" t="s">
        <v>308</v>
      </c>
      <c s="34" t="s">
        <v>7052</v>
      </c>
      <c s="35" t="s">
        <v>5</v>
      </c>
      <c s="6" t="s">
        <v>7037</v>
      </c>
      <c s="36" t="s">
        <v>90</v>
      </c>
      <c s="37">
        <v>1</v>
      </c>
      <c s="36">
        <v>0.058</v>
      </c>
      <c s="36">
        <f>ROUND(G249*H249,6)</f>
      </c>
      <c r="L249" s="38">
        <v>0</v>
      </c>
      <c s="32">
        <f>ROUND(ROUND(L249,2)*ROUND(G249,3),2)</f>
      </c>
      <c s="36" t="s">
        <v>2319</v>
      </c>
      <c>
        <f>(M249*21)/100</f>
      </c>
      <c t="s">
        <v>27</v>
      </c>
    </row>
    <row r="250" spans="1:5" ht="12.75">
      <c r="A250" s="35" t="s">
        <v>56</v>
      </c>
      <c r="E250" s="39" t="s">
        <v>5</v>
      </c>
    </row>
    <row r="251" spans="1:5" ht="12.75">
      <c r="A251" s="35" t="s">
        <v>57</v>
      </c>
      <c r="E251" s="40" t="s">
        <v>899</v>
      </c>
    </row>
    <row r="252" spans="1:5" ht="191.25">
      <c r="A252" t="s">
        <v>59</v>
      </c>
      <c r="E252" s="39" t="s">
        <v>7053</v>
      </c>
    </row>
    <row r="253" spans="1:16" ht="25.5">
      <c r="A253" t="s">
        <v>49</v>
      </c>
      <c s="34" t="s">
        <v>312</v>
      </c>
      <c s="34" t="s">
        <v>7054</v>
      </c>
      <c s="35" t="s">
        <v>5</v>
      </c>
      <c s="6" t="s">
        <v>7051</v>
      </c>
      <c s="36" t="s">
        <v>90</v>
      </c>
      <c s="37">
        <v>1</v>
      </c>
      <c s="36">
        <v>0.048</v>
      </c>
      <c s="36">
        <f>ROUND(G253*H253,6)</f>
      </c>
      <c r="L253" s="38">
        <v>0</v>
      </c>
      <c s="32">
        <f>ROUND(ROUND(L253,2)*ROUND(G253,3),2)</f>
      </c>
      <c s="36" t="s">
        <v>2319</v>
      </c>
      <c>
        <f>(M253*21)/100</f>
      </c>
      <c t="s">
        <v>27</v>
      </c>
    </row>
    <row r="254" spans="1:5" ht="12.75">
      <c r="A254" s="35" t="s">
        <v>56</v>
      </c>
      <c r="E254" s="39" t="s">
        <v>5</v>
      </c>
    </row>
    <row r="255" spans="1:5" ht="12.75">
      <c r="A255" s="35" t="s">
        <v>57</v>
      </c>
      <c r="E255" s="40" t="s">
        <v>899</v>
      </c>
    </row>
    <row r="256" spans="1:5" ht="191.25">
      <c r="A256" t="s">
        <v>59</v>
      </c>
      <c r="E256" s="39" t="s">
        <v>7042</v>
      </c>
    </row>
    <row r="257" spans="1:16" ht="38.25">
      <c r="A257" t="s">
        <v>49</v>
      </c>
      <c s="34" t="s">
        <v>316</v>
      </c>
      <c s="34" t="s">
        <v>7055</v>
      </c>
      <c s="35" t="s">
        <v>5</v>
      </c>
      <c s="6" t="s">
        <v>7056</v>
      </c>
      <c s="36" t="s">
        <v>85</v>
      </c>
      <c s="37">
        <v>9.48</v>
      </c>
      <c s="36">
        <v>0</v>
      </c>
      <c s="36">
        <f>ROUND(G257*H257,6)</f>
      </c>
      <c r="L257" s="38">
        <v>0</v>
      </c>
      <c s="32">
        <f>ROUND(ROUND(L257,2)*ROUND(G257,3),2)</f>
      </c>
      <c s="36" t="s">
        <v>2319</v>
      </c>
      <c>
        <f>(M257*21)/100</f>
      </c>
      <c t="s">
        <v>27</v>
      </c>
    </row>
    <row r="258" spans="1:5" ht="12.75">
      <c r="A258" s="35" t="s">
        <v>56</v>
      </c>
      <c r="E258" s="39" t="s">
        <v>5</v>
      </c>
    </row>
    <row r="259" spans="1:5" ht="25.5">
      <c r="A259" s="35" t="s">
        <v>57</v>
      </c>
      <c r="E259" s="40" t="s">
        <v>7057</v>
      </c>
    </row>
    <row r="260" spans="1:5" ht="216.75">
      <c r="A260" t="s">
        <v>59</v>
      </c>
      <c r="E260" s="39" t="s">
        <v>7058</v>
      </c>
    </row>
    <row r="261" spans="1:16" ht="38.25">
      <c r="A261" t="s">
        <v>49</v>
      </c>
      <c s="34" t="s">
        <v>320</v>
      </c>
      <c s="34" t="s">
        <v>7059</v>
      </c>
      <c s="35" t="s">
        <v>5</v>
      </c>
      <c s="6" t="s">
        <v>7056</v>
      </c>
      <c s="36" t="s">
        <v>85</v>
      </c>
      <c s="37">
        <v>24</v>
      </c>
      <c s="36">
        <v>0</v>
      </c>
      <c s="36">
        <f>ROUND(G261*H261,6)</f>
      </c>
      <c r="L261" s="38">
        <v>0</v>
      </c>
      <c s="32">
        <f>ROUND(ROUND(L261,2)*ROUND(G261,3),2)</f>
      </c>
      <c s="36" t="s">
        <v>2319</v>
      </c>
      <c>
        <f>(M261*21)/100</f>
      </c>
      <c t="s">
        <v>27</v>
      </c>
    </row>
    <row r="262" spans="1:5" ht="12.75">
      <c r="A262" s="35" t="s">
        <v>56</v>
      </c>
      <c r="E262" s="39" t="s">
        <v>5</v>
      </c>
    </row>
    <row r="263" spans="1:5" ht="25.5">
      <c r="A263" s="35" t="s">
        <v>57</v>
      </c>
      <c r="E263" s="40" t="s">
        <v>7060</v>
      </c>
    </row>
    <row r="264" spans="1:5" ht="216.75">
      <c r="A264" t="s">
        <v>59</v>
      </c>
      <c r="E264" s="39" t="s">
        <v>7058</v>
      </c>
    </row>
    <row r="265" spans="1:16" ht="38.25">
      <c r="A265" t="s">
        <v>49</v>
      </c>
      <c s="34" t="s">
        <v>325</v>
      </c>
      <c s="34" t="s">
        <v>7061</v>
      </c>
      <c s="35" t="s">
        <v>5</v>
      </c>
      <c s="6" t="s">
        <v>7056</v>
      </c>
      <c s="36" t="s">
        <v>85</v>
      </c>
      <c s="37">
        <v>9.48</v>
      </c>
      <c s="36">
        <v>0</v>
      </c>
      <c s="36">
        <f>ROUND(G265*H265,6)</f>
      </c>
      <c r="L265" s="38">
        <v>0</v>
      </c>
      <c s="32">
        <f>ROUND(ROUND(L265,2)*ROUND(G265,3),2)</f>
      </c>
      <c s="36" t="s">
        <v>2319</v>
      </c>
      <c>
        <f>(M265*21)/100</f>
      </c>
      <c t="s">
        <v>27</v>
      </c>
    </row>
    <row r="266" spans="1:5" ht="12.75">
      <c r="A266" s="35" t="s">
        <v>56</v>
      </c>
      <c r="E266" s="39" t="s">
        <v>5</v>
      </c>
    </row>
    <row r="267" spans="1:5" ht="25.5">
      <c r="A267" s="35" t="s">
        <v>57</v>
      </c>
      <c r="E267" s="40" t="s">
        <v>7062</v>
      </c>
    </row>
    <row r="268" spans="1:5" ht="216.75">
      <c r="A268" t="s">
        <v>59</v>
      </c>
      <c r="E268" s="39" t="s">
        <v>7058</v>
      </c>
    </row>
    <row r="269" spans="1:16" ht="38.25">
      <c r="A269" t="s">
        <v>49</v>
      </c>
      <c s="34" t="s">
        <v>329</v>
      </c>
      <c s="34" t="s">
        <v>7063</v>
      </c>
      <c s="35" t="s">
        <v>5</v>
      </c>
      <c s="6" t="s">
        <v>7056</v>
      </c>
      <c s="36" t="s">
        <v>85</v>
      </c>
      <c s="37">
        <v>30.6</v>
      </c>
      <c s="36">
        <v>0</v>
      </c>
      <c s="36">
        <f>ROUND(G269*H269,6)</f>
      </c>
      <c r="L269" s="38">
        <v>0</v>
      </c>
      <c s="32">
        <f>ROUND(ROUND(L269,2)*ROUND(G269,3),2)</f>
      </c>
      <c s="36" t="s">
        <v>2319</v>
      </c>
      <c>
        <f>(M269*21)/100</f>
      </c>
      <c t="s">
        <v>27</v>
      </c>
    </row>
    <row r="270" spans="1:5" ht="12.75">
      <c r="A270" s="35" t="s">
        <v>56</v>
      </c>
      <c r="E270" s="39" t="s">
        <v>5</v>
      </c>
    </row>
    <row r="271" spans="1:5" ht="25.5">
      <c r="A271" s="35" t="s">
        <v>57</v>
      </c>
      <c r="E271" s="40" t="s">
        <v>7064</v>
      </c>
    </row>
    <row r="272" spans="1:5" ht="216.75">
      <c r="A272" t="s">
        <v>59</v>
      </c>
      <c r="E272" s="39" t="s">
        <v>7058</v>
      </c>
    </row>
    <row r="273" spans="1:16" ht="25.5">
      <c r="A273" t="s">
        <v>49</v>
      </c>
      <c s="34" t="s">
        <v>333</v>
      </c>
      <c s="34" t="s">
        <v>7065</v>
      </c>
      <c s="35" t="s">
        <v>5</v>
      </c>
      <c s="6" t="s">
        <v>7066</v>
      </c>
      <c s="36" t="s">
        <v>90</v>
      </c>
      <c s="37">
        <v>1</v>
      </c>
      <c s="36">
        <v>0.018</v>
      </c>
      <c s="36">
        <f>ROUND(G273*H273,6)</f>
      </c>
      <c r="L273" s="38">
        <v>0</v>
      </c>
      <c s="32">
        <f>ROUND(ROUND(L273,2)*ROUND(G273,3),2)</f>
      </c>
      <c s="36" t="s">
        <v>2319</v>
      </c>
      <c>
        <f>(M273*21)/100</f>
      </c>
      <c t="s">
        <v>27</v>
      </c>
    </row>
    <row r="274" spans="1:5" ht="12.75">
      <c r="A274" s="35" t="s">
        <v>56</v>
      </c>
      <c r="E274" s="39" t="s">
        <v>5</v>
      </c>
    </row>
    <row r="275" spans="1:5" ht="12.75">
      <c r="A275" s="35" t="s">
        <v>57</v>
      </c>
      <c r="E275" s="40" t="s">
        <v>899</v>
      </c>
    </row>
    <row r="276" spans="1:5" ht="395.25">
      <c r="A276" t="s">
        <v>59</v>
      </c>
      <c r="E276" s="39" t="s">
        <v>7067</v>
      </c>
    </row>
    <row r="277" spans="1:16" ht="25.5">
      <c r="A277" t="s">
        <v>49</v>
      </c>
      <c s="34" t="s">
        <v>337</v>
      </c>
      <c s="34" t="s">
        <v>7068</v>
      </c>
      <c s="35" t="s">
        <v>5</v>
      </c>
      <c s="6" t="s">
        <v>7066</v>
      </c>
      <c s="36" t="s">
        <v>90</v>
      </c>
      <c s="37">
        <v>1</v>
      </c>
      <c s="36">
        <v>0.018</v>
      </c>
      <c s="36">
        <f>ROUND(G277*H277,6)</f>
      </c>
      <c r="L277" s="38">
        <v>0</v>
      </c>
      <c s="32">
        <f>ROUND(ROUND(L277,2)*ROUND(G277,3),2)</f>
      </c>
      <c s="36" t="s">
        <v>2319</v>
      </c>
      <c>
        <f>(M277*21)/100</f>
      </c>
      <c t="s">
        <v>27</v>
      </c>
    </row>
    <row r="278" spans="1:5" ht="12.75">
      <c r="A278" s="35" t="s">
        <v>56</v>
      </c>
      <c r="E278" s="39" t="s">
        <v>5</v>
      </c>
    </row>
    <row r="279" spans="1:5" ht="12.75">
      <c r="A279" s="35" t="s">
        <v>57</v>
      </c>
      <c r="E279" s="40" t="s">
        <v>899</v>
      </c>
    </row>
    <row r="280" spans="1:5" ht="395.25">
      <c r="A280" t="s">
        <v>59</v>
      </c>
      <c r="E280" s="39" t="s">
        <v>7067</v>
      </c>
    </row>
    <row r="281" spans="1:16" ht="25.5">
      <c r="A281" t="s">
        <v>49</v>
      </c>
      <c s="34" t="s">
        <v>341</v>
      </c>
      <c s="34" t="s">
        <v>7069</v>
      </c>
      <c s="35" t="s">
        <v>5</v>
      </c>
      <c s="6" t="s">
        <v>7066</v>
      </c>
      <c s="36" t="s">
        <v>90</v>
      </c>
      <c s="37">
        <v>1</v>
      </c>
      <c s="36">
        <v>0.018</v>
      </c>
      <c s="36">
        <f>ROUND(G281*H281,6)</f>
      </c>
      <c r="L281" s="38">
        <v>0</v>
      </c>
      <c s="32">
        <f>ROUND(ROUND(L281,2)*ROUND(G281,3),2)</f>
      </c>
      <c s="36" t="s">
        <v>2319</v>
      </c>
      <c>
        <f>(M281*21)/100</f>
      </c>
      <c t="s">
        <v>27</v>
      </c>
    </row>
    <row r="282" spans="1:5" ht="12.75">
      <c r="A282" s="35" t="s">
        <v>56</v>
      </c>
      <c r="E282" s="39" t="s">
        <v>5</v>
      </c>
    </row>
    <row r="283" spans="1:5" ht="12.75">
      <c r="A283" s="35" t="s">
        <v>57</v>
      </c>
      <c r="E283" s="40" t="s">
        <v>899</v>
      </c>
    </row>
    <row r="284" spans="1:5" ht="395.25">
      <c r="A284" t="s">
        <v>59</v>
      </c>
      <c r="E284" s="39" t="s">
        <v>7067</v>
      </c>
    </row>
    <row r="285" spans="1:16" ht="25.5">
      <c r="A285" t="s">
        <v>49</v>
      </c>
      <c s="34" t="s">
        <v>345</v>
      </c>
      <c s="34" t="s">
        <v>7070</v>
      </c>
      <c s="35" t="s">
        <v>5</v>
      </c>
      <c s="6" t="s">
        <v>7066</v>
      </c>
      <c s="36" t="s">
        <v>90</v>
      </c>
      <c s="37">
        <v>1</v>
      </c>
      <c s="36">
        <v>0.018</v>
      </c>
      <c s="36">
        <f>ROUND(G285*H285,6)</f>
      </c>
      <c r="L285" s="38">
        <v>0</v>
      </c>
      <c s="32">
        <f>ROUND(ROUND(L285,2)*ROUND(G285,3),2)</f>
      </c>
      <c s="36" t="s">
        <v>2319</v>
      </c>
      <c>
        <f>(M285*21)/100</f>
      </c>
      <c t="s">
        <v>27</v>
      </c>
    </row>
    <row r="286" spans="1:5" ht="12.75">
      <c r="A286" s="35" t="s">
        <v>56</v>
      </c>
      <c r="E286" s="39" t="s">
        <v>5</v>
      </c>
    </row>
    <row r="287" spans="1:5" ht="12.75">
      <c r="A287" s="35" t="s">
        <v>57</v>
      </c>
      <c r="E287" s="40" t="s">
        <v>899</v>
      </c>
    </row>
    <row r="288" spans="1:5" ht="395.25">
      <c r="A288" t="s">
        <v>59</v>
      </c>
      <c r="E288" s="39" t="s">
        <v>7067</v>
      </c>
    </row>
    <row r="289" spans="1:16" ht="25.5">
      <c r="A289" t="s">
        <v>49</v>
      </c>
      <c s="34" t="s">
        <v>349</v>
      </c>
      <c s="34" t="s">
        <v>7071</v>
      </c>
      <c s="35" t="s">
        <v>5</v>
      </c>
      <c s="6" t="s">
        <v>7066</v>
      </c>
      <c s="36" t="s">
        <v>90</v>
      </c>
      <c s="37">
        <v>1</v>
      </c>
      <c s="36">
        <v>0.018</v>
      </c>
      <c s="36">
        <f>ROUND(G289*H289,6)</f>
      </c>
      <c r="L289" s="38">
        <v>0</v>
      </c>
      <c s="32">
        <f>ROUND(ROUND(L289,2)*ROUND(G289,3),2)</f>
      </c>
      <c s="36" t="s">
        <v>2319</v>
      </c>
      <c>
        <f>(M289*21)/100</f>
      </c>
      <c t="s">
        <v>27</v>
      </c>
    </row>
    <row r="290" spans="1:5" ht="12.75">
      <c r="A290" s="35" t="s">
        <v>56</v>
      </c>
      <c r="E290" s="39" t="s">
        <v>5</v>
      </c>
    </row>
    <row r="291" spans="1:5" ht="12.75">
      <c r="A291" s="35" t="s">
        <v>57</v>
      </c>
      <c r="E291" s="40" t="s">
        <v>899</v>
      </c>
    </row>
    <row r="292" spans="1:5" ht="395.25">
      <c r="A292" t="s">
        <v>59</v>
      </c>
      <c r="E292" s="39" t="s">
        <v>7067</v>
      </c>
    </row>
    <row r="293" spans="1:16" ht="25.5">
      <c r="A293" t="s">
        <v>49</v>
      </c>
      <c s="34" t="s">
        <v>353</v>
      </c>
      <c s="34" t="s">
        <v>7072</v>
      </c>
      <c s="35" t="s">
        <v>5</v>
      </c>
      <c s="6" t="s">
        <v>7066</v>
      </c>
      <c s="36" t="s">
        <v>90</v>
      </c>
      <c s="37">
        <v>1</v>
      </c>
      <c s="36">
        <v>0.018</v>
      </c>
      <c s="36">
        <f>ROUND(G293*H293,6)</f>
      </c>
      <c r="L293" s="38">
        <v>0</v>
      </c>
      <c s="32">
        <f>ROUND(ROUND(L293,2)*ROUND(G293,3),2)</f>
      </c>
      <c s="36" t="s">
        <v>2319</v>
      </c>
      <c>
        <f>(M293*21)/100</f>
      </c>
      <c t="s">
        <v>27</v>
      </c>
    </row>
    <row r="294" spans="1:5" ht="12.75">
      <c r="A294" s="35" t="s">
        <v>56</v>
      </c>
      <c r="E294" s="39" t="s">
        <v>5</v>
      </c>
    </row>
    <row r="295" spans="1:5" ht="12.75">
      <c r="A295" s="35" t="s">
        <v>57</v>
      </c>
      <c r="E295" s="40" t="s">
        <v>899</v>
      </c>
    </row>
    <row r="296" spans="1:5" ht="395.25">
      <c r="A296" t="s">
        <v>59</v>
      </c>
      <c r="E296" s="39" t="s">
        <v>7067</v>
      </c>
    </row>
    <row r="297" spans="1:16" ht="12.75">
      <c r="A297" t="s">
        <v>49</v>
      </c>
      <c s="34" t="s">
        <v>357</v>
      </c>
      <c s="34" t="s">
        <v>7073</v>
      </c>
      <c s="35" t="s">
        <v>5</v>
      </c>
      <c s="6" t="s">
        <v>7074</v>
      </c>
      <c s="36" t="s">
        <v>90</v>
      </c>
      <c s="37">
        <v>1</v>
      </c>
      <c s="36">
        <v>0.013</v>
      </c>
      <c s="36">
        <f>ROUND(G297*H297,6)</f>
      </c>
      <c r="L297" s="38">
        <v>0</v>
      </c>
      <c s="32">
        <f>ROUND(ROUND(L297,2)*ROUND(G297,3),2)</f>
      </c>
      <c s="36" t="s">
        <v>2319</v>
      </c>
      <c>
        <f>(M297*21)/100</f>
      </c>
      <c t="s">
        <v>27</v>
      </c>
    </row>
    <row r="298" spans="1:5" ht="12.75">
      <c r="A298" s="35" t="s">
        <v>56</v>
      </c>
      <c r="E298" s="39" t="s">
        <v>5</v>
      </c>
    </row>
    <row r="299" spans="1:5" ht="12.75">
      <c r="A299" s="35" t="s">
        <v>57</v>
      </c>
      <c r="E299" s="40" t="s">
        <v>899</v>
      </c>
    </row>
    <row r="300" spans="1:5" ht="395.25">
      <c r="A300" t="s">
        <v>59</v>
      </c>
      <c r="E300" s="39" t="s">
        <v>7075</v>
      </c>
    </row>
    <row r="301" spans="1:16" ht="12.75">
      <c r="A301" t="s">
        <v>49</v>
      </c>
      <c s="34" t="s">
        <v>361</v>
      </c>
      <c s="34" t="s">
        <v>7076</v>
      </c>
      <c s="35" t="s">
        <v>5</v>
      </c>
      <c s="6" t="s">
        <v>7074</v>
      </c>
      <c s="36" t="s">
        <v>90</v>
      </c>
      <c s="37">
        <v>1</v>
      </c>
      <c s="36">
        <v>0.013</v>
      </c>
      <c s="36">
        <f>ROUND(G301*H301,6)</f>
      </c>
      <c r="L301" s="38">
        <v>0</v>
      </c>
      <c s="32">
        <f>ROUND(ROUND(L301,2)*ROUND(G301,3),2)</f>
      </c>
      <c s="36" t="s">
        <v>2319</v>
      </c>
      <c>
        <f>(M301*21)/100</f>
      </c>
      <c t="s">
        <v>27</v>
      </c>
    </row>
    <row r="302" spans="1:5" ht="12.75">
      <c r="A302" s="35" t="s">
        <v>56</v>
      </c>
      <c r="E302" s="39" t="s">
        <v>5</v>
      </c>
    </row>
    <row r="303" spans="1:5" ht="12.75">
      <c r="A303" s="35" t="s">
        <v>57</v>
      </c>
      <c r="E303" s="40" t="s">
        <v>899</v>
      </c>
    </row>
    <row r="304" spans="1:5" ht="395.25">
      <c r="A304" t="s">
        <v>59</v>
      </c>
      <c r="E304" s="39" t="s">
        <v>7075</v>
      </c>
    </row>
    <row r="305" spans="1:16" ht="12.75">
      <c r="A305" t="s">
        <v>49</v>
      </c>
      <c s="34" t="s">
        <v>365</v>
      </c>
      <c s="34" t="s">
        <v>7077</v>
      </c>
      <c s="35" t="s">
        <v>5</v>
      </c>
      <c s="6" t="s">
        <v>7074</v>
      </c>
      <c s="36" t="s">
        <v>90</v>
      </c>
      <c s="37">
        <v>1</v>
      </c>
      <c s="36">
        <v>0.013</v>
      </c>
      <c s="36">
        <f>ROUND(G305*H305,6)</f>
      </c>
      <c r="L305" s="38">
        <v>0</v>
      </c>
      <c s="32">
        <f>ROUND(ROUND(L305,2)*ROUND(G305,3),2)</f>
      </c>
      <c s="36" t="s">
        <v>2319</v>
      </c>
      <c>
        <f>(M305*21)/100</f>
      </c>
      <c t="s">
        <v>27</v>
      </c>
    </row>
    <row r="306" spans="1:5" ht="12.75">
      <c r="A306" s="35" t="s">
        <v>56</v>
      </c>
      <c r="E306" s="39" t="s">
        <v>5</v>
      </c>
    </row>
    <row r="307" spans="1:5" ht="12.75">
      <c r="A307" s="35" t="s">
        <v>57</v>
      </c>
      <c r="E307" s="40" t="s">
        <v>899</v>
      </c>
    </row>
    <row r="308" spans="1:5" ht="395.25">
      <c r="A308" t="s">
        <v>59</v>
      </c>
      <c r="E308" s="39" t="s">
        <v>7075</v>
      </c>
    </row>
    <row r="309" spans="1:16" ht="12.75">
      <c r="A309" t="s">
        <v>49</v>
      </c>
      <c s="34" t="s">
        <v>369</v>
      </c>
      <c s="34" t="s">
        <v>7078</v>
      </c>
      <c s="35" t="s">
        <v>5</v>
      </c>
      <c s="6" t="s">
        <v>7074</v>
      </c>
      <c s="36" t="s">
        <v>90</v>
      </c>
      <c s="37">
        <v>1</v>
      </c>
      <c s="36">
        <v>0.013</v>
      </c>
      <c s="36">
        <f>ROUND(G309*H309,6)</f>
      </c>
      <c r="L309" s="38">
        <v>0</v>
      </c>
      <c s="32">
        <f>ROUND(ROUND(L309,2)*ROUND(G309,3),2)</f>
      </c>
      <c s="36" t="s">
        <v>2319</v>
      </c>
      <c>
        <f>(M309*21)/100</f>
      </c>
      <c t="s">
        <v>27</v>
      </c>
    </row>
    <row r="310" spans="1:5" ht="12.75">
      <c r="A310" s="35" t="s">
        <v>56</v>
      </c>
      <c r="E310" s="39" t="s">
        <v>5</v>
      </c>
    </row>
    <row r="311" spans="1:5" ht="12.75">
      <c r="A311" s="35" t="s">
        <v>57</v>
      </c>
      <c r="E311" s="40" t="s">
        <v>899</v>
      </c>
    </row>
    <row r="312" spans="1:5" ht="395.25">
      <c r="A312" t="s">
        <v>59</v>
      </c>
      <c r="E312" s="39" t="s">
        <v>7075</v>
      </c>
    </row>
    <row r="313" spans="1:16" ht="12.75">
      <c r="A313" t="s">
        <v>49</v>
      </c>
      <c s="34" t="s">
        <v>373</v>
      </c>
      <c s="34" t="s">
        <v>7079</v>
      </c>
      <c s="35" t="s">
        <v>5</v>
      </c>
      <c s="6" t="s">
        <v>7074</v>
      </c>
      <c s="36" t="s">
        <v>90</v>
      </c>
      <c s="37">
        <v>1</v>
      </c>
      <c s="36">
        <v>0.021</v>
      </c>
      <c s="36">
        <f>ROUND(G313*H313,6)</f>
      </c>
      <c r="L313" s="38">
        <v>0</v>
      </c>
      <c s="32">
        <f>ROUND(ROUND(L313,2)*ROUND(G313,3),2)</f>
      </c>
      <c s="36" t="s">
        <v>2319</v>
      </c>
      <c>
        <f>(M313*21)/100</f>
      </c>
      <c t="s">
        <v>27</v>
      </c>
    </row>
    <row r="314" spans="1:5" ht="12.75">
      <c r="A314" s="35" t="s">
        <v>56</v>
      </c>
      <c r="E314" s="39" t="s">
        <v>5</v>
      </c>
    </row>
    <row r="315" spans="1:5" ht="12.75">
      <c r="A315" s="35" t="s">
        <v>57</v>
      </c>
      <c r="E315" s="40" t="s">
        <v>899</v>
      </c>
    </row>
    <row r="316" spans="1:5" ht="395.25">
      <c r="A316" t="s">
        <v>59</v>
      </c>
      <c r="E316" s="39" t="s">
        <v>7080</v>
      </c>
    </row>
    <row r="317" spans="1:16" ht="12.75">
      <c r="A317" t="s">
        <v>49</v>
      </c>
      <c s="34" t="s">
        <v>377</v>
      </c>
      <c s="34" t="s">
        <v>7081</v>
      </c>
      <c s="35" t="s">
        <v>5</v>
      </c>
      <c s="6" t="s">
        <v>7074</v>
      </c>
      <c s="36" t="s">
        <v>90</v>
      </c>
      <c s="37">
        <v>1</v>
      </c>
      <c s="36">
        <v>0.021</v>
      </c>
      <c s="36">
        <f>ROUND(G317*H317,6)</f>
      </c>
      <c r="L317" s="38">
        <v>0</v>
      </c>
      <c s="32">
        <f>ROUND(ROUND(L317,2)*ROUND(G317,3),2)</f>
      </c>
      <c s="36" t="s">
        <v>2319</v>
      </c>
      <c>
        <f>(M317*21)/100</f>
      </c>
      <c t="s">
        <v>27</v>
      </c>
    </row>
    <row r="318" spans="1:5" ht="12.75">
      <c r="A318" s="35" t="s">
        <v>56</v>
      </c>
      <c r="E318" s="39" t="s">
        <v>5</v>
      </c>
    </row>
    <row r="319" spans="1:5" ht="12.75">
      <c r="A319" s="35" t="s">
        <v>57</v>
      </c>
      <c r="E319" s="40" t="s">
        <v>899</v>
      </c>
    </row>
    <row r="320" spans="1:5" ht="395.25">
      <c r="A320" t="s">
        <v>59</v>
      </c>
      <c r="E320" s="39" t="s">
        <v>7080</v>
      </c>
    </row>
    <row r="321" spans="1:16" ht="12.75">
      <c r="A321" t="s">
        <v>49</v>
      </c>
      <c s="34" t="s">
        <v>381</v>
      </c>
      <c s="34" t="s">
        <v>7082</v>
      </c>
      <c s="35" t="s">
        <v>5</v>
      </c>
      <c s="6" t="s">
        <v>7074</v>
      </c>
      <c s="36" t="s">
        <v>90</v>
      </c>
      <c s="37">
        <v>1</v>
      </c>
      <c s="36">
        <v>0.052</v>
      </c>
      <c s="36">
        <f>ROUND(G321*H321,6)</f>
      </c>
      <c r="L321" s="38">
        <v>0</v>
      </c>
      <c s="32">
        <f>ROUND(ROUND(L321,2)*ROUND(G321,3),2)</f>
      </c>
      <c s="36" t="s">
        <v>2319</v>
      </c>
      <c>
        <f>(M321*21)/100</f>
      </c>
      <c t="s">
        <v>27</v>
      </c>
    </row>
    <row r="322" spans="1:5" ht="12.75">
      <c r="A322" s="35" t="s">
        <v>56</v>
      </c>
      <c r="E322" s="39" t="s">
        <v>5</v>
      </c>
    </row>
    <row r="323" spans="1:5" ht="12.75">
      <c r="A323" s="35" t="s">
        <v>57</v>
      </c>
      <c r="E323" s="40" t="s">
        <v>899</v>
      </c>
    </row>
    <row r="324" spans="1:5" ht="395.25">
      <c r="A324" t="s">
        <v>59</v>
      </c>
      <c r="E324" s="39" t="s">
        <v>7083</v>
      </c>
    </row>
    <row r="325" spans="1:16" ht="12.75">
      <c r="A325" t="s">
        <v>49</v>
      </c>
      <c s="34" t="s">
        <v>385</v>
      </c>
      <c s="34" t="s">
        <v>7084</v>
      </c>
      <c s="35" t="s">
        <v>5</v>
      </c>
      <c s="6" t="s">
        <v>7074</v>
      </c>
      <c s="36" t="s">
        <v>90</v>
      </c>
      <c s="37">
        <v>1</v>
      </c>
      <c s="36">
        <v>0.022</v>
      </c>
      <c s="36">
        <f>ROUND(G325*H325,6)</f>
      </c>
      <c r="L325" s="38">
        <v>0</v>
      </c>
      <c s="32">
        <f>ROUND(ROUND(L325,2)*ROUND(G325,3),2)</f>
      </c>
      <c s="36" t="s">
        <v>2319</v>
      </c>
      <c>
        <f>(M325*21)/100</f>
      </c>
      <c t="s">
        <v>27</v>
      </c>
    </row>
    <row r="326" spans="1:5" ht="12.75">
      <c r="A326" s="35" t="s">
        <v>56</v>
      </c>
      <c r="E326" s="39" t="s">
        <v>5</v>
      </c>
    </row>
    <row r="327" spans="1:5" ht="12.75">
      <c r="A327" s="35" t="s">
        <v>57</v>
      </c>
      <c r="E327" s="40" t="s">
        <v>899</v>
      </c>
    </row>
    <row r="328" spans="1:5" ht="395.25">
      <c r="A328" t="s">
        <v>59</v>
      </c>
      <c r="E328" s="39" t="s">
        <v>7085</v>
      </c>
    </row>
    <row r="329" spans="1:16" ht="12.75">
      <c r="A329" t="s">
        <v>49</v>
      </c>
      <c s="34" t="s">
        <v>389</v>
      </c>
      <c s="34" t="s">
        <v>7086</v>
      </c>
      <c s="35" t="s">
        <v>5</v>
      </c>
      <c s="6" t="s">
        <v>7074</v>
      </c>
      <c s="36" t="s">
        <v>90</v>
      </c>
      <c s="37">
        <v>4</v>
      </c>
      <c s="36">
        <v>0.0045</v>
      </c>
      <c s="36">
        <f>ROUND(G329*H329,6)</f>
      </c>
      <c r="L329" s="38">
        <v>0</v>
      </c>
      <c s="32">
        <f>ROUND(ROUND(L329,2)*ROUND(G329,3),2)</f>
      </c>
      <c s="36" t="s">
        <v>2319</v>
      </c>
      <c>
        <f>(M329*21)/100</f>
      </c>
      <c t="s">
        <v>27</v>
      </c>
    </row>
    <row r="330" spans="1:5" ht="12.75">
      <c r="A330" s="35" t="s">
        <v>56</v>
      </c>
      <c r="E330" s="39" t="s">
        <v>5</v>
      </c>
    </row>
    <row r="331" spans="1:5" ht="12.75">
      <c r="A331" s="35" t="s">
        <v>57</v>
      </c>
      <c r="E331" s="40" t="s">
        <v>860</v>
      </c>
    </row>
    <row r="332" spans="1:5" ht="344.25">
      <c r="A332" t="s">
        <v>59</v>
      </c>
      <c r="E332" s="39" t="s">
        <v>7087</v>
      </c>
    </row>
    <row r="333" spans="1:16" ht="12.75">
      <c r="A333" t="s">
        <v>49</v>
      </c>
      <c s="34" t="s">
        <v>394</v>
      </c>
      <c s="34" t="s">
        <v>7088</v>
      </c>
      <c s="35" t="s">
        <v>5</v>
      </c>
      <c s="6" t="s">
        <v>7074</v>
      </c>
      <c s="36" t="s">
        <v>90</v>
      </c>
      <c s="37">
        <v>3</v>
      </c>
      <c s="36">
        <v>0.003</v>
      </c>
      <c s="36">
        <f>ROUND(G333*H333,6)</f>
      </c>
      <c r="L333" s="38">
        <v>0</v>
      </c>
      <c s="32">
        <f>ROUND(ROUND(L333,2)*ROUND(G333,3),2)</f>
      </c>
      <c s="36" t="s">
        <v>2319</v>
      </c>
      <c>
        <f>(M333*21)/100</f>
      </c>
      <c t="s">
        <v>27</v>
      </c>
    </row>
    <row r="334" spans="1:5" ht="12.75">
      <c r="A334" s="35" t="s">
        <v>56</v>
      </c>
      <c r="E334" s="39" t="s">
        <v>5</v>
      </c>
    </row>
    <row r="335" spans="1:5" ht="12.75">
      <c r="A335" s="35" t="s">
        <v>57</v>
      </c>
      <c r="E335" s="40" t="s">
        <v>1210</v>
      </c>
    </row>
    <row r="336" spans="1:5" ht="344.25">
      <c r="A336" t="s">
        <v>59</v>
      </c>
      <c r="E336" s="39" t="s">
        <v>7089</v>
      </c>
    </row>
    <row r="337" spans="1:16" ht="12.75">
      <c r="A337" t="s">
        <v>49</v>
      </c>
      <c s="34" t="s">
        <v>398</v>
      </c>
      <c s="34" t="s">
        <v>7090</v>
      </c>
      <c s="35" t="s">
        <v>5</v>
      </c>
      <c s="6" t="s">
        <v>7074</v>
      </c>
      <c s="36" t="s">
        <v>90</v>
      </c>
      <c s="37">
        <v>2</v>
      </c>
      <c s="36">
        <v>0.007</v>
      </c>
      <c s="36">
        <f>ROUND(G337*H337,6)</f>
      </c>
      <c r="L337" s="38">
        <v>0</v>
      </c>
      <c s="32">
        <f>ROUND(ROUND(L337,2)*ROUND(G337,3),2)</f>
      </c>
      <c s="36" t="s">
        <v>2319</v>
      </c>
      <c>
        <f>(M337*21)/100</f>
      </c>
      <c t="s">
        <v>27</v>
      </c>
    </row>
    <row r="338" spans="1:5" ht="12.75">
      <c r="A338" s="35" t="s">
        <v>56</v>
      </c>
      <c r="E338" s="39" t="s">
        <v>5</v>
      </c>
    </row>
    <row r="339" spans="1:5" ht="12.75">
      <c r="A339" s="35" t="s">
        <v>57</v>
      </c>
      <c r="E339" s="40" t="s">
        <v>895</v>
      </c>
    </row>
    <row r="340" spans="1:5" ht="369.75">
      <c r="A340" t="s">
        <v>59</v>
      </c>
      <c r="E340" s="39" t="s">
        <v>7091</v>
      </c>
    </row>
    <row r="341" spans="1:16" ht="25.5">
      <c r="A341" t="s">
        <v>49</v>
      </c>
      <c s="34" t="s">
        <v>402</v>
      </c>
      <c s="34" t="s">
        <v>7092</v>
      </c>
      <c s="35" t="s">
        <v>5</v>
      </c>
      <c s="6" t="s">
        <v>7093</v>
      </c>
      <c s="36" t="s">
        <v>90</v>
      </c>
      <c s="37">
        <v>1</v>
      </c>
      <c s="36">
        <v>0.03</v>
      </c>
      <c s="36">
        <f>ROUND(G341*H341,6)</f>
      </c>
      <c r="L341" s="38">
        <v>0</v>
      </c>
      <c s="32">
        <f>ROUND(ROUND(L341,2)*ROUND(G341,3),2)</f>
      </c>
      <c s="36" t="s">
        <v>2319</v>
      </c>
      <c>
        <f>(M341*21)/100</f>
      </c>
      <c t="s">
        <v>27</v>
      </c>
    </row>
    <row r="342" spans="1:5" ht="12.75">
      <c r="A342" s="35" t="s">
        <v>56</v>
      </c>
      <c r="E342" s="39" t="s">
        <v>5</v>
      </c>
    </row>
    <row r="343" spans="1:5" ht="12.75">
      <c r="A343" s="35" t="s">
        <v>57</v>
      </c>
      <c r="E343" s="40" t="s">
        <v>899</v>
      </c>
    </row>
    <row r="344" spans="1:5" ht="395.25">
      <c r="A344" t="s">
        <v>59</v>
      </c>
      <c r="E344" s="39" t="s">
        <v>7094</v>
      </c>
    </row>
    <row r="345" spans="1:16" ht="25.5">
      <c r="A345" t="s">
        <v>49</v>
      </c>
      <c s="34" t="s">
        <v>406</v>
      </c>
      <c s="34" t="s">
        <v>7095</v>
      </c>
      <c s="35" t="s">
        <v>5</v>
      </c>
      <c s="6" t="s">
        <v>7096</v>
      </c>
      <c s="36" t="s">
        <v>90</v>
      </c>
      <c s="37">
        <v>1</v>
      </c>
      <c s="36">
        <v>0.085</v>
      </c>
      <c s="36">
        <f>ROUND(G345*H345,6)</f>
      </c>
      <c r="L345" s="38">
        <v>0</v>
      </c>
      <c s="32">
        <f>ROUND(ROUND(L345,2)*ROUND(G345,3),2)</f>
      </c>
      <c s="36" t="s">
        <v>2319</v>
      </c>
      <c>
        <f>(M345*21)/100</f>
      </c>
      <c t="s">
        <v>27</v>
      </c>
    </row>
    <row r="346" spans="1:5" ht="12.75">
      <c r="A346" s="35" t="s">
        <v>56</v>
      </c>
      <c r="E346" s="39" t="s">
        <v>5</v>
      </c>
    </row>
    <row r="347" spans="1:5" ht="12.75">
      <c r="A347" s="35" t="s">
        <v>57</v>
      </c>
      <c r="E347" s="40" t="s">
        <v>899</v>
      </c>
    </row>
    <row r="348" spans="1:5" ht="395.25">
      <c r="A348" t="s">
        <v>59</v>
      </c>
      <c r="E348" s="39" t="s">
        <v>7097</v>
      </c>
    </row>
    <row r="349" spans="1:16" ht="25.5">
      <c r="A349" t="s">
        <v>49</v>
      </c>
      <c s="34" t="s">
        <v>410</v>
      </c>
      <c s="34" t="s">
        <v>7098</v>
      </c>
      <c s="35" t="s">
        <v>5</v>
      </c>
      <c s="6" t="s">
        <v>7099</v>
      </c>
      <c s="36" t="s">
        <v>54</v>
      </c>
      <c s="37">
        <v>1</v>
      </c>
      <c s="36">
        <v>14.28925</v>
      </c>
      <c s="36">
        <f>ROUND(G349*H349,6)</f>
      </c>
      <c r="L349" s="38">
        <v>0</v>
      </c>
      <c s="32">
        <f>ROUND(ROUND(L349,2)*ROUND(G349,3),2)</f>
      </c>
      <c s="36" t="s">
        <v>2319</v>
      </c>
      <c>
        <f>(M349*21)/100</f>
      </c>
      <c t="s">
        <v>27</v>
      </c>
    </row>
    <row r="350" spans="1:5" ht="12.75">
      <c r="A350" s="35" t="s">
        <v>56</v>
      </c>
      <c r="E350" s="39" t="s">
        <v>5</v>
      </c>
    </row>
    <row r="351" spans="1:5" ht="25.5">
      <c r="A351" s="35" t="s">
        <v>57</v>
      </c>
      <c r="E351" s="40" t="s">
        <v>7100</v>
      </c>
    </row>
    <row r="352" spans="1:5" ht="369.75">
      <c r="A352" t="s">
        <v>59</v>
      </c>
      <c r="E352" s="39" t="s">
        <v>7101</v>
      </c>
    </row>
    <row r="353" spans="1:13" ht="12.75">
      <c r="A353" t="s">
        <v>46</v>
      </c>
      <c r="C353" s="31" t="s">
        <v>4664</v>
      </c>
      <c r="E353" s="33" t="s">
        <v>4665</v>
      </c>
      <c r="J353" s="32">
        <f>0</f>
      </c>
      <c s="32">
        <f>0</f>
      </c>
      <c s="32">
        <f>0+L354+L358+L362+L366+L370</f>
      </c>
      <c s="32">
        <f>0+M354+M358+M362+M366+M370</f>
      </c>
    </row>
    <row r="354" spans="1:16" ht="25.5">
      <c r="A354" t="s">
        <v>49</v>
      </c>
      <c s="34" t="s">
        <v>414</v>
      </c>
      <c s="34" t="s">
        <v>4667</v>
      </c>
      <c s="35" t="s">
        <v>5</v>
      </c>
      <c s="6" t="s">
        <v>4669</v>
      </c>
      <c s="36" t="s">
        <v>85</v>
      </c>
      <c s="37">
        <v>1022.818</v>
      </c>
      <c s="36">
        <v>7E-05</v>
      </c>
      <c s="36">
        <f>ROUND(G354*H354,6)</f>
      </c>
      <c r="L354" s="38">
        <v>0</v>
      </c>
      <c s="32">
        <f>ROUND(ROUND(L354,2)*ROUND(G354,3),2)</f>
      </c>
      <c s="36" t="s">
        <v>6897</v>
      </c>
      <c>
        <f>(M354*21)/100</f>
      </c>
      <c t="s">
        <v>27</v>
      </c>
    </row>
    <row r="355" spans="1:5" ht="12.75">
      <c r="A355" s="35" t="s">
        <v>56</v>
      </c>
      <c r="E355" s="39" t="s">
        <v>5</v>
      </c>
    </row>
    <row r="356" spans="1:5" ht="12.75">
      <c r="A356" s="35" t="s">
        <v>57</v>
      </c>
      <c r="E356" s="40" t="s">
        <v>7102</v>
      </c>
    </row>
    <row r="357" spans="1:5" ht="12.75">
      <c r="A357" t="s">
        <v>59</v>
      </c>
      <c r="E357" s="39" t="s">
        <v>5</v>
      </c>
    </row>
    <row r="358" spans="1:16" ht="25.5">
      <c r="A358" t="s">
        <v>49</v>
      </c>
      <c s="34" t="s">
        <v>418</v>
      </c>
      <c s="34" t="s">
        <v>7103</v>
      </c>
      <c s="35" t="s">
        <v>5</v>
      </c>
      <c s="6" t="s">
        <v>7104</v>
      </c>
      <c s="36" t="s">
        <v>85</v>
      </c>
      <c s="37">
        <v>1022.818</v>
      </c>
      <c s="36">
        <v>7E-05</v>
      </c>
      <c s="36">
        <f>ROUND(G358*H358,6)</f>
      </c>
      <c r="L358" s="38">
        <v>0</v>
      </c>
      <c s="32">
        <f>ROUND(ROUND(L358,2)*ROUND(G358,3),2)</f>
      </c>
      <c s="36" t="s">
        <v>6897</v>
      </c>
      <c>
        <f>(M358*21)/100</f>
      </c>
      <c t="s">
        <v>27</v>
      </c>
    </row>
    <row r="359" spans="1:5" ht="12.75">
      <c r="A359" s="35" t="s">
        <v>56</v>
      </c>
      <c r="E359" s="39" t="s">
        <v>5</v>
      </c>
    </row>
    <row r="360" spans="1:5" ht="12.75">
      <c r="A360" s="35" t="s">
        <v>57</v>
      </c>
      <c r="E360" s="40" t="s">
        <v>7102</v>
      </c>
    </row>
    <row r="361" spans="1:5" ht="12.75">
      <c r="A361" t="s">
        <v>59</v>
      </c>
      <c r="E361" s="39" t="s">
        <v>5</v>
      </c>
    </row>
    <row r="362" spans="1:16" ht="12.75">
      <c r="A362" t="s">
        <v>49</v>
      </c>
      <c s="34" t="s">
        <v>422</v>
      </c>
      <c s="34" t="s">
        <v>7105</v>
      </c>
      <c s="35" t="s">
        <v>5</v>
      </c>
      <c s="6" t="s">
        <v>7106</v>
      </c>
      <c s="36" t="s">
        <v>85</v>
      </c>
      <c s="37">
        <v>1022.818</v>
      </c>
      <c s="36">
        <v>0</v>
      </c>
      <c s="36">
        <f>ROUND(G362*H362,6)</f>
      </c>
      <c r="L362" s="38">
        <v>0</v>
      </c>
      <c s="32">
        <f>ROUND(ROUND(L362,2)*ROUND(G362,3),2)</f>
      </c>
      <c s="36" t="s">
        <v>6897</v>
      </c>
      <c>
        <f>(M362*21)/100</f>
      </c>
      <c t="s">
        <v>27</v>
      </c>
    </row>
    <row r="363" spans="1:5" ht="12.75">
      <c r="A363" s="35" t="s">
        <v>56</v>
      </c>
      <c r="E363" s="39" t="s">
        <v>5</v>
      </c>
    </row>
    <row r="364" spans="1:5" ht="12.75">
      <c r="A364" s="35" t="s">
        <v>57</v>
      </c>
      <c r="E364" s="40" t="s">
        <v>7102</v>
      </c>
    </row>
    <row r="365" spans="1:5" ht="12.75">
      <c r="A365" t="s">
        <v>59</v>
      </c>
      <c r="E365" s="39" t="s">
        <v>5</v>
      </c>
    </row>
    <row r="366" spans="1:16" ht="12.75">
      <c r="A366" t="s">
        <v>49</v>
      </c>
      <c s="34" t="s">
        <v>426</v>
      </c>
      <c s="34" t="s">
        <v>7107</v>
      </c>
      <c s="35" t="s">
        <v>5</v>
      </c>
      <c s="6" t="s">
        <v>7108</v>
      </c>
      <c s="36" t="s">
        <v>85</v>
      </c>
      <c s="37">
        <v>1022.818</v>
      </c>
      <c s="36">
        <v>0.00013</v>
      </c>
      <c s="36">
        <f>ROUND(G366*H366,6)</f>
      </c>
      <c r="L366" s="38">
        <v>0</v>
      </c>
      <c s="32">
        <f>ROUND(ROUND(L366,2)*ROUND(G366,3),2)</f>
      </c>
      <c s="36" t="s">
        <v>6897</v>
      </c>
      <c>
        <f>(M366*21)/100</f>
      </c>
      <c t="s">
        <v>27</v>
      </c>
    </row>
    <row r="367" spans="1:5" ht="12.75">
      <c r="A367" s="35" t="s">
        <v>56</v>
      </c>
      <c r="E367" s="39" t="s">
        <v>5</v>
      </c>
    </row>
    <row r="368" spans="1:5" ht="12.75">
      <c r="A368" s="35" t="s">
        <v>57</v>
      </c>
      <c r="E368" s="40" t="s">
        <v>7102</v>
      </c>
    </row>
    <row r="369" spans="1:5" ht="12.75">
      <c r="A369" t="s">
        <v>59</v>
      </c>
      <c r="E369" s="39" t="s">
        <v>5</v>
      </c>
    </row>
    <row r="370" spans="1:16" ht="12.75">
      <c r="A370" t="s">
        <v>49</v>
      </c>
      <c s="34" t="s">
        <v>430</v>
      </c>
      <c s="34" t="s">
        <v>7109</v>
      </c>
      <c s="35" t="s">
        <v>5</v>
      </c>
      <c s="6" t="s">
        <v>7110</v>
      </c>
      <c s="36" t="s">
        <v>85</v>
      </c>
      <c s="37">
        <v>2045.636</v>
      </c>
      <c s="36">
        <v>9E-05</v>
      </c>
      <c s="36">
        <f>ROUND(G370*H370,6)</f>
      </c>
      <c r="L370" s="38">
        <v>0</v>
      </c>
      <c s="32">
        <f>ROUND(ROUND(L370,2)*ROUND(G370,3),2)</f>
      </c>
      <c s="36" t="s">
        <v>6897</v>
      </c>
      <c>
        <f>(M370*21)/100</f>
      </c>
      <c t="s">
        <v>27</v>
      </c>
    </row>
    <row r="371" spans="1:5" ht="12.75">
      <c r="A371" s="35" t="s">
        <v>56</v>
      </c>
      <c r="E371" s="39" t="s">
        <v>5</v>
      </c>
    </row>
    <row r="372" spans="1:5" ht="12.75">
      <c r="A372" s="35" t="s">
        <v>57</v>
      </c>
      <c r="E372" s="40" t="s">
        <v>7111</v>
      </c>
    </row>
    <row r="373" spans="1:5" ht="12.75">
      <c r="A373" t="s">
        <v>59</v>
      </c>
      <c r="E373" s="39" t="s">
        <v>5</v>
      </c>
    </row>
    <row r="374" spans="1:13" ht="12.75">
      <c r="A374" t="s">
        <v>46</v>
      </c>
      <c r="C374" s="31" t="s">
        <v>112</v>
      </c>
      <c r="E374" s="33" t="s">
        <v>3817</v>
      </c>
      <c r="J374" s="32">
        <f>0</f>
      </c>
      <c s="32">
        <f>0</f>
      </c>
      <c s="32">
        <f>0+L375+L379+L383+L387</f>
      </c>
      <c s="32">
        <f>0+M375+M379+M383+M387</f>
      </c>
    </row>
    <row r="375" spans="1:16" ht="25.5">
      <c r="A375" t="s">
        <v>49</v>
      </c>
      <c s="34" t="s">
        <v>434</v>
      </c>
      <c s="34" t="s">
        <v>7112</v>
      </c>
      <c s="35" t="s">
        <v>5</v>
      </c>
      <c s="6" t="s">
        <v>7113</v>
      </c>
      <c s="36" t="s">
        <v>90</v>
      </c>
      <c s="37">
        <v>4</v>
      </c>
      <c s="36">
        <v>0</v>
      </c>
      <c s="36">
        <f>ROUND(G375*H375,6)</f>
      </c>
      <c r="L375" s="38">
        <v>0</v>
      </c>
      <c s="32">
        <f>ROUND(ROUND(L375,2)*ROUND(G375,3),2)</f>
      </c>
      <c s="36" t="s">
        <v>6897</v>
      </c>
      <c>
        <f>(M375*21)/100</f>
      </c>
      <c t="s">
        <v>27</v>
      </c>
    </row>
    <row r="376" spans="1:5" ht="12.75">
      <c r="A376" s="35" t="s">
        <v>56</v>
      </c>
      <c r="E376" s="39" t="s">
        <v>5</v>
      </c>
    </row>
    <row r="377" spans="1:5" ht="12.75">
      <c r="A377" s="35" t="s">
        <v>57</v>
      </c>
      <c r="E377" s="40" t="s">
        <v>860</v>
      </c>
    </row>
    <row r="378" spans="1:5" ht="12.75">
      <c r="A378" t="s">
        <v>59</v>
      </c>
      <c r="E378" s="39" t="s">
        <v>5</v>
      </c>
    </row>
    <row r="379" spans="1:16" ht="38.25">
      <c r="A379" t="s">
        <v>49</v>
      </c>
      <c s="34" t="s">
        <v>439</v>
      </c>
      <c s="34" t="s">
        <v>7114</v>
      </c>
      <c s="35" t="s">
        <v>5</v>
      </c>
      <c s="6" t="s">
        <v>7115</v>
      </c>
      <c s="36" t="s">
        <v>90</v>
      </c>
      <c s="37">
        <v>120</v>
      </c>
      <c s="36">
        <v>0</v>
      </c>
      <c s="36">
        <f>ROUND(G379*H379,6)</f>
      </c>
      <c r="L379" s="38">
        <v>0</v>
      </c>
      <c s="32">
        <f>ROUND(ROUND(L379,2)*ROUND(G379,3),2)</f>
      </c>
      <c s="36" t="s">
        <v>6897</v>
      </c>
      <c>
        <f>(M379*21)/100</f>
      </c>
      <c t="s">
        <v>27</v>
      </c>
    </row>
    <row r="380" spans="1:5" ht="12.75">
      <c r="A380" s="35" t="s">
        <v>56</v>
      </c>
      <c r="E380" s="39" t="s">
        <v>5</v>
      </c>
    </row>
    <row r="381" spans="1:5" ht="12.75">
      <c r="A381" s="35" t="s">
        <v>57</v>
      </c>
      <c r="E381" s="40" t="s">
        <v>7116</v>
      </c>
    </row>
    <row r="382" spans="1:5" ht="12.75">
      <c r="A382" t="s">
        <v>59</v>
      </c>
      <c r="E382" s="39" t="s">
        <v>5</v>
      </c>
    </row>
    <row r="383" spans="1:16" ht="25.5">
      <c r="A383" t="s">
        <v>49</v>
      </c>
      <c s="34" t="s">
        <v>443</v>
      </c>
      <c s="34" t="s">
        <v>7117</v>
      </c>
      <c s="35" t="s">
        <v>5</v>
      </c>
      <c s="6" t="s">
        <v>7118</v>
      </c>
      <c s="36" t="s">
        <v>90</v>
      </c>
      <c s="37">
        <v>4</v>
      </c>
      <c s="36">
        <v>0</v>
      </c>
      <c s="36">
        <f>ROUND(G383*H383,6)</f>
      </c>
      <c r="L383" s="38">
        <v>0</v>
      </c>
      <c s="32">
        <f>ROUND(ROUND(L383,2)*ROUND(G383,3),2)</f>
      </c>
      <c s="36" t="s">
        <v>6897</v>
      </c>
      <c>
        <f>(M383*21)/100</f>
      </c>
      <c t="s">
        <v>27</v>
      </c>
    </row>
    <row r="384" spans="1:5" ht="12.75">
      <c r="A384" s="35" t="s">
        <v>56</v>
      </c>
      <c r="E384" s="39" t="s">
        <v>5</v>
      </c>
    </row>
    <row r="385" spans="1:5" ht="12.75">
      <c r="A385" s="35" t="s">
        <v>57</v>
      </c>
      <c r="E385" s="40" t="s">
        <v>860</v>
      </c>
    </row>
    <row r="386" spans="1:5" ht="12.75">
      <c r="A386" t="s">
        <v>59</v>
      </c>
      <c r="E386" s="39" t="s">
        <v>5</v>
      </c>
    </row>
    <row r="387" spans="1:16" ht="25.5">
      <c r="A387" t="s">
        <v>49</v>
      </c>
      <c s="34" t="s">
        <v>447</v>
      </c>
      <c s="34" t="s">
        <v>7119</v>
      </c>
      <c s="35" t="s">
        <v>5</v>
      </c>
      <c s="6" t="s">
        <v>7120</v>
      </c>
      <c s="36" t="s">
        <v>793</v>
      </c>
      <c s="37">
        <v>57.157</v>
      </c>
      <c s="36">
        <v>1</v>
      </c>
      <c s="36">
        <f>ROUND(G387*H387,6)</f>
      </c>
      <c r="L387" s="38">
        <v>0</v>
      </c>
      <c s="32">
        <f>ROUND(ROUND(L387,2)*ROUND(G387,3),2)</f>
      </c>
      <c s="36" t="s">
        <v>2319</v>
      </c>
      <c>
        <f>(M387*21)/100</f>
      </c>
      <c t="s">
        <v>27</v>
      </c>
    </row>
    <row r="388" spans="1:5" ht="12.75">
      <c r="A388" s="35" t="s">
        <v>56</v>
      </c>
      <c r="E388" s="39" t="s">
        <v>5</v>
      </c>
    </row>
    <row r="389" spans="1:5" ht="25.5">
      <c r="A389" s="35" t="s">
        <v>57</v>
      </c>
      <c r="E389" s="40" t="s">
        <v>7121</v>
      </c>
    </row>
    <row r="390" spans="1:5" ht="63.75">
      <c r="A390" t="s">
        <v>59</v>
      </c>
      <c r="E390" s="39" t="s">
        <v>7122</v>
      </c>
    </row>
    <row r="391" spans="1:13" ht="12.75">
      <c r="A391" t="s">
        <v>46</v>
      </c>
      <c r="C391" s="31" t="s">
        <v>7123</v>
      </c>
      <c r="E391" s="33" t="s">
        <v>7124</v>
      </c>
      <c r="J391" s="32">
        <f>0</f>
      </c>
      <c s="32">
        <f>0</f>
      </c>
      <c s="32">
        <f>0+L392</f>
      </c>
      <c s="32">
        <f>0+M392</f>
      </c>
    </row>
    <row r="392" spans="1:16" ht="25.5">
      <c r="A392" t="s">
        <v>49</v>
      </c>
      <c s="34" t="s">
        <v>450</v>
      </c>
      <c s="34" t="s">
        <v>2067</v>
      </c>
      <c s="35" t="s">
        <v>2068</v>
      </c>
      <c s="6" t="s">
        <v>7125</v>
      </c>
      <c s="36" t="s">
        <v>793</v>
      </c>
      <c s="37">
        <v>380.511</v>
      </c>
      <c s="36">
        <v>0</v>
      </c>
      <c s="36">
        <f>ROUND(G392*H392,6)</f>
      </c>
      <c r="L392" s="38">
        <v>0</v>
      </c>
      <c s="32">
        <f>ROUND(ROUND(L392,2)*ROUND(G392,3),2)</f>
      </c>
      <c s="36" t="s">
        <v>2319</v>
      </c>
      <c>
        <f>(M392*21)/100</f>
      </c>
      <c t="s">
        <v>27</v>
      </c>
    </row>
    <row r="393" spans="1:5" ht="12.75">
      <c r="A393" s="35" t="s">
        <v>56</v>
      </c>
      <c r="E393" s="39" t="s">
        <v>794</v>
      </c>
    </row>
    <row r="394" spans="1:5" ht="12.75">
      <c r="A394" s="35" t="s">
        <v>57</v>
      </c>
      <c r="E394" s="40" t="s">
        <v>7126</v>
      </c>
    </row>
    <row r="395" spans="1:5" ht="12.75">
      <c r="A395" t="s">
        <v>59</v>
      </c>
      <c r="E395" s="39" t="s">
        <v>5</v>
      </c>
    </row>
    <row r="396" spans="1:13" ht="12.75">
      <c r="A396" t="s">
        <v>46</v>
      </c>
      <c r="C396" s="31" t="s">
        <v>4736</v>
      </c>
      <c r="E396" s="33" t="s">
        <v>4737</v>
      </c>
      <c r="J396" s="32">
        <f>0</f>
      </c>
      <c s="32">
        <f>0</f>
      </c>
      <c s="32">
        <f>0+L397</f>
      </c>
      <c s="32">
        <f>0+M397</f>
      </c>
    </row>
    <row r="397" spans="1:16" ht="25.5">
      <c r="A397" t="s">
        <v>49</v>
      </c>
      <c s="34" t="s">
        <v>1083</v>
      </c>
      <c s="34" t="s">
        <v>7127</v>
      </c>
      <c s="35" t="s">
        <v>5</v>
      </c>
      <c s="6" t="s">
        <v>7128</v>
      </c>
      <c s="36" t="s">
        <v>793</v>
      </c>
      <c s="37">
        <v>572.501</v>
      </c>
      <c s="36">
        <v>0</v>
      </c>
      <c s="36">
        <f>ROUND(G397*H397,6)</f>
      </c>
      <c r="L397" s="38">
        <v>0</v>
      </c>
      <c s="32">
        <f>ROUND(ROUND(L397,2)*ROUND(G397,3),2)</f>
      </c>
      <c s="36" t="s">
        <v>6897</v>
      </c>
      <c>
        <f>(M397*21)/100</f>
      </c>
      <c t="s">
        <v>27</v>
      </c>
    </row>
    <row r="398" spans="1:5" ht="38.25">
      <c r="A398" s="35" t="s">
        <v>56</v>
      </c>
      <c r="E398" s="39" t="s">
        <v>7129</v>
      </c>
    </row>
    <row r="399" spans="1:5" ht="12.75">
      <c r="A399" s="35" t="s">
        <v>57</v>
      </c>
      <c r="E399" s="40" t="s">
        <v>7130</v>
      </c>
    </row>
    <row r="400" spans="1:5" ht="12.75">
      <c r="A400" t="s">
        <v>59</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7133</v>
      </c>
      <c r="E8" s="30" t="s">
        <v>7132</v>
      </c>
      <c r="J8" s="29">
        <f>0+J9</f>
      </c>
      <c s="29">
        <f>0+K9</f>
      </c>
      <c s="29">
        <f>0+L9</f>
      </c>
      <c s="29">
        <f>0+M9</f>
      </c>
    </row>
    <row r="9" spans="1:13" ht="12.75">
      <c r="A9" t="s">
        <v>46</v>
      </c>
      <c r="C9" s="31" t="s">
        <v>5175</v>
      </c>
      <c r="E9" s="33" t="s">
        <v>5176</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49</v>
      </c>
      <c s="34" t="s">
        <v>4</v>
      </c>
      <c s="34" t="s">
        <v>7134</v>
      </c>
      <c s="35" t="s">
        <v>5</v>
      </c>
      <c s="6" t="s">
        <v>7135</v>
      </c>
      <c s="36" t="s">
        <v>54</v>
      </c>
      <c s="37">
        <v>1</v>
      </c>
      <c s="36">
        <v>0</v>
      </c>
      <c s="36">
        <f>ROUND(G10*H10,6)</f>
      </c>
      <c r="L10" s="38">
        <v>0</v>
      </c>
      <c s="32">
        <f>ROUND(ROUND(L10,2)*ROUND(G10,3),2)</f>
      </c>
      <c s="36" t="s">
        <v>808</v>
      </c>
      <c>
        <f>(M10*21)/100</f>
      </c>
      <c t="s">
        <v>27</v>
      </c>
    </row>
    <row r="11" spans="1:5" ht="12.75">
      <c r="A11" s="35" t="s">
        <v>56</v>
      </c>
      <c r="E11" s="39" t="s">
        <v>5</v>
      </c>
    </row>
    <row r="12" spans="1:5" ht="12.75">
      <c r="A12" s="35" t="s">
        <v>57</v>
      </c>
      <c r="E12" s="40" t="s">
        <v>899</v>
      </c>
    </row>
    <row r="13" spans="1:5" ht="12.75">
      <c r="A13" t="s">
        <v>59</v>
      </c>
      <c r="E13" s="39" t="s">
        <v>5</v>
      </c>
    </row>
    <row r="14" spans="1:16" ht="25.5">
      <c r="A14" t="s">
        <v>49</v>
      </c>
      <c s="34" t="s">
        <v>27</v>
      </c>
      <c s="34" t="s">
        <v>7136</v>
      </c>
      <c s="35" t="s">
        <v>5</v>
      </c>
      <c s="6" t="s">
        <v>7137</v>
      </c>
      <c s="36" t="s">
        <v>54</v>
      </c>
      <c s="37">
        <v>1</v>
      </c>
      <c s="36">
        <v>0</v>
      </c>
      <c s="36">
        <f>ROUND(G14*H14,6)</f>
      </c>
      <c r="L14" s="38">
        <v>0</v>
      </c>
      <c s="32">
        <f>ROUND(ROUND(L14,2)*ROUND(G14,3),2)</f>
      </c>
      <c s="36" t="s">
        <v>808</v>
      </c>
      <c>
        <f>(M14*21)/100</f>
      </c>
      <c t="s">
        <v>27</v>
      </c>
    </row>
    <row r="15" spans="1:5" ht="12.75">
      <c r="A15" s="35" t="s">
        <v>56</v>
      </c>
      <c r="E15" s="39" t="s">
        <v>5</v>
      </c>
    </row>
    <row r="16" spans="1:5" ht="12.75">
      <c r="A16" s="35" t="s">
        <v>57</v>
      </c>
      <c r="E16" s="40" t="s">
        <v>899</v>
      </c>
    </row>
    <row r="17" spans="1:5" ht="12.75">
      <c r="A17" t="s">
        <v>59</v>
      </c>
      <c r="E17" s="39" t="s">
        <v>5</v>
      </c>
    </row>
    <row r="18" spans="1:16" ht="25.5">
      <c r="A18" t="s">
        <v>49</v>
      </c>
      <c s="34" t="s">
        <v>26</v>
      </c>
      <c s="34" t="s">
        <v>7138</v>
      </c>
      <c s="35" t="s">
        <v>5</v>
      </c>
      <c s="6" t="s">
        <v>7139</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25.5">
      <c r="A22" t="s">
        <v>49</v>
      </c>
      <c s="34" t="s">
        <v>72</v>
      </c>
      <c s="34" t="s">
        <v>7140</v>
      </c>
      <c s="35" t="s">
        <v>5</v>
      </c>
      <c s="6" t="s">
        <v>7141</v>
      </c>
      <c s="36" t="s">
        <v>54</v>
      </c>
      <c s="37">
        <v>1</v>
      </c>
      <c s="36">
        <v>0</v>
      </c>
      <c s="36">
        <f>ROUND(G22*H22,6)</f>
      </c>
      <c r="L22" s="38">
        <v>0</v>
      </c>
      <c s="32">
        <f>ROUND(ROUND(L22,2)*ROUND(G22,3),2)</f>
      </c>
      <c s="36" t="s">
        <v>808</v>
      </c>
      <c>
        <f>(M22*21)/100</f>
      </c>
      <c t="s">
        <v>27</v>
      </c>
    </row>
    <row r="23" spans="1:5" ht="12.75">
      <c r="A23" s="35" t="s">
        <v>56</v>
      </c>
      <c r="E23" s="39" t="s">
        <v>5</v>
      </c>
    </row>
    <row r="24" spans="1:5" ht="12.75">
      <c r="A24" s="35" t="s">
        <v>57</v>
      </c>
      <c r="E24" s="40" t="s">
        <v>899</v>
      </c>
    </row>
    <row r="25" spans="1:5" ht="12.75">
      <c r="A25" t="s">
        <v>59</v>
      </c>
      <c r="E25" s="39" t="s">
        <v>5</v>
      </c>
    </row>
    <row r="26" spans="1:16" ht="25.5">
      <c r="A26" t="s">
        <v>49</v>
      </c>
      <c s="34" t="s">
        <v>77</v>
      </c>
      <c s="34" t="s">
        <v>7142</v>
      </c>
      <c s="35" t="s">
        <v>5</v>
      </c>
      <c s="6" t="s">
        <v>7143</v>
      </c>
      <c s="36" t="s">
        <v>54</v>
      </c>
      <c s="37">
        <v>1</v>
      </c>
      <c s="36">
        <v>0</v>
      </c>
      <c s="36">
        <f>ROUND(G26*H26,6)</f>
      </c>
      <c r="L26" s="38">
        <v>0</v>
      </c>
      <c s="32">
        <f>ROUND(ROUND(L26,2)*ROUND(G26,3),2)</f>
      </c>
      <c s="36" t="s">
        <v>808</v>
      </c>
      <c>
        <f>(M26*21)/100</f>
      </c>
      <c t="s">
        <v>27</v>
      </c>
    </row>
    <row r="27" spans="1:5" ht="12.75">
      <c r="A27" s="35" t="s">
        <v>56</v>
      </c>
      <c r="E27" s="39" t="s">
        <v>5</v>
      </c>
    </row>
    <row r="28" spans="1:5" ht="12.75">
      <c r="A28" s="35" t="s">
        <v>57</v>
      </c>
      <c r="E28" s="40" t="s">
        <v>899</v>
      </c>
    </row>
    <row r="29" spans="1:5" ht="12.75">
      <c r="A29" t="s">
        <v>59</v>
      </c>
      <c r="E29" s="39" t="s">
        <v>5</v>
      </c>
    </row>
    <row r="30" spans="1:16" ht="12.75">
      <c r="A30" t="s">
        <v>49</v>
      </c>
      <c s="34" t="s">
        <v>82</v>
      </c>
      <c s="34" t="s">
        <v>7144</v>
      </c>
      <c s="35" t="s">
        <v>5</v>
      </c>
      <c s="6" t="s">
        <v>7145</v>
      </c>
      <c s="36" t="s">
        <v>54</v>
      </c>
      <c s="37">
        <v>2</v>
      </c>
      <c s="36">
        <v>0</v>
      </c>
      <c s="36">
        <f>ROUND(G30*H30,6)</f>
      </c>
      <c r="L30" s="38">
        <v>0</v>
      </c>
      <c s="32">
        <f>ROUND(ROUND(L30,2)*ROUND(G30,3),2)</f>
      </c>
      <c s="36" t="s">
        <v>808</v>
      </c>
      <c>
        <f>(M30*21)/100</f>
      </c>
      <c t="s">
        <v>27</v>
      </c>
    </row>
    <row r="31" spans="1:5" ht="12.75">
      <c r="A31" s="35" t="s">
        <v>56</v>
      </c>
      <c r="E31" s="39" t="s">
        <v>5</v>
      </c>
    </row>
    <row r="32" spans="1:5" ht="12.75">
      <c r="A32" s="35" t="s">
        <v>57</v>
      </c>
      <c r="E32" s="40" t="s">
        <v>895</v>
      </c>
    </row>
    <row r="33" spans="1:5" ht="12.75">
      <c r="A33" t="s">
        <v>59</v>
      </c>
      <c r="E33" s="39" t="s">
        <v>5</v>
      </c>
    </row>
    <row r="34" spans="1:16" ht="25.5">
      <c r="A34" t="s">
        <v>49</v>
      </c>
      <c s="34" t="s">
        <v>87</v>
      </c>
      <c s="34" t="s">
        <v>7146</v>
      </c>
      <c s="35" t="s">
        <v>5</v>
      </c>
      <c s="6" t="s">
        <v>7147</v>
      </c>
      <c s="36" t="s">
        <v>54</v>
      </c>
      <c s="37">
        <v>5</v>
      </c>
      <c s="36">
        <v>0</v>
      </c>
      <c s="36">
        <f>ROUND(G34*H34,6)</f>
      </c>
      <c r="L34" s="38">
        <v>0</v>
      </c>
      <c s="32">
        <f>ROUND(ROUND(L34,2)*ROUND(G34,3),2)</f>
      </c>
      <c s="36" t="s">
        <v>808</v>
      </c>
      <c>
        <f>(M34*21)/100</f>
      </c>
      <c t="s">
        <v>27</v>
      </c>
    </row>
    <row r="35" spans="1:5" ht="12.75">
      <c r="A35" s="35" t="s">
        <v>56</v>
      </c>
      <c r="E35" s="39" t="s">
        <v>5</v>
      </c>
    </row>
    <row r="36" spans="1:5" ht="12.75">
      <c r="A36" s="35" t="s">
        <v>57</v>
      </c>
      <c r="E36" s="40" t="s">
        <v>980</v>
      </c>
    </row>
    <row r="37" spans="1:5" ht="12.75">
      <c r="A37" t="s">
        <v>59</v>
      </c>
      <c r="E37" s="39" t="s">
        <v>5</v>
      </c>
    </row>
    <row r="38" spans="1:16" ht="25.5">
      <c r="A38" t="s">
        <v>49</v>
      </c>
      <c s="34" t="s">
        <v>108</v>
      </c>
      <c s="34" t="s">
        <v>7148</v>
      </c>
      <c s="35" t="s">
        <v>5</v>
      </c>
      <c s="6" t="s">
        <v>7149</v>
      </c>
      <c s="36" t="s">
        <v>54</v>
      </c>
      <c s="37">
        <v>1</v>
      </c>
      <c s="36">
        <v>0</v>
      </c>
      <c s="36">
        <f>ROUND(G38*H38,6)</f>
      </c>
      <c r="L38" s="38">
        <v>0</v>
      </c>
      <c s="32">
        <f>ROUND(ROUND(L38,2)*ROUND(G38,3),2)</f>
      </c>
      <c s="36" t="s">
        <v>808</v>
      </c>
      <c>
        <f>(M38*21)/100</f>
      </c>
      <c t="s">
        <v>27</v>
      </c>
    </row>
    <row r="39" spans="1:5" ht="12.75">
      <c r="A39" s="35" t="s">
        <v>56</v>
      </c>
      <c r="E39" s="39" t="s">
        <v>5</v>
      </c>
    </row>
    <row r="40" spans="1:5" ht="12.75">
      <c r="A40" s="35" t="s">
        <v>57</v>
      </c>
      <c r="E40" s="40" t="s">
        <v>899</v>
      </c>
    </row>
    <row r="41" spans="1:5" ht="12.75">
      <c r="A41" t="s">
        <v>59</v>
      </c>
      <c r="E41" s="39" t="s">
        <v>5</v>
      </c>
    </row>
    <row r="42" spans="1:16" ht="25.5">
      <c r="A42" t="s">
        <v>49</v>
      </c>
      <c s="34" t="s">
        <v>112</v>
      </c>
      <c s="34" t="s">
        <v>7150</v>
      </c>
      <c s="35" t="s">
        <v>5</v>
      </c>
      <c s="6" t="s">
        <v>7151</v>
      </c>
      <c s="36" t="s">
        <v>54</v>
      </c>
      <c s="37">
        <v>2</v>
      </c>
      <c s="36">
        <v>0</v>
      </c>
      <c s="36">
        <f>ROUND(G42*H42,6)</f>
      </c>
      <c r="L42" s="38">
        <v>0</v>
      </c>
      <c s="32">
        <f>ROUND(ROUND(L42,2)*ROUND(G42,3),2)</f>
      </c>
      <c s="36" t="s">
        <v>808</v>
      </c>
      <c>
        <f>(M42*21)/100</f>
      </c>
      <c t="s">
        <v>27</v>
      </c>
    </row>
    <row r="43" spans="1:5" ht="12.75">
      <c r="A43" s="35" t="s">
        <v>56</v>
      </c>
      <c r="E43" s="39" t="s">
        <v>5</v>
      </c>
    </row>
    <row r="44" spans="1:5" ht="12.75">
      <c r="A44" s="35" t="s">
        <v>57</v>
      </c>
      <c r="E44" s="40" t="s">
        <v>895</v>
      </c>
    </row>
    <row r="45" spans="1:5" ht="12.75">
      <c r="A45" t="s">
        <v>59</v>
      </c>
      <c r="E45" s="39" t="s">
        <v>5</v>
      </c>
    </row>
    <row r="46" spans="1:16" ht="25.5">
      <c r="A46" t="s">
        <v>49</v>
      </c>
      <c s="34" t="s">
        <v>116</v>
      </c>
      <c s="34" t="s">
        <v>7152</v>
      </c>
      <c s="35" t="s">
        <v>5</v>
      </c>
      <c s="6" t="s">
        <v>7153</v>
      </c>
      <c s="36" t="s">
        <v>54</v>
      </c>
      <c s="37">
        <v>2</v>
      </c>
      <c s="36">
        <v>0</v>
      </c>
      <c s="36">
        <f>ROUND(G46*H46,6)</f>
      </c>
      <c r="L46" s="38">
        <v>0</v>
      </c>
      <c s="32">
        <f>ROUND(ROUND(L46,2)*ROUND(G46,3),2)</f>
      </c>
      <c s="36" t="s">
        <v>808</v>
      </c>
      <c>
        <f>(M46*21)/100</f>
      </c>
      <c t="s">
        <v>27</v>
      </c>
    </row>
    <row r="47" spans="1:5" ht="12.75">
      <c r="A47" s="35" t="s">
        <v>56</v>
      </c>
      <c r="E47" s="39" t="s">
        <v>5</v>
      </c>
    </row>
    <row r="48" spans="1:5" ht="12.75">
      <c r="A48" s="35" t="s">
        <v>57</v>
      </c>
      <c r="E48" s="40" t="s">
        <v>895</v>
      </c>
    </row>
    <row r="49" spans="1:5" ht="12.75">
      <c r="A49" t="s">
        <v>59</v>
      </c>
      <c r="E49" s="39" t="s">
        <v>5</v>
      </c>
    </row>
    <row r="50" spans="1:16" ht="25.5">
      <c r="A50" t="s">
        <v>49</v>
      </c>
      <c s="34" t="s">
        <v>120</v>
      </c>
      <c s="34" t="s">
        <v>7154</v>
      </c>
      <c s="35" t="s">
        <v>5</v>
      </c>
      <c s="6" t="s">
        <v>7155</v>
      </c>
      <c s="36" t="s">
        <v>54</v>
      </c>
      <c s="37">
        <v>1</v>
      </c>
      <c s="36">
        <v>0</v>
      </c>
      <c s="36">
        <f>ROUND(G50*H50,6)</f>
      </c>
      <c r="L50" s="38">
        <v>0</v>
      </c>
      <c s="32">
        <f>ROUND(ROUND(L50,2)*ROUND(G50,3),2)</f>
      </c>
      <c s="36" t="s">
        <v>808</v>
      </c>
      <c>
        <f>(M50*21)/100</f>
      </c>
      <c t="s">
        <v>27</v>
      </c>
    </row>
    <row r="51" spans="1:5" ht="12.75">
      <c r="A51" s="35" t="s">
        <v>56</v>
      </c>
      <c r="E51" s="39" t="s">
        <v>5</v>
      </c>
    </row>
    <row r="52" spans="1:5" ht="12.75">
      <c r="A52" s="35" t="s">
        <v>57</v>
      </c>
      <c r="E52" s="40" t="s">
        <v>899</v>
      </c>
    </row>
    <row r="53" spans="1:5" ht="12.75">
      <c r="A53" t="s">
        <v>59</v>
      </c>
      <c r="E53" s="39" t="s">
        <v>5</v>
      </c>
    </row>
    <row r="54" spans="1:16" ht="12.75">
      <c r="A54" t="s">
        <v>49</v>
      </c>
      <c s="34" t="s">
        <v>124</v>
      </c>
      <c s="34" t="s">
        <v>7156</v>
      </c>
      <c s="35" t="s">
        <v>5</v>
      </c>
      <c s="6" t="s">
        <v>7157</v>
      </c>
      <c s="36" t="s">
        <v>54</v>
      </c>
      <c s="37">
        <v>2</v>
      </c>
      <c s="36">
        <v>0</v>
      </c>
      <c s="36">
        <f>ROUND(G54*H54,6)</f>
      </c>
      <c r="L54" s="38">
        <v>0</v>
      </c>
      <c s="32">
        <f>ROUND(ROUND(L54,2)*ROUND(G54,3),2)</f>
      </c>
      <c s="36" t="s">
        <v>808</v>
      </c>
      <c>
        <f>(M54*21)/100</f>
      </c>
      <c t="s">
        <v>27</v>
      </c>
    </row>
    <row r="55" spans="1:5" ht="12.75">
      <c r="A55" s="35" t="s">
        <v>56</v>
      </c>
      <c r="E55" s="39" t="s">
        <v>5</v>
      </c>
    </row>
    <row r="56" spans="1:5" ht="12.75">
      <c r="A56" s="35" t="s">
        <v>57</v>
      </c>
      <c r="E56" s="40" t="s">
        <v>895</v>
      </c>
    </row>
    <row r="57" spans="1:5" ht="12.75">
      <c r="A57" t="s">
        <v>59</v>
      </c>
      <c r="E57" s="39" t="s">
        <v>5</v>
      </c>
    </row>
    <row r="58" spans="1:16" ht="12.75">
      <c r="A58" t="s">
        <v>49</v>
      </c>
      <c s="34" t="s">
        <v>128</v>
      </c>
      <c s="34" t="s">
        <v>7158</v>
      </c>
      <c s="35" t="s">
        <v>5</v>
      </c>
      <c s="6" t="s">
        <v>7159</v>
      </c>
      <c s="36" t="s">
        <v>54</v>
      </c>
      <c s="37">
        <v>2</v>
      </c>
      <c s="36">
        <v>0</v>
      </c>
      <c s="36">
        <f>ROUND(G58*H58,6)</f>
      </c>
      <c r="L58" s="38">
        <v>0</v>
      </c>
      <c s="32">
        <f>ROUND(ROUND(L58,2)*ROUND(G58,3),2)</f>
      </c>
      <c s="36" t="s">
        <v>808</v>
      </c>
      <c>
        <f>(M58*21)/100</f>
      </c>
      <c t="s">
        <v>27</v>
      </c>
    </row>
    <row r="59" spans="1:5" ht="12.75">
      <c r="A59" s="35" t="s">
        <v>56</v>
      </c>
      <c r="E59" s="39" t="s">
        <v>5</v>
      </c>
    </row>
    <row r="60" spans="1:5" ht="12.75">
      <c r="A60" s="35" t="s">
        <v>57</v>
      </c>
      <c r="E60" s="40" t="s">
        <v>895</v>
      </c>
    </row>
    <row r="61" spans="1:5" ht="12.75">
      <c r="A61" t="s">
        <v>59</v>
      </c>
      <c r="E61" s="39" t="s">
        <v>5</v>
      </c>
    </row>
    <row r="62" spans="1:16" ht="25.5">
      <c r="A62" t="s">
        <v>49</v>
      </c>
      <c s="34" t="s">
        <v>131</v>
      </c>
      <c s="34" t="s">
        <v>7160</v>
      </c>
      <c s="35" t="s">
        <v>5</v>
      </c>
      <c s="6" t="s">
        <v>7161</v>
      </c>
      <c s="36" t="s">
        <v>54</v>
      </c>
      <c s="37">
        <v>2</v>
      </c>
      <c s="36">
        <v>0</v>
      </c>
      <c s="36">
        <f>ROUND(G62*H62,6)</f>
      </c>
      <c r="L62" s="38">
        <v>0</v>
      </c>
      <c s="32">
        <f>ROUND(ROUND(L62,2)*ROUND(G62,3),2)</f>
      </c>
      <c s="36" t="s">
        <v>808</v>
      </c>
      <c>
        <f>(M62*21)/100</f>
      </c>
      <c t="s">
        <v>27</v>
      </c>
    </row>
    <row r="63" spans="1:5" ht="12.75">
      <c r="A63" s="35" t="s">
        <v>56</v>
      </c>
      <c r="E63" s="39" t="s">
        <v>5</v>
      </c>
    </row>
    <row r="64" spans="1:5" ht="12.75">
      <c r="A64" s="35" t="s">
        <v>57</v>
      </c>
      <c r="E64" s="40" t="s">
        <v>895</v>
      </c>
    </row>
    <row r="65" spans="1:5" ht="12.75">
      <c r="A65" t="s">
        <v>59</v>
      </c>
      <c r="E65" s="39" t="s">
        <v>5</v>
      </c>
    </row>
    <row r="66" spans="1:16" ht="25.5">
      <c r="A66" t="s">
        <v>49</v>
      </c>
      <c s="34" t="s">
        <v>135</v>
      </c>
      <c s="34" t="s">
        <v>7162</v>
      </c>
      <c s="35" t="s">
        <v>5</v>
      </c>
      <c s="6" t="s">
        <v>7163</v>
      </c>
      <c s="36" t="s">
        <v>54</v>
      </c>
      <c s="37">
        <v>2</v>
      </c>
      <c s="36">
        <v>0</v>
      </c>
      <c s="36">
        <f>ROUND(G66*H66,6)</f>
      </c>
      <c r="L66" s="38">
        <v>0</v>
      </c>
      <c s="32">
        <f>ROUND(ROUND(L66,2)*ROUND(G66,3),2)</f>
      </c>
      <c s="36" t="s">
        <v>808</v>
      </c>
      <c>
        <f>(M66*21)/100</f>
      </c>
      <c t="s">
        <v>27</v>
      </c>
    </row>
    <row r="67" spans="1:5" ht="12.75">
      <c r="A67" s="35" t="s">
        <v>56</v>
      </c>
      <c r="E67" s="39" t="s">
        <v>5</v>
      </c>
    </row>
    <row r="68" spans="1:5" ht="12.75">
      <c r="A68" s="35" t="s">
        <v>57</v>
      </c>
      <c r="E68" s="40" t="s">
        <v>895</v>
      </c>
    </row>
    <row r="69" spans="1:5" ht="12.75">
      <c r="A69" t="s">
        <v>59</v>
      </c>
      <c r="E69" s="39" t="s">
        <v>5</v>
      </c>
    </row>
    <row r="70" spans="1:16" ht="25.5">
      <c r="A70" t="s">
        <v>49</v>
      </c>
      <c s="34" t="s">
        <v>139</v>
      </c>
      <c s="34" t="s">
        <v>7164</v>
      </c>
      <c s="35" t="s">
        <v>5</v>
      </c>
      <c s="6" t="s">
        <v>7165</v>
      </c>
      <c s="36" t="s">
        <v>54</v>
      </c>
      <c s="37">
        <v>2</v>
      </c>
      <c s="36">
        <v>0</v>
      </c>
      <c s="36">
        <f>ROUND(G70*H70,6)</f>
      </c>
      <c r="L70" s="38">
        <v>0</v>
      </c>
      <c s="32">
        <f>ROUND(ROUND(L70,2)*ROUND(G70,3),2)</f>
      </c>
      <c s="36" t="s">
        <v>808</v>
      </c>
      <c>
        <f>(M70*21)/100</f>
      </c>
      <c t="s">
        <v>27</v>
      </c>
    </row>
    <row r="71" spans="1:5" ht="12.75">
      <c r="A71" s="35" t="s">
        <v>56</v>
      </c>
      <c r="E71" s="39" t="s">
        <v>5</v>
      </c>
    </row>
    <row r="72" spans="1:5" ht="12.75">
      <c r="A72" s="35" t="s">
        <v>57</v>
      </c>
      <c r="E72" s="40" t="s">
        <v>895</v>
      </c>
    </row>
    <row r="73" spans="1:5" ht="12.75">
      <c r="A73" t="s">
        <v>59</v>
      </c>
      <c r="E73" s="39" t="s">
        <v>5</v>
      </c>
    </row>
    <row r="74" spans="1:16" ht="25.5">
      <c r="A74" t="s">
        <v>49</v>
      </c>
      <c s="34" t="s">
        <v>143</v>
      </c>
      <c s="34" t="s">
        <v>7166</v>
      </c>
      <c s="35" t="s">
        <v>5</v>
      </c>
      <c s="6" t="s">
        <v>7167</v>
      </c>
      <c s="36" t="s">
        <v>54</v>
      </c>
      <c s="37">
        <v>2</v>
      </c>
      <c s="36">
        <v>0</v>
      </c>
      <c s="36">
        <f>ROUND(G74*H74,6)</f>
      </c>
      <c r="L74" s="38">
        <v>0</v>
      </c>
      <c s="32">
        <f>ROUND(ROUND(L74,2)*ROUND(G74,3),2)</f>
      </c>
      <c s="36" t="s">
        <v>808</v>
      </c>
      <c>
        <f>(M74*21)/100</f>
      </c>
      <c t="s">
        <v>27</v>
      </c>
    </row>
    <row r="75" spans="1:5" ht="12.75">
      <c r="A75" s="35" t="s">
        <v>56</v>
      </c>
      <c r="E75" s="39" t="s">
        <v>5</v>
      </c>
    </row>
    <row r="76" spans="1:5" ht="12.75">
      <c r="A76" s="35" t="s">
        <v>57</v>
      </c>
      <c r="E76" s="40" t="s">
        <v>895</v>
      </c>
    </row>
    <row r="77" spans="1:5" ht="12.75">
      <c r="A77" t="s">
        <v>59</v>
      </c>
      <c r="E77" s="39" t="s">
        <v>5</v>
      </c>
    </row>
    <row r="78" spans="1:16" ht="25.5">
      <c r="A78" t="s">
        <v>49</v>
      </c>
      <c s="34" t="s">
        <v>147</v>
      </c>
      <c s="34" t="s">
        <v>7168</v>
      </c>
      <c s="35" t="s">
        <v>5</v>
      </c>
      <c s="6" t="s">
        <v>7169</v>
      </c>
      <c s="36" t="s">
        <v>54</v>
      </c>
      <c s="37">
        <v>4</v>
      </c>
      <c s="36">
        <v>0</v>
      </c>
      <c s="36">
        <f>ROUND(G78*H78,6)</f>
      </c>
      <c r="L78" s="38">
        <v>0</v>
      </c>
      <c s="32">
        <f>ROUND(ROUND(L78,2)*ROUND(G78,3),2)</f>
      </c>
      <c s="36" t="s">
        <v>808</v>
      </c>
      <c>
        <f>(M78*21)/100</f>
      </c>
      <c t="s">
        <v>27</v>
      </c>
    </row>
    <row r="79" spans="1:5" ht="12.75">
      <c r="A79" s="35" t="s">
        <v>56</v>
      </c>
      <c r="E79" s="39" t="s">
        <v>5</v>
      </c>
    </row>
    <row r="80" spans="1:5" ht="12.75">
      <c r="A80" s="35" t="s">
        <v>57</v>
      </c>
      <c r="E80" s="40" t="s">
        <v>860</v>
      </c>
    </row>
    <row r="81" spans="1:5" ht="12.75">
      <c r="A81" t="s">
        <v>59</v>
      </c>
      <c r="E81" s="39" t="s">
        <v>5</v>
      </c>
    </row>
    <row r="82" spans="1:16" ht="25.5">
      <c r="A82" t="s">
        <v>49</v>
      </c>
      <c s="34" t="s">
        <v>151</v>
      </c>
      <c s="34" t="s">
        <v>7170</v>
      </c>
      <c s="35" t="s">
        <v>5</v>
      </c>
      <c s="6" t="s">
        <v>7171</v>
      </c>
      <c s="36" t="s">
        <v>54</v>
      </c>
      <c s="37">
        <v>1</v>
      </c>
      <c s="36">
        <v>0</v>
      </c>
      <c s="36">
        <f>ROUND(G82*H82,6)</f>
      </c>
      <c r="L82" s="38">
        <v>0</v>
      </c>
      <c s="32">
        <f>ROUND(ROUND(L82,2)*ROUND(G82,3),2)</f>
      </c>
      <c s="36" t="s">
        <v>808</v>
      </c>
      <c>
        <f>(M82*21)/100</f>
      </c>
      <c t="s">
        <v>27</v>
      </c>
    </row>
    <row r="83" spans="1:5" ht="12.75">
      <c r="A83" s="35" t="s">
        <v>56</v>
      </c>
      <c r="E83" s="39" t="s">
        <v>5</v>
      </c>
    </row>
    <row r="84" spans="1:5" ht="12.75">
      <c r="A84" s="35" t="s">
        <v>57</v>
      </c>
      <c r="E84" s="40" t="s">
        <v>899</v>
      </c>
    </row>
    <row r="85" spans="1:5" ht="12.75">
      <c r="A85" t="s">
        <v>59</v>
      </c>
      <c r="E85" s="39" t="s">
        <v>5</v>
      </c>
    </row>
    <row r="86" spans="1:16" ht="25.5">
      <c r="A86" t="s">
        <v>49</v>
      </c>
      <c s="34" t="s">
        <v>155</v>
      </c>
      <c s="34" t="s">
        <v>7172</v>
      </c>
      <c s="35" t="s">
        <v>5</v>
      </c>
      <c s="6" t="s">
        <v>7173</v>
      </c>
      <c s="36" t="s">
        <v>54</v>
      </c>
      <c s="37">
        <v>4</v>
      </c>
      <c s="36">
        <v>0</v>
      </c>
      <c s="36">
        <f>ROUND(G86*H86,6)</f>
      </c>
      <c r="L86" s="38">
        <v>0</v>
      </c>
      <c s="32">
        <f>ROUND(ROUND(L86,2)*ROUND(G86,3),2)</f>
      </c>
      <c s="36" t="s">
        <v>808</v>
      </c>
      <c>
        <f>(M86*21)/100</f>
      </c>
      <c t="s">
        <v>27</v>
      </c>
    </row>
    <row r="87" spans="1:5" ht="12.75">
      <c r="A87" s="35" t="s">
        <v>56</v>
      </c>
      <c r="E87" s="39" t="s">
        <v>5</v>
      </c>
    </row>
    <row r="88" spans="1:5" ht="12.75">
      <c r="A88" s="35" t="s">
        <v>57</v>
      </c>
      <c r="E88" s="40" t="s">
        <v>860</v>
      </c>
    </row>
    <row r="89" spans="1:5" ht="12.75">
      <c r="A89" t="s">
        <v>59</v>
      </c>
      <c r="E89" s="39" t="s">
        <v>5</v>
      </c>
    </row>
    <row r="90" spans="1:16" ht="25.5">
      <c r="A90" t="s">
        <v>49</v>
      </c>
      <c s="34" t="s">
        <v>158</v>
      </c>
      <c s="34" t="s">
        <v>7174</v>
      </c>
      <c s="35" t="s">
        <v>5</v>
      </c>
      <c s="6" t="s">
        <v>7175</v>
      </c>
      <c s="36" t="s">
        <v>54</v>
      </c>
      <c s="37">
        <v>4</v>
      </c>
      <c s="36">
        <v>0</v>
      </c>
      <c s="36">
        <f>ROUND(G90*H90,6)</f>
      </c>
      <c r="L90" s="38">
        <v>0</v>
      </c>
      <c s="32">
        <f>ROUND(ROUND(L90,2)*ROUND(G90,3),2)</f>
      </c>
      <c s="36" t="s">
        <v>808</v>
      </c>
      <c>
        <f>(M90*21)/100</f>
      </c>
      <c t="s">
        <v>27</v>
      </c>
    </row>
    <row r="91" spans="1:5" ht="12.75">
      <c r="A91" s="35" t="s">
        <v>56</v>
      </c>
      <c r="E91" s="39" t="s">
        <v>5</v>
      </c>
    </row>
    <row r="92" spans="1:5" ht="12.75">
      <c r="A92" s="35" t="s">
        <v>57</v>
      </c>
      <c r="E92" s="40" t="s">
        <v>860</v>
      </c>
    </row>
    <row r="93" spans="1:5" ht="12.75">
      <c r="A93" t="s">
        <v>59</v>
      </c>
      <c r="E93" s="39" t="s">
        <v>5</v>
      </c>
    </row>
    <row r="94" spans="1:16" ht="25.5">
      <c r="A94" t="s">
        <v>49</v>
      </c>
      <c s="34" t="s">
        <v>164</v>
      </c>
      <c s="34" t="s">
        <v>7176</v>
      </c>
      <c s="35" t="s">
        <v>5</v>
      </c>
      <c s="6" t="s">
        <v>7177</v>
      </c>
      <c s="36" t="s">
        <v>54</v>
      </c>
      <c s="37">
        <v>1</v>
      </c>
      <c s="36">
        <v>0</v>
      </c>
      <c s="36">
        <f>ROUND(G94*H94,6)</f>
      </c>
      <c r="L94" s="38">
        <v>0</v>
      </c>
      <c s="32">
        <f>ROUND(ROUND(L94,2)*ROUND(G94,3),2)</f>
      </c>
      <c s="36" t="s">
        <v>808</v>
      </c>
      <c>
        <f>(M94*21)/100</f>
      </c>
      <c t="s">
        <v>27</v>
      </c>
    </row>
    <row r="95" spans="1:5" ht="12.75">
      <c r="A95" s="35" t="s">
        <v>56</v>
      </c>
      <c r="E95" s="39" t="s">
        <v>5</v>
      </c>
    </row>
    <row r="96" spans="1:5" ht="12.75">
      <c r="A96" s="35" t="s">
        <v>57</v>
      </c>
      <c r="E96" s="40" t="s">
        <v>899</v>
      </c>
    </row>
    <row r="97" spans="1:5" ht="12.75">
      <c r="A97" t="s">
        <v>59</v>
      </c>
      <c r="E97" s="39" t="s">
        <v>5</v>
      </c>
    </row>
    <row r="98" spans="1:16" ht="25.5">
      <c r="A98" t="s">
        <v>49</v>
      </c>
      <c s="34" t="s">
        <v>168</v>
      </c>
      <c s="34" t="s">
        <v>7178</v>
      </c>
      <c s="35" t="s">
        <v>5</v>
      </c>
      <c s="6" t="s">
        <v>7179</v>
      </c>
      <c s="36" t="s">
        <v>54</v>
      </c>
      <c s="37">
        <v>6</v>
      </c>
      <c s="36">
        <v>0</v>
      </c>
      <c s="36">
        <f>ROUND(G98*H98,6)</f>
      </c>
      <c r="L98" s="38">
        <v>0</v>
      </c>
      <c s="32">
        <f>ROUND(ROUND(L98,2)*ROUND(G98,3),2)</f>
      </c>
      <c s="36" t="s">
        <v>808</v>
      </c>
      <c>
        <f>(M98*21)/100</f>
      </c>
      <c t="s">
        <v>27</v>
      </c>
    </row>
    <row r="99" spans="1:5" ht="12.75">
      <c r="A99" s="35" t="s">
        <v>56</v>
      </c>
      <c r="E99" s="39" t="s">
        <v>5</v>
      </c>
    </row>
    <row r="100" spans="1:5" ht="12.75">
      <c r="A100" s="35" t="s">
        <v>57</v>
      </c>
      <c r="E100" s="40" t="s">
        <v>1006</v>
      </c>
    </row>
    <row r="101" spans="1:5" ht="12.75">
      <c r="A101" t="s">
        <v>59</v>
      </c>
      <c r="E101" s="39" t="s">
        <v>5</v>
      </c>
    </row>
    <row r="102" spans="1:16" ht="25.5">
      <c r="A102" t="s">
        <v>49</v>
      </c>
      <c s="34" t="s">
        <v>173</v>
      </c>
      <c s="34" t="s">
        <v>7180</v>
      </c>
      <c s="35" t="s">
        <v>5</v>
      </c>
      <c s="6" t="s">
        <v>7181</v>
      </c>
      <c s="36" t="s">
        <v>54</v>
      </c>
      <c s="37">
        <v>8</v>
      </c>
      <c s="36">
        <v>0</v>
      </c>
      <c s="36">
        <f>ROUND(G102*H102,6)</f>
      </c>
      <c r="L102" s="38">
        <v>0</v>
      </c>
      <c s="32">
        <f>ROUND(ROUND(L102,2)*ROUND(G102,3),2)</f>
      </c>
      <c s="36" t="s">
        <v>808</v>
      </c>
      <c>
        <f>(M102*21)/100</f>
      </c>
      <c t="s">
        <v>27</v>
      </c>
    </row>
    <row r="103" spans="1:5" ht="12.75">
      <c r="A103" s="35" t="s">
        <v>56</v>
      </c>
      <c r="E103" s="39" t="s">
        <v>5</v>
      </c>
    </row>
    <row r="104" spans="1:5" ht="12.75">
      <c r="A104" s="35" t="s">
        <v>57</v>
      </c>
      <c r="E104" s="40" t="s">
        <v>851</v>
      </c>
    </row>
    <row r="105" spans="1:5" ht="12.75">
      <c r="A105" t="s">
        <v>59</v>
      </c>
      <c r="E105" s="39" t="s">
        <v>5</v>
      </c>
    </row>
    <row r="106" spans="1:16" ht="25.5">
      <c r="A106" t="s">
        <v>49</v>
      </c>
      <c s="34" t="s">
        <v>176</v>
      </c>
      <c s="34" t="s">
        <v>7182</v>
      </c>
      <c s="35" t="s">
        <v>5</v>
      </c>
      <c s="6" t="s">
        <v>7183</v>
      </c>
      <c s="36" t="s">
        <v>54</v>
      </c>
      <c s="37">
        <v>2</v>
      </c>
      <c s="36">
        <v>0</v>
      </c>
      <c s="36">
        <f>ROUND(G106*H106,6)</f>
      </c>
      <c r="L106" s="38">
        <v>0</v>
      </c>
      <c s="32">
        <f>ROUND(ROUND(L106,2)*ROUND(G106,3),2)</f>
      </c>
      <c s="36" t="s">
        <v>808</v>
      </c>
      <c>
        <f>(M106*21)/100</f>
      </c>
      <c t="s">
        <v>27</v>
      </c>
    </row>
    <row r="107" spans="1:5" ht="12.75">
      <c r="A107" s="35" t="s">
        <v>56</v>
      </c>
      <c r="E107" s="39" t="s">
        <v>5</v>
      </c>
    </row>
    <row r="108" spans="1:5" ht="12.75">
      <c r="A108" s="35" t="s">
        <v>57</v>
      </c>
      <c r="E108" s="40" t="s">
        <v>895</v>
      </c>
    </row>
    <row r="109" spans="1:5" ht="12.75">
      <c r="A109" t="s">
        <v>59</v>
      </c>
      <c r="E109" s="39" t="s">
        <v>5</v>
      </c>
    </row>
    <row r="110" spans="1:16" ht="25.5">
      <c r="A110" t="s">
        <v>49</v>
      </c>
      <c s="34" t="s">
        <v>180</v>
      </c>
      <c s="34" t="s">
        <v>7184</v>
      </c>
      <c s="35" t="s">
        <v>5</v>
      </c>
      <c s="6" t="s">
        <v>7185</v>
      </c>
      <c s="36" t="s">
        <v>54</v>
      </c>
      <c s="37">
        <v>2</v>
      </c>
      <c s="36">
        <v>0</v>
      </c>
      <c s="36">
        <f>ROUND(G110*H110,6)</f>
      </c>
      <c r="L110" s="38">
        <v>0</v>
      </c>
      <c s="32">
        <f>ROUND(ROUND(L110,2)*ROUND(G110,3),2)</f>
      </c>
      <c s="36" t="s">
        <v>808</v>
      </c>
      <c>
        <f>(M110*21)/100</f>
      </c>
      <c t="s">
        <v>27</v>
      </c>
    </row>
    <row r="111" spans="1:5" ht="12.75">
      <c r="A111" s="35" t="s">
        <v>56</v>
      </c>
      <c r="E111" s="39" t="s">
        <v>5</v>
      </c>
    </row>
    <row r="112" spans="1:5" ht="12.75">
      <c r="A112" s="35" t="s">
        <v>57</v>
      </c>
      <c r="E112" s="40" t="s">
        <v>895</v>
      </c>
    </row>
    <row r="113" spans="1:5" ht="12.75">
      <c r="A113" t="s">
        <v>59</v>
      </c>
      <c r="E113" s="39" t="s">
        <v>5</v>
      </c>
    </row>
    <row r="114" spans="1:16" ht="25.5">
      <c r="A114" t="s">
        <v>49</v>
      </c>
      <c s="34" t="s">
        <v>916</v>
      </c>
      <c s="34" t="s">
        <v>7186</v>
      </c>
      <c s="35" t="s">
        <v>5</v>
      </c>
      <c s="6" t="s">
        <v>7187</v>
      </c>
      <c s="36" t="s">
        <v>54</v>
      </c>
      <c s="37">
        <v>4</v>
      </c>
      <c s="36">
        <v>0</v>
      </c>
      <c s="36">
        <f>ROUND(G114*H114,6)</f>
      </c>
      <c r="L114" s="38">
        <v>0</v>
      </c>
      <c s="32">
        <f>ROUND(ROUND(L114,2)*ROUND(G114,3),2)</f>
      </c>
      <c s="36" t="s">
        <v>808</v>
      </c>
      <c>
        <f>(M114*21)/100</f>
      </c>
      <c t="s">
        <v>27</v>
      </c>
    </row>
    <row r="115" spans="1:5" ht="12.75">
      <c r="A115" s="35" t="s">
        <v>56</v>
      </c>
      <c r="E115" s="39" t="s">
        <v>5</v>
      </c>
    </row>
    <row r="116" spans="1:5" ht="12.75">
      <c r="A116" s="35" t="s">
        <v>57</v>
      </c>
      <c r="E116" s="40" t="s">
        <v>860</v>
      </c>
    </row>
    <row r="117" spans="1:5" ht="12.75">
      <c r="A117" t="s">
        <v>59</v>
      </c>
      <c r="E117" s="39" t="s">
        <v>5</v>
      </c>
    </row>
    <row r="118" spans="1:16" ht="25.5">
      <c r="A118" t="s">
        <v>49</v>
      </c>
      <c s="34" t="s">
        <v>919</v>
      </c>
      <c s="34" t="s">
        <v>7188</v>
      </c>
      <c s="35" t="s">
        <v>5</v>
      </c>
      <c s="6" t="s">
        <v>7189</v>
      </c>
      <c s="36" t="s">
        <v>54</v>
      </c>
      <c s="37">
        <v>2</v>
      </c>
      <c s="36">
        <v>0</v>
      </c>
      <c s="36">
        <f>ROUND(G118*H118,6)</f>
      </c>
      <c r="L118" s="38">
        <v>0</v>
      </c>
      <c s="32">
        <f>ROUND(ROUND(L118,2)*ROUND(G118,3),2)</f>
      </c>
      <c s="36" t="s">
        <v>808</v>
      </c>
      <c>
        <f>(M118*21)/100</f>
      </c>
      <c t="s">
        <v>27</v>
      </c>
    </row>
    <row r="119" spans="1:5" ht="12.75">
      <c r="A119" s="35" t="s">
        <v>56</v>
      </c>
      <c r="E119" s="39" t="s">
        <v>5</v>
      </c>
    </row>
    <row r="120" spans="1:5" ht="12.75">
      <c r="A120" s="35" t="s">
        <v>57</v>
      </c>
      <c r="E120" s="40" t="s">
        <v>895</v>
      </c>
    </row>
    <row r="121" spans="1:5" ht="12.75">
      <c r="A121" t="s">
        <v>59</v>
      </c>
      <c r="E121" s="39" t="s">
        <v>5</v>
      </c>
    </row>
    <row r="122" spans="1:16" ht="12.75">
      <c r="A122" t="s">
        <v>49</v>
      </c>
      <c s="34" t="s">
        <v>183</v>
      </c>
      <c s="34" t="s">
        <v>7190</v>
      </c>
      <c s="35" t="s">
        <v>5</v>
      </c>
      <c s="6" t="s">
        <v>7191</v>
      </c>
      <c s="36" t="s">
        <v>54</v>
      </c>
      <c s="37">
        <v>1</v>
      </c>
      <c s="36">
        <v>0</v>
      </c>
      <c s="36">
        <f>ROUND(G122*H122,6)</f>
      </c>
      <c r="L122" s="38">
        <v>0</v>
      </c>
      <c s="32">
        <f>ROUND(ROUND(L122,2)*ROUND(G122,3),2)</f>
      </c>
      <c s="36" t="s">
        <v>808</v>
      </c>
      <c>
        <f>(M122*21)/100</f>
      </c>
      <c t="s">
        <v>27</v>
      </c>
    </row>
    <row r="123" spans="1:5" ht="12.75">
      <c r="A123" s="35" t="s">
        <v>56</v>
      </c>
      <c r="E123" s="39" t="s">
        <v>5</v>
      </c>
    </row>
    <row r="124" spans="1:5" ht="12.75">
      <c r="A124" s="35" t="s">
        <v>57</v>
      </c>
      <c r="E124" s="40" t="s">
        <v>899</v>
      </c>
    </row>
    <row r="125" spans="1:5" ht="12.75">
      <c r="A125" t="s">
        <v>59</v>
      </c>
      <c r="E125" s="39" t="s">
        <v>5</v>
      </c>
    </row>
    <row r="126" spans="1:16" ht="25.5">
      <c r="A126" t="s">
        <v>49</v>
      </c>
      <c s="34" t="s">
        <v>187</v>
      </c>
      <c s="34" t="s">
        <v>7192</v>
      </c>
      <c s="35" t="s">
        <v>5</v>
      </c>
      <c s="6" t="s">
        <v>7193</v>
      </c>
      <c s="36" t="s">
        <v>54</v>
      </c>
      <c s="37">
        <v>1</v>
      </c>
      <c s="36">
        <v>0</v>
      </c>
      <c s="36">
        <f>ROUND(G126*H126,6)</f>
      </c>
      <c r="L126" s="38">
        <v>0</v>
      </c>
      <c s="32">
        <f>ROUND(ROUND(L126,2)*ROUND(G126,3),2)</f>
      </c>
      <c s="36" t="s">
        <v>808</v>
      </c>
      <c>
        <f>(M126*21)/100</f>
      </c>
      <c t="s">
        <v>27</v>
      </c>
    </row>
    <row r="127" spans="1:5" ht="12.75">
      <c r="A127" s="35" t="s">
        <v>56</v>
      </c>
      <c r="E127" s="39" t="s">
        <v>5</v>
      </c>
    </row>
    <row r="128" spans="1:5" ht="12.75">
      <c r="A128" s="35" t="s">
        <v>57</v>
      </c>
      <c r="E128" s="40" t="s">
        <v>899</v>
      </c>
    </row>
    <row r="129" spans="1:5" ht="12.75">
      <c r="A129" t="s">
        <v>59</v>
      </c>
      <c r="E129" s="39" t="s">
        <v>5</v>
      </c>
    </row>
    <row r="130" spans="1:16" ht="12.75">
      <c r="A130" t="s">
        <v>49</v>
      </c>
      <c s="34" t="s">
        <v>191</v>
      </c>
      <c s="34" t="s">
        <v>7194</v>
      </c>
      <c s="35" t="s">
        <v>5</v>
      </c>
      <c s="6" t="s">
        <v>7195</v>
      </c>
      <c s="36" t="s">
        <v>54</v>
      </c>
      <c s="37">
        <v>1</v>
      </c>
      <c s="36">
        <v>0</v>
      </c>
      <c s="36">
        <f>ROUND(G130*H130,6)</f>
      </c>
      <c r="L130" s="38">
        <v>0</v>
      </c>
      <c s="32">
        <f>ROUND(ROUND(L130,2)*ROUND(G130,3),2)</f>
      </c>
      <c s="36" t="s">
        <v>808</v>
      </c>
      <c>
        <f>(M130*21)/100</f>
      </c>
      <c t="s">
        <v>27</v>
      </c>
    </row>
    <row r="131" spans="1:5" ht="12.75">
      <c r="A131" s="35" t="s">
        <v>56</v>
      </c>
      <c r="E131" s="39" t="s">
        <v>5</v>
      </c>
    </row>
    <row r="132" spans="1:5" ht="12.75">
      <c r="A132" s="35" t="s">
        <v>57</v>
      </c>
      <c r="E132" s="40" t="s">
        <v>899</v>
      </c>
    </row>
    <row r="133" spans="1:5" ht="12.75">
      <c r="A133" t="s">
        <v>59</v>
      </c>
      <c r="E133" s="39" t="s">
        <v>5</v>
      </c>
    </row>
    <row r="134" spans="1:16" ht="12.75">
      <c r="A134" t="s">
        <v>49</v>
      </c>
      <c s="34" t="s">
        <v>196</v>
      </c>
      <c s="34" t="s">
        <v>7196</v>
      </c>
      <c s="35" t="s">
        <v>5</v>
      </c>
      <c s="6" t="s">
        <v>7197</v>
      </c>
      <c s="36" t="s">
        <v>54</v>
      </c>
      <c s="37">
        <v>1</v>
      </c>
      <c s="36">
        <v>0</v>
      </c>
      <c s="36">
        <f>ROUND(G134*H134,6)</f>
      </c>
      <c r="L134" s="38">
        <v>0</v>
      </c>
      <c s="32">
        <f>ROUND(ROUND(L134,2)*ROUND(G134,3),2)</f>
      </c>
      <c s="36" t="s">
        <v>808</v>
      </c>
      <c>
        <f>(M134*21)/100</f>
      </c>
      <c t="s">
        <v>27</v>
      </c>
    </row>
    <row r="135" spans="1:5" ht="12.75">
      <c r="A135" s="35" t="s">
        <v>56</v>
      </c>
      <c r="E135" s="39" t="s">
        <v>5</v>
      </c>
    </row>
    <row r="136" spans="1:5" ht="12.75">
      <c r="A136" s="35" t="s">
        <v>57</v>
      </c>
      <c r="E136" s="40" t="s">
        <v>899</v>
      </c>
    </row>
    <row r="137" spans="1:5" ht="12.75">
      <c r="A137" t="s">
        <v>59</v>
      </c>
      <c r="E137" s="39" t="s">
        <v>5</v>
      </c>
    </row>
    <row r="138" spans="1:16" ht="12.75">
      <c r="A138" t="s">
        <v>49</v>
      </c>
      <c s="34" t="s">
        <v>200</v>
      </c>
      <c s="34" t="s">
        <v>7198</v>
      </c>
      <c s="35" t="s">
        <v>5</v>
      </c>
      <c s="6" t="s">
        <v>7199</v>
      </c>
      <c s="36" t="s">
        <v>54</v>
      </c>
      <c s="37">
        <v>1</v>
      </c>
      <c s="36">
        <v>0</v>
      </c>
      <c s="36">
        <f>ROUND(G138*H138,6)</f>
      </c>
      <c r="L138" s="38">
        <v>0</v>
      </c>
      <c s="32">
        <f>ROUND(ROUND(L138,2)*ROUND(G138,3),2)</f>
      </c>
      <c s="36" t="s">
        <v>808</v>
      </c>
      <c>
        <f>(M138*21)/100</f>
      </c>
      <c t="s">
        <v>27</v>
      </c>
    </row>
    <row r="139" spans="1:5" ht="12.75">
      <c r="A139" s="35" t="s">
        <v>56</v>
      </c>
      <c r="E139" s="39" t="s">
        <v>5</v>
      </c>
    </row>
    <row r="140" spans="1:5" ht="12.75">
      <c r="A140" s="35" t="s">
        <v>57</v>
      </c>
      <c r="E140" s="40" t="s">
        <v>899</v>
      </c>
    </row>
    <row r="141" spans="1:5" ht="12.75">
      <c r="A141" t="s">
        <v>59</v>
      </c>
      <c r="E141" s="39" t="s">
        <v>5</v>
      </c>
    </row>
    <row r="142" spans="1:16" ht="25.5">
      <c r="A142" t="s">
        <v>49</v>
      </c>
      <c s="34" t="s">
        <v>204</v>
      </c>
      <c s="34" t="s">
        <v>7200</v>
      </c>
      <c s="35" t="s">
        <v>5</v>
      </c>
      <c s="6" t="s">
        <v>7201</v>
      </c>
      <c s="36" t="s">
        <v>54</v>
      </c>
      <c s="37">
        <v>1</v>
      </c>
      <c s="36">
        <v>0</v>
      </c>
      <c s="36">
        <f>ROUND(G142*H142,6)</f>
      </c>
      <c r="L142" s="38">
        <v>0</v>
      </c>
      <c s="32">
        <f>ROUND(ROUND(L142,2)*ROUND(G142,3),2)</f>
      </c>
      <c s="36" t="s">
        <v>808</v>
      </c>
      <c>
        <f>(M142*21)/100</f>
      </c>
      <c t="s">
        <v>27</v>
      </c>
    </row>
    <row r="143" spans="1:5" ht="12.75">
      <c r="A143" s="35" t="s">
        <v>56</v>
      </c>
      <c r="E143" s="39" t="s">
        <v>5</v>
      </c>
    </row>
    <row r="144" spans="1:5" ht="12.75">
      <c r="A144" s="35" t="s">
        <v>57</v>
      </c>
      <c r="E144" s="40" t="s">
        <v>899</v>
      </c>
    </row>
    <row r="145" spans="1:5" ht="12.75">
      <c r="A145" t="s">
        <v>59</v>
      </c>
      <c r="E145" s="39" t="s">
        <v>5</v>
      </c>
    </row>
    <row r="146" spans="1:16" ht="12.75">
      <c r="A146" t="s">
        <v>49</v>
      </c>
      <c s="34" t="s">
        <v>208</v>
      </c>
      <c s="34" t="s">
        <v>7202</v>
      </c>
      <c s="35" t="s">
        <v>5</v>
      </c>
      <c s="6" t="s">
        <v>7203</v>
      </c>
      <c s="36" t="s">
        <v>54</v>
      </c>
      <c s="37">
        <v>1</v>
      </c>
      <c s="36">
        <v>0</v>
      </c>
      <c s="36">
        <f>ROUND(G146*H146,6)</f>
      </c>
      <c r="L146" s="38">
        <v>0</v>
      </c>
      <c s="32">
        <f>ROUND(ROUND(L146,2)*ROUND(G146,3),2)</f>
      </c>
      <c s="36" t="s">
        <v>808</v>
      </c>
      <c>
        <f>(M146*21)/100</f>
      </c>
      <c t="s">
        <v>27</v>
      </c>
    </row>
    <row r="147" spans="1:5" ht="12.75">
      <c r="A147" s="35" t="s">
        <v>56</v>
      </c>
      <c r="E147" s="39" t="s">
        <v>5</v>
      </c>
    </row>
    <row r="148" spans="1:5" ht="12.75">
      <c r="A148" s="35" t="s">
        <v>57</v>
      </c>
      <c r="E148" s="40" t="s">
        <v>899</v>
      </c>
    </row>
    <row r="149" spans="1:5" ht="12.75">
      <c r="A149" t="s">
        <v>59</v>
      </c>
      <c r="E149" s="39" t="s">
        <v>5</v>
      </c>
    </row>
    <row r="150" spans="1:16" ht="12.75">
      <c r="A150" t="s">
        <v>49</v>
      </c>
      <c s="34" t="s">
        <v>212</v>
      </c>
      <c s="34" t="s">
        <v>7204</v>
      </c>
      <c s="35" t="s">
        <v>5</v>
      </c>
      <c s="6" t="s">
        <v>7205</v>
      </c>
      <c s="36" t="s">
        <v>54</v>
      </c>
      <c s="37">
        <v>1</v>
      </c>
      <c s="36">
        <v>0</v>
      </c>
      <c s="36">
        <f>ROUND(G150*H150,6)</f>
      </c>
      <c r="L150" s="38">
        <v>0</v>
      </c>
      <c s="32">
        <f>ROUND(ROUND(L150,2)*ROUND(G150,3),2)</f>
      </c>
      <c s="36" t="s">
        <v>808</v>
      </c>
      <c>
        <f>(M150*21)/100</f>
      </c>
      <c t="s">
        <v>27</v>
      </c>
    </row>
    <row r="151" spans="1:5" ht="12.75">
      <c r="A151" s="35" t="s">
        <v>56</v>
      </c>
      <c r="E151" s="39" t="s">
        <v>5</v>
      </c>
    </row>
    <row r="152" spans="1:5" ht="12.75">
      <c r="A152" s="35" t="s">
        <v>57</v>
      </c>
      <c r="E152" s="40" t="s">
        <v>899</v>
      </c>
    </row>
    <row r="153" spans="1:5" ht="12.75">
      <c r="A153" t="s">
        <v>59</v>
      </c>
      <c r="E153" s="39" t="s">
        <v>5</v>
      </c>
    </row>
    <row r="154" spans="1:16" ht="25.5">
      <c r="A154" t="s">
        <v>49</v>
      </c>
      <c s="34" t="s">
        <v>217</v>
      </c>
      <c s="34" t="s">
        <v>7206</v>
      </c>
      <c s="35" t="s">
        <v>5</v>
      </c>
      <c s="6" t="s">
        <v>7207</v>
      </c>
      <c s="36" t="s">
        <v>54</v>
      </c>
      <c s="37">
        <v>2</v>
      </c>
      <c s="36">
        <v>0</v>
      </c>
      <c s="36">
        <f>ROUND(G154*H154,6)</f>
      </c>
      <c r="L154" s="38">
        <v>0</v>
      </c>
      <c s="32">
        <f>ROUND(ROUND(L154,2)*ROUND(G154,3),2)</f>
      </c>
      <c s="36" t="s">
        <v>808</v>
      </c>
      <c>
        <f>(M154*21)/100</f>
      </c>
      <c t="s">
        <v>27</v>
      </c>
    </row>
    <row r="155" spans="1:5" ht="12.75">
      <c r="A155" s="35" t="s">
        <v>56</v>
      </c>
      <c r="E155" s="39" t="s">
        <v>5</v>
      </c>
    </row>
    <row r="156" spans="1:5" ht="12.75">
      <c r="A156" s="35" t="s">
        <v>57</v>
      </c>
      <c r="E156" s="40" t="s">
        <v>895</v>
      </c>
    </row>
    <row r="157" spans="1:5" ht="12.75">
      <c r="A157" t="s">
        <v>59</v>
      </c>
      <c r="E157" s="39" t="s">
        <v>5</v>
      </c>
    </row>
    <row r="158" spans="1:16" ht="25.5">
      <c r="A158" t="s">
        <v>49</v>
      </c>
      <c s="34" t="s">
        <v>221</v>
      </c>
      <c s="34" t="s">
        <v>7208</v>
      </c>
      <c s="35" t="s">
        <v>5</v>
      </c>
      <c s="6" t="s">
        <v>7209</v>
      </c>
      <c s="36" t="s">
        <v>54</v>
      </c>
      <c s="37">
        <v>2</v>
      </c>
      <c s="36">
        <v>0</v>
      </c>
      <c s="36">
        <f>ROUND(G158*H158,6)</f>
      </c>
      <c r="L158" s="38">
        <v>0</v>
      </c>
      <c s="32">
        <f>ROUND(ROUND(L158,2)*ROUND(G158,3),2)</f>
      </c>
      <c s="36" t="s">
        <v>808</v>
      </c>
      <c>
        <f>(M158*21)/100</f>
      </c>
      <c t="s">
        <v>27</v>
      </c>
    </row>
    <row r="159" spans="1:5" ht="12.75">
      <c r="A159" s="35" t="s">
        <v>56</v>
      </c>
      <c r="E159" s="39" t="s">
        <v>5</v>
      </c>
    </row>
    <row r="160" spans="1:5" ht="12.75">
      <c r="A160" s="35" t="s">
        <v>57</v>
      </c>
      <c r="E160" s="40" t="s">
        <v>895</v>
      </c>
    </row>
    <row r="161" spans="1:5" ht="12.75">
      <c r="A161" t="s">
        <v>59</v>
      </c>
      <c r="E161" s="39" t="s">
        <v>5</v>
      </c>
    </row>
    <row r="162" spans="1:16" ht="25.5">
      <c r="A162" t="s">
        <v>49</v>
      </c>
      <c s="34" t="s">
        <v>226</v>
      </c>
      <c s="34" t="s">
        <v>7210</v>
      </c>
      <c s="35" t="s">
        <v>5</v>
      </c>
      <c s="6" t="s">
        <v>7211</v>
      </c>
      <c s="36" t="s">
        <v>54</v>
      </c>
      <c s="37">
        <v>4</v>
      </c>
      <c s="36">
        <v>0</v>
      </c>
      <c s="36">
        <f>ROUND(G162*H162,6)</f>
      </c>
      <c r="L162" s="38">
        <v>0</v>
      </c>
      <c s="32">
        <f>ROUND(ROUND(L162,2)*ROUND(G162,3),2)</f>
      </c>
      <c s="36" t="s">
        <v>808</v>
      </c>
      <c>
        <f>(M162*21)/100</f>
      </c>
      <c t="s">
        <v>27</v>
      </c>
    </row>
    <row r="163" spans="1:5" ht="12.75">
      <c r="A163" s="35" t="s">
        <v>56</v>
      </c>
      <c r="E163" s="39" t="s">
        <v>5</v>
      </c>
    </row>
    <row r="164" spans="1:5" ht="12.75">
      <c r="A164" s="35" t="s">
        <v>57</v>
      </c>
      <c r="E164" s="40" t="s">
        <v>860</v>
      </c>
    </row>
    <row r="165" spans="1:5" ht="12.75">
      <c r="A165" t="s">
        <v>59</v>
      </c>
      <c r="E165" s="39" t="s">
        <v>5</v>
      </c>
    </row>
    <row r="166" spans="1:16" ht="25.5">
      <c r="A166" t="s">
        <v>49</v>
      </c>
      <c s="34" t="s">
        <v>231</v>
      </c>
      <c s="34" t="s">
        <v>7212</v>
      </c>
      <c s="35" t="s">
        <v>5</v>
      </c>
      <c s="6" t="s">
        <v>7213</v>
      </c>
      <c s="36" t="s">
        <v>54</v>
      </c>
      <c s="37">
        <v>4</v>
      </c>
      <c s="36">
        <v>0</v>
      </c>
      <c s="36">
        <f>ROUND(G166*H166,6)</f>
      </c>
      <c r="L166" s="38">
        <v>0</v>
      </c>
      <c s="32">
        <f>ROUND(ROUND(L166,2)*ROUND(G166,3),2)</f>
      </c>
      <c s="36" t="s">
        <v>808</v>
      </c>
      <c>
        <f>(M166*21)/100</f>
      </c>
      <c t="s">
        <v>27</v>
      </c>
    </row>
    <row r="167" spans="1:5" ht="12.75">
      <c r="A167" s="35" t="s">
        <v>56</v>
      </c>
      <c r="E167" s="39" t="s">
        <v>5</v>
      </c>
    </row>
    <row r="168" spans="1:5" ht="12.75">
      <c r="A168" s="35" t="s">
        <v>57</v>
      </c>
      <c r="E168" s="40" t="s">
        <v>860</v>
      </c>
    </row>
    <row r="169" spans="1:5" ht="12.75">
      <c r="A169" t="s">
        <v>59</v>
      </c>
      <c r="E169" s="39" t="s">
        <v>5</v>
      </c>
    </row>
    <row r="170" spans="1:16" ht="12.75">
      <c r="A170" t="s">
        <v>49</v>
      </c>
      <c s="34" t="s">
        <v>235</v>
      </c>
      <c s="34" t="s">
        <v>7214</v>
      </c>
      <c s="35" t="s">
        <v>5</v>
      </c>
      <c s="6" t="s">
        <v>7215</v>
      </c>
      <c s="36" t="s">
        <v>54</v>
      </c>
      <c s="37">
        <v>1</v>
      </c>
      <c s="36">
        <v>0</v>
      </c>
      <c s="36">
        <f>ROUND(G170*H170,6)</f>
      </c>
      <c r="L170" s="38">
        <v>0</v>
      </c>
      <c s="32">
        <f>ROUND(ROUND(L170,2)*ROUND(G170,3),2)</f>
      </c>
      <c s="36" t="s">
        <v>808</v>
      </c>
      <c>
        <f>(M170*21)/100</f>
      </c>
      <c t="s">
        <v>27</v>
      </c>
    </row>
    <row r="171" spans="1:5" ht="12.75">
      <c r="A171" s="35" t="s">
        <v>56</v>
      </c>
      <c r="E171" s="39" t="s">
        <v>5</v>
      </c>
    </row>
    <row r="172" spans="1:5" ht="12.75">
      <c r="A172" s="35" t="s">
        <v>57</v>
      </c>
      <c r="E172" s="40" t="s">
        <v>899</v>
      </c>
    </row>
    <row r="173" spans="1:5" ht="12.75">
      <c r="A173" t="s">
        <v>59</v>
      </c>
      <c r="E173" s="39" t="s">
        <v>5</v>
      </c>
    </row>
    <row r="174" spans="1:16" ht="12.75">
      <c r="A174" t="s">
        <v>49</v>
      </c>
      <c s="34" t="s">
        <v>239</v>
      </c>
      <c s="34" t="s">
        <v>7216</v>
      </c>
      <c s="35" t="s">
        <v>5</v>
      </c>
      <c s="6" t="s">
        <v>7217</v>
      </c>
      <c s="36" t="s">
        <v>54</v>
      </c>
      <c s="37">
        <v>1</v>
      </c>
      <c s="36">
        <v>0</v>
      </c>
      <c s="36">
        <f>ROUND(G174*H174,6)</f>
      </c>
      <c r="L174" s="38">
        <v>0</v>
      </c>
      <c s="32">
        <f>ROUND(ROUND(L174,2)*ROUND(G174,3),2)</f>
      </c>
      <c s="36" t="s">
        <v>808</v>
      </c>
      <c>
        <f>(M174*21)/100</f>
      </c>
      <c t="s">
        <v>27</v>
      </c>
    </row>
    <row r="175" spans="1:5" ht="12.75">
      <c r="A175" s="35" t="s">
        <v>56</v>
      </c>
      <c r="E175" s="39" t="s">
        <v>5</v>
      </c>
    </row>
    <row r="176" spans="1:5" ht="12.75">
      <c r="A176" s="35" t="s">
        <v>57</v>
      </c>
      <c r="E176" s="40" t="s">
        <v>899</v>
      </c>
    </row>
    <row r="177" spans="1:5" ht="12.75">
      <c r="A177" t="s">
        <v>59</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7220</v>
      </c>
      <c r="E8" s="30" t="s">
        <v>7219</v>
      </c>
      <c r="J8" s="29">
        <f>0+J9+J18+J31</f>
      </c>
      <c s="29">
        <f>0+K9+K18+K31</f>
      </c>
      <c s="29">
        <f>0+L9+L18+L31</f>
      </c>
      <c s="29">
        <f>0+M9+M18+M31</f>
      </c>
    </row>
    <row r="9" spans="1:13" ht="12.75">
      <c r="A9" t="s">
        <v>46</v>
      </c>
      <c r="C9" s="31" t="s">
        <v>112</v>
      </c>
      <c r="E9" s="33" t="s">
        <v>3817</v>
      </c>
      <c r="J9" s="32">
        <f>0</f>
      </c>
      <c s="32">
        <f>0</f>
      </c>
      <c s="32">
        <f>0+L10+L14</f>
      </c>
      <c s="32">
        <f>0+M10+M14</f>
      </c>
    </row>
    <row r="10" spans="1:16" ht="25.5">
      <c r="A10" t="s">
        <v>49</v>
      </c>
      <c s="34" t="s">
        <v>4</v>
      </c>
      <c s="34" t="s">
        <v>7221</v>
      </c>
      <c s="35" t="s">
        <v>5</v>
      </c>
      <c s="6" t="s">
        <v>7222</v>
      </c>
      <c s="36" t="s">
        <v>64</v>
      </c>
      <c s="37">
        <v>386</v>
      </c>
      <c s="36">
        <v>0</v>
      </c>
      <c s="36">
        <f>ROUND(G10*H10,6)</f>
      </c>
      <c r="L10" s="38">
        <v>0</v>
      </c>
      <c s="32">
        <f>ROUND(ROUND(L10,2)*ROUND(G10,3),2)</f>
      </c>
      <c s="36" t="s">
        <v>6897</v>
      </c>
      <c>
        <f>(M10*21)/100</f>
      </c>
      <c t="s">
        <v>27</v>
      </c>
    </row>
    <row r="11" spans="1:5" ht="12.75">
      <c r="A11" s="35" t="s">
        <v>56</v>
      </c>
      <c r="E11" s="39" t="s">
        <v>5</v>
      </c>
    </row>
    <row r="12" spans="1:5" ht="25.5">
      <c r="A12" s="35" t="s">
        <v>57</v>
      </c>
      <c r="E12" s="40" t="s">
        <v>7223</v>
      </c>
    </row>
    <row r="13" spans="1:5" ht="12.75">
      <c r="A13" t="s">
        <v>59</v>
      </c>
      <c r="E13" s="39" t="s">
        <v>5</v>
      </c>
    </row>
    <row r="14" spans="1:16" ht="12.75">
      <c r="A14" t="s">
        <v>49</v>
      </c>
      <c s="34" t="s">
        <v>27</v>
      </c>
      <c s="34" t="s">
        <v>7224</v>
      </c>
      <c s="35" t="s">
        <v>5</v>
      </c>
      <c s="6" t="s">
        <v>7225</v>
      </c>
      <c s="36" t="s">
        <v>64</v>
      </c>
      <c s="37">
        <v>2.64</v>
      </c>
      <c s="36">
        <v>0</v>
      </c>
      <c s="36">
        <f>ROUND(G14*H14,6)</f>
      </c>
      <c r="L14" s="38">
        <v>0</v>
      </c>
      <c s="32">
        <f>ROUND(ROUND(L14,2)*ROUND(G14,3),2)</f>
      </c>
      <c s="36" t="s">
        <v>6897</v>
      </c>
      <c>
        <f>(M14*21)/100</f>
      </c>
      <c t="s">
        <v>27</v>
      </c>
    </row>
    <row r="15" spans="1:5" ht="12.75">
      <c r="A15" s="35" t="s">
        <v>56</v>
      </c>
      <c r="E15" s="39" t="s">
        <v>5</v>
      </c>
    </row>
    <row r="16" spans="1:5" ht="25.5">
      <c r="A16" s="35" t="s">
        <v>57</v>
      </c>
      <c r="E16" s="40" t="s">
        <v>7226</v>
      </c>
    </row>
    <row r="17" spans="1:5" ht="12.75">
      <c r="A17" t="s">
        <v>59</v>
      </c>
      <c r="E17" s="39" t="s">
        <v>5</v>
      </c>
    </row>
    <row r="18" spans="1:13" ht="12.75">
      <c r="A18" t="s">
        <v>46</v>
      </c>
      <c r="C18" s="31" t="s">
        <v>3873</v>
      </c>
      <c r="E18" s="33" t="s">
        <v>3874</v>
      </c>
      <c r="J18" s="32">
        <f>0</f>
      </c>
      <c s="32">
        <f>0</f>
      </c>
      <c s="32">
        <f>0+L19+L23+L27</f>
      </c>
      <c s="32">
        <f>0+M19+M23+M27</f>
      </c>
    </row>
    <row r="19" spans="1:16" ht="12.75">
      <c r="A19" t="s">
        <v>49</v>
      </c>
      <c s="34" t="s">
        <v>26</v>
      </c>
      <c s="34" t="s">
        <v>3875</v>
      </c>
      <c s="35" t="s">
        <v>5</v>
      </c>
      <c s="6" t="s">
        <v>3876</v>
      </c>
      <c s="36" t="s">
        <v>793</v>
      </c>
      <c s="37">
        <v>149.182</v>
      </c>
      <c s="36">
        <v>0</v>
      </c>
      <c s="36">
        <f>ROUND(G19*H19,6)</f>
      </c>
      <c r="L19" s="38">
        <v>0</v>
      </c>
      <c s="32">
        <f>ROUND(ROUND(L19,2)*ROUND(G19,3),2)</f>
      </c>
      <c s="36" t="s">
        <v>6897</v>
      </c>
      <c>
        <f>(M19*21)/100</f>
      </c>
      <c t="s">
        <v>27</v>
      </c>
    </row>
    <row r="20" spans="1:5" ht="12.75">
      <c r="A20" s="35" t="s">
        <v>56</v>
      </c>
      <c r="E20" s="39" t="s">
        <v>5</v>
      </c>
    </row>
    <row r="21" spans="1:5" ht="12.75">
      <c r="A21" s="35" t="s">
        <v>57</v>
      </c>
      <c r="E21" s="40" t="s">
        <v>7227</v>
      </c>
    </row>
    <row r="22" spans="1:5" ht="25.5">
      <c r="A22" t="s">
        <v>59</v>
      </c>
      <c r="E22" s="39" t="s">
        <v>3878</v>
      </c>
    </row>
    <row r="23" spans="1:16" ht="12.75">
      <c r="A23" t="s">
        <v>49</v>
      </c>
      <c s="34" t="s">
        <v>72</v>
      </c>
      <c s="34" t="s">
        <v>3879</v>
      </c>
      <c s="35" t="s">
        <v>5</v>
      </c>
      <c s="6" t="s">
        <v>7228</v>
      </c>
      <c s="36" t="s">
        <v>793</v>
      </c>
      <c s="37">
        <v>149.182</v>
      </c>
      <c s="36">
        <v>0</v>
      </c>
      <c s="36">
        <f>ROUND(G23*H23,6)</f>
      </c>
      <c r="L23" s="38">
        <v>0</v>
      </c>
      <c s="32">
        <f>ROUND(ROUND(L23,2)*ROUND(G23,3),2)</f>
      </c>
      <c s="36" t="s">
        <v>6897</v>
      </c>
      <c>
        <f>(M23*21)/100</f>
      </c>
      <c t="s">
        <v>27</v>
      </c>
    </row>
    <row r="24" spans="1:5" ht="12.75">
      <c r="A24" s="35" t="s">
        <v>56</v>
      </c>
      <c r="E24" s="39" t="s">
        <v>5</v>
      </c>
    </row>
    <row r="25" spans="1:5" ht="12.75">
      <c r="A25" s="35" t="s">
        <v>57</v>
      </c>
      <c r="E25" s="40" t="s">
        <v>7227</v>
      </c>
    </row>
    <row r="26" spans="1:5" ht="12.75">
      <c r="A26" t="s">
        <v>59</v>
      </c>
      <c r="E26" s="39" t="s">
        <v>5</v>
      </c>
    </row>
    <row r="27" spans="1:16" ht="25.5">
      <c r="A27" t="s">
        <v>49</v>
      </c>
      <c s="34" t="s">
        <v>87</v>
      </c>
      <c s="34" t="s">
        <v>3890</v>
      </c>
      <c s="35" t="s">
        <v>3891</v>
      </c>
      <c s="6" t="s">
        <v>7229</v>
      </c>
      <c s="36" t="s">
        <v>793</v>
      </c>
      <c s="37">
        <v>149.182</v>
      </c>
      <c s="36">
        <v>0</v>
      </c>
      <c s="36">
        <f>ROUND(G27*H27,6)</f>
      </c>
      <c r="L27" s="38">
        <v>0</v>
      </c>
      <c s="32">
        <f>ROUND(ROUND(L27,2)*ROUND(G27,3),2)</f>
      </c>
      <c s="36" t="s">
        <v>6897</v>
      </c>
      <c>
        <f>(M27*21)/100</f>
      </c>
      <c t="s">
        <v>27</v>
      </c>
    </row>
    <row r="28" spans="1:5" ht="12.75">
      <c r="A28" s="35" t="s">
        <v>56</v>
      </c>
      <c r="E28" s="39" t="s">
        <v>794</v>
      </c>
    </row>
    <row r="29" spans="1:5" ht="12.75">
      <c r="A29" s="35" t="s">
        <v>57</v>
      </c>
      <c r="E29" s="40" t="s">
        <v>7227</v>
      </c>
    </row>
    <row r="30" spans="1:5" ht="12.75">
      <c r="A30" t="s">
        <v>59</v>
      </c>
      <c r="E30" s="39" t="s">
        <v>5</v>
      </c>
    </row>
    <row r="31" spans="1:13" ht="12.75">
      <c r="A31" t="s">
        <v>46</v>
      </c>
      <c r="C31" s="31" t="s">
        <v>5175</v>
      </c>
      <c r="E31" s="33" t="s">
        <v>5176</v>
      </c>
      <c r="J31" s="32">
        <f>0</f>
      </c>
      <c s="32">
        <f>0</f>
      </c>
      <c s="32">
        <f>0+L32</f>
      </c>
      <c s="32">
        <f>0+M32</f>
      </c>
    </row>
    <row r="32" spans="1:16" ht="12.75">
      <c r="A32" t="s">
        <v>49</v>
      </c>
      <c s="34" t="s">
        <v>108</v>
      </c>
      <c s="34" t="s">
        <v>7230</v>
      </c>
      <c s="35" t="s">
        <v>5</v>
      </c>
      <c s="6" t="s">
        <v>7231</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7234</v>
      </c>
      <c r="E8" s="30" t="s">
        <v>7233</v>
      </c>
      <c r="J8" s="29">
        <f>0+J9+J18+J27+J36+J41+J54</f>
      </c>
      <c s="29">
        <f>0+K9+K18+K27+K36+K41+K54</f>
      </c>
      <c s="29">
        <f>0+L9+L18+L27+L36+L41+L54</f>
      </c>
      <c s="29">
        <f>0+M9+M18+M27+M36+M41+M54</f>
      </c>
    </row>
    <row r="9" spans="1:13" ht="12.75">
      <c r="A9" t="s">
        <v>46</v>
      </c>
      <c r="C9" s="31" t="s">
        <v>3771</v>
      </c>
      <c r="E9" s="33" t="s">
        <v>2835</v>
      </c>
      <c r="J9" s="32">
        <f>0</f>
      </c>
      <c s="32">
        <f>0</f>
      </c>
      <c s="32">
        <f>0+L10+L14</f>
      </c>
      <c s="32">
        <f>0+M10+M14</f>
      </c>
    </row>
    <row r="10" spans="1:16" ht="25.5">
      <c r="A10" t="s">
        <v>49</v>
      </c>
      <c s="34" t="s">
        <v>4</v>
      </c>
      <c s="34" t="s">
        <v>7235</v>
      </c>
      <c s="35" t="s">
        <v>5</v>
      </c>
      <c s="6" t="s">
        <v>7236</v>
      </c>
      <c s="36" t="s">
        <v>75</v>
      </c>
      <c s="37">
        <v>814.4</v>
      </c>
      <c s="36">
        <v>0</v>
      </c>
      <c s="36">
        <f>ROUND(G10*H10,6)</f>
      </c>
      <c r="L10" s="38">
        <v>0</v>
      </c>
      <c s="32">
        <f>ROUND(ROUND(L10,2)*ROUND(G10,3),2)</f>
      </c>
      <c s="36" t="s">
        <v>6897</v>
      </c>
      <c>
        <f>(M10*21)/100</f>
      </c>
      <c t="s">
        <v>27</v>
      </c>
    </row>
    <row r="11" spans="1:5" ht="12.75">
      <c r="A11" s="35" t="s">
        <v>56</v>
      </c>
      <c r="E11" s="39" t="s">
        <v>5</v>
      </c>
    </row>
    <row r="12" spans="1:5" ht="25.5">
      <c r="A12" s="35" t="s">
        <v>57</v>
      </c>
      <c r="E12" s="40" t="s">
        <v>7237</v>
      </c>
    </row>
    <row r="13" spans="1:5" ht="12.75">
      <c r="A13" t="s">
        <v>59</v>
      </c>
      <c r="E13" s="39" t="s">
        <v>5</v>
      </c>
    </row>
    <row r="14" spans="1:16" ht="12.75">
      <c r="A14" t="s">
        <v>49</v>
      </c>
      <c s="34" t="s">
        <v>27</v>
      </c>
      <c s="34" t="s">
        <v>7238</v>
      </c>
      <c s="35" t="s">
        <v>5</v>
      </c>
      <c s="6" t="s">
        <v>7239</v>
      </c>
      <c s="36" t="s">
        <v>85</v>
      </c>
      <c s="37">
        <v>694.276</v>
      </c>
      <c s="36">
        <v>0</v>
      </c>
      <c s="36">
        <f>ROUND(G14*H14,6)</f>
      </c>
      <c r="L14" s="38">
        <v>0</v>
      </c>
      <c s="32">
        <f>ROUND(ROUND(L14,2)*ROUND(G14,3),2)</f>
      </c>
      <c s="36" t="s">
        <v>6897</v>
      </c>
      <c>
        <f>(M14*21)/100</f>
      </c>
      <c t="s">
        <v>27</v>
      </c>
    </row>
    <row r="15" spans="1:5" ht="12.75">
      <c r="A15" s="35" t="s">
        <v>56</v>
      </c>
      <c r="E15" s="39" t="s">
        <v>5</v>
      </c>
    </row>
    <row r="16" spans="1:5" ht="25.5">
      <c r="A16" s="35" t="s">
        <v>57</v>
      </c>
      <c r="E16" s="40" t="s">
        <v>7240</v>
      </c>
    </row>
    <row r="17" spans="1:5" ht="12.75">
      <c r="A17" t="s">
        <v>59</v>
      </c>
      <c r="E17" s="39" t="s">
        <v>5</v>
      </c>
    </row>
    <row r="18" spans="1:13" ht="12.75">
      <c r="A18" t="s">
        <v>46</v>
      </c>
      <c r="C18" s="31" t="s">
        <v>4745</v>
      </c>
      <c r="E18" s="33" t="s">
        <v>4746</v>
      </c>
      <c r="J18" s="32">
        <f>0</f>
      </c>
      <c s="32">
        <f>0</f>
      </c>
      <c s="32">
        <f>0+L19+L23</f>
      </c>
      <c s="32">
        <f>0+M19+M23</f>
      </c>
    </row>
    <row r="19" spans="1:16" ht="12.75">
      <c r="A19" t="s">
        <v>49</v>
      </c>
      <c s="34" t="s">
        <v>26</v>
      </c>
      <c s="34" t="s">
        <v>7241</v>
      </c>
      <c s="35" t="s">
        <v>5</v>
      </c>
      <c s="6" t="s">
        <v>7242</v>
      </c>
      <c s="36" t="s">
        <v>75</v>
      </c>
      <c s="37">
        <v>101.8</v>
      </c>
      <c s="36">
        <v>0</v>
      </c>
      <c s="36">
        <f>ROUND(G19*H19,6)</f>
      </c>
      <c r="L19" s="38">
        <v>0</v>
      </c>
      <c s="32">
        <f>ROUND(ROUND(L19,2)*ROUND(G19,3),2)</f>
      </c>
      <c s="36" t="s">
        <v>6897</v>
      </c>
      <c>
        <f>(M19*21)/100</f>
      </c>
      <c t="s">
        <v>27</v>
      </c>
    </row>
    <row r="20" spans="1:5" ht="12.75">
      <c r="A20" s="35" t="s">
        <v>56</v>
      </c>
      <c r="E20" s="39" t="s">
        <v>5</v>
      </c>
    </row>
    <row r="21" spans="1:5" ht="12.75">
      <c r="A21" s="35" t="s">
        <v>57</v>
      </c>
      <c r="E21" s="40" t="s">
        <v>7243</v>
      </c>
    </row>
    <row r="22" spans="1:5" ht="12.75">
      <c r="A22" t="s">
        <v>59</v>
      </c>
      <c r="E22" s="39" t="s">
        <v>5</v>
      </c>
    </row>
    <row r="23" spans="1:16" ht="12.75">
      <c r="A23" t="s">
        <v>49</v>
      </c>
      <c s="34" t="s">
        <v>72</v>
      </c>
      <c s="34" t="s">
        <v>7244</v>
      </c>
      <c s="35" t="s">
        <v>5</v>
      </c>
      <c s="6" t="s">
        <v>7245</v>
      </c>
      <c s="36" t="s">
        <v>75</v>
      </c>
      <c s="37">
        <v>17.2</v>
      </c>
      <c s="36">
        <v>0</v>
      </c>
      <c s="36">
        <f>ROUND(G23*H23,6)</f>
      </c>
      <c r="L23" s="38">
        <v>0</v>
      </c>
      <c s="32">
        <f>ROUND(ROUND(L23,2)*ROUND(G23,3),2)</f>
      </c>
      <c s="36" t="s">
        <v>6897</v>
      </c>
      <c>
        <f>(M23*21)/100</f>
      </c>
      <c t="s">
        <v>27</v>
      </c>
    </row>
    <row r="24" spans="1:5" ht="12.75">
      <c r="A24" s="35" t="s">
        <v>56</v>
      </c>
      <c r="E24" s="39" t="s">
        <v>5</v>
      </c>
    </row>
    <row r="25" spans="1:5" ht="12.75">
      <c r="A25" s="35" t="s">
        <v>57</v>
      </c>
      <c r="E25" s="40" t="s">
        <v>7246</v>
      </c>
    </row>
    <row r="26" spans="1:5" ht="12.75">
      <c r="A26" t="s">
        <v>59</v>
      </c>
      <c r="E26" s="39" t="s">
        <v>5</v>
      </c>
    </row>
    <row r="27" spans="1:13" ht="12.75">
      <c r="A27" t="s">
        <v>46</v>
      </c>
      <c r="C27" s="31" t="s">
        <v>3801</v>
      </c>
      <c r="E27" s="33" t="s">
        <v>3802</v>
      </c>
      <c r="J27" s="32">
        <f>0</f>
      </c>
      <c s="32">
        <f>0</f>
      </c>
      <c s="32">
        <f>0+L28+L32</f>
      </c>
      <c s="32">
        <f>0+M28+M32</f>
      </c>
    </row>
    <row r="28" spans="1:16" ht="12.75">
      <c r="A28" t="s">
        <v>49</v>
      </c>
      <c s="34" t="s">
        <v>77</v>
      </c>
      <c s="34" t="s">
        <v>3803</v>
      </c>
      <c s="35" t="s">
        <v>5</v>
      </c>
      <c s="6" t="s">
        <v>3804</v>
      </c>
      <c s="36" t="s">
        <v>85</v>
      </c>
      <c s="37">
        <v>141.301</v>
      </c>
      <c s="36">
        <v>0</v>
      </c>
      <c s="36">
        <f>ROUND(G28*H28,6)</f>
      </c>
      <c r="L28" s="38">
        <v>0</v>
      </c>
      <c s="32">
        <f>ROUND(ROUND(L28,2)*ROUND(G28,3),2)</f>
      </c>
      <c s="36" t="s">
        <v>6897</v>
      </c>
      <c>
        <f>(M28*21)/100</f>
      </c>
      <c t="s">
        <v>27</v>
      </c>
    </row>
    <row r="29" spans="1:5" ht="12.75">
      <c r="A29" s="35" t="s">
        <v>56</v>
      </c>
      <c r="E29" s="39" t="s">
        <v>5</v>
      </c>
    </row>
    <row r="30" spans="1:5" ht="25.5">
      <c r="A30" s="35" t="s">
        <v>57</v>
      </c>
      <c r="E30" s="40" t="s">
        <v>7247</v>
      </c>
    </row>
    <row r="31" spans="1:5" ht="12.75">
      <c r="A31" t="s">
        <v>59</v>
      </c>
      <c r="E31" s="39" t="s">
        <v>5</v>
      </c>
    </row>
    <row r="32" spans="1:16" ht="12.75">
      <c r="A32" t="s">
        <v>49</v>
      </c>
      <c s="34" t="s">
        <v>82</v>
      </c>
      <c s="34" t="s">
        <v>7248</v>
      </c>
      <c s="35" t="s">
        <v>5</v>
      </c>
      <c s="6" t="s">
        <v>7249</v>
      </c>
      <c s="36" t="s">
        <v>90</v>
      </c>
      <c s="37">
        <v>1</v>
      </c>
      <c s="36">
        <v>0</v>
      </c>
      <c s="36">
        <f>ROUND(G32*H32,6)</f>
      </c>
      <c r="L32" s="38">
        <v>0</v>
      </c>
      <c s="32">
        <f>ROUND(ROUND(L32,2)*ROUND(G32,3),2)</f>
      </c>
      <c s="36" t="s">
        <v>6897</v>
      </c>
      <c>
        <f>(M32*21)/100</f>
      </c>
      <c t="s">
        <v>27</v>
      </c>
    </row>
    <row r="33" spans="1:5" ht="12.75">
      <c r="A33" s="35" t="s">
        <v>56</v>
      </c>
      <c r="E33" s="39" t="s">
        <v>5</v>
      </c>
    </row>
    <row r="34" spans="1:5" ht="12.75">
      <c r="A34" s="35" t="s">
        <v>57</v>
      </c>
      <c r="E34" s="40" t="s">
        <v>7250</v>
      </c>
    </row>
    <row r="35" spans="1:5" ht="12.75">
      <c r="A35" t="s">
        <v>59</v>
      </c>
      <c r="E35" s="39" t="s">
        <v>5</v>
      </c>
    </row>
    <row r="36" spans="1:13" ht="12.75">
      <c r="A36" t="s">
        <v>46</v>
      </c>
      <c r="C36" s="31" t="s">
        <v>112</v>
      </c>
      <c r="E36" s="33" t="s">
        <v>3817</v>
      </c>
      <c r="J36" s="32">
        <f>0</f>
      </c>
      <c s="32">
        <f>0</f>
      </c>
      <c s="32">
        <f>0+L37</f>
      </c>
      <c s="32">
        <f>0+M37</f>
      </c>
    </row>
    <row r="37" spans="1:16" ht="12.75">
      <c r="A37" t="s">
        <v>49</v>
      </c>
      <c s="34" t="s">
        <v>87</v>
      </c>
      <c s="34" t="s">
        <v>7251</v>
      </c>
      <c s="35" t="s">
        <v>5</v>
      </c>
      <c s="6" t="s">
        <v>7252</v>
      </c>
      <c s="36" t="s">
        <v>793</v>
      </c>
      <c s="37">
        <v>9.248</v>
      </c>
      <c s="36">
        <v>0</v>
      </c>
      <c s="36">
        <f>ROUND(G37*H37,6)</f>
      </c>
      <c r="L37" s="38">
        <v>0</v>
      </c>
      <c s="32">
        <f>ROUND(ROUND(L37,2)*ROUND(G37,3),2)</f>
      </c>
      <c s="36" t="s">
        <v>6897</v>
      </c>
      <c>
        <f>(M37*21)/100</f>
      </c>
      <c t="s">
        <v>27</v>
      </c>
    </row>
    <row r="38" spans="1:5" ht="12.75">
      <c r="A38" s="35" t="s">
        <v>56</v>
      </c>
      <c r="E38" s="39" t="s">
        <v>5</v>
      </c>
    </row>
    <row r="39" spans="1:5" ht="25.5">
      <c r="A39" s="35" t="s">
        <v>57</v>
      </c>
      <c r="E39" s="40" t="s">
        <v>7253</v>
      </c>
    </row>
    <row r="40" spans="1:5" ht="12.75">
      <c r="A40" t="s">
        <v>59</v>
      </c>
      <c r="E40" s="39" t="s">
        <v>5</v>
      </c>
    </row>
    <row r="41" spans="1:13" ht="12.75">
      <c r="A41" t="s">
        <v>46</v>
      </c>
      <c r="C41" s="31" t="s">
        <v>3873</v>
      </c>
      <c r="E41" s="33" t="s">
        <v>3874</v>
      </c>
      <c r="J41" s="32">
        <f>0</f>
      </c>
      <c s="32">
        <f>0</f>
      </c>
      <c s="32">
        <f>0+L42+L46+L50</f>
      </c>
      <c s="32">
        <f>0+M42+M46+M50</f>
      </c>
    </row>
    <row r="42" spans="1:16" ht="12.75">
      <c r="A42" t="s">
        <v>49</v>
      </c>
      <c s="34" t="s">
        <v>108</v>
      </c>
      <c s="34" t="s">
        <v>3875</v>
      </c>
      <c s="35" t="s">
        <v>5</v>
      </c>
      <c s="6" t="s">
        <v>3876</v>
      </c>
      <c s="36" t="s">
        <v>793</v>
      </c>
      <c s="37">
        <v>43.752</v>
      </c>
      <c s="36">
        <v>0</v>
      </c>
      <c s="36">
        <f>ROUND(G42*H42,6)</f>
      </c>
      <c r="L42" s="38">
        <v>0</v>
      </c>
      <c s="32">
        <f>ROUND(ROUND(L42,2)*ROUND(G42,3),2)</f>
      </c>
      <c s="36" t="s">
        <v>6897</v>
      </c>
      <c>
        <f>(M42*21)/100</f>
      </c>
      <c t="s">
        <v>27</v>
      </c>
    </row>
    <row r="43" spans="1:5" ht="12.75">
      <c r="A43" s="35" t="s">
        <v>56</v>
      </c>
      <c r="E43" s="39" t="s">
        <v>5</v>
      </c>
    </row>
    <row r="44" spans="1:5" ht="12.75">
      <c r="A44" s="35" t="s">
        <v>57</v>
      </c>
      <c r="E44" s="40" t="s">
        <v>7254</v>
      </c>
    </row>
    <row r="45" spans="1:5" ht="25.5">
      <c r="A45" t="s">
        <v>59</v>
      </c>
      <c r="E45" s="39" t="s">
        <v>3878</v>
      </c>
    </row>
    <row r="46" spans="1:16" ht="12.75">
      <c r="A46" t="s">
        <v>49</v>
      </c>
      <c s="34" t="s">
        <v>112</v>
      </c>
      <c s="34" t="s">
        <v>3879</v>
      </c>
      <c s="35" t="s">
        <v>5</v>
      </c>
      <c s="6" t="s">
        <v>7228</v>
      </c>
      <c s="36" t="s">
        <v>793</v>
      </c>
      <c s="37">
        <v>43.752</v>
      </c>
      <c s="36">
        <v>0</v>
      </c>
      <c s="36">
        <f>ROUND(G46*H46,6)</f>
      </c>
      <c r="L46" s="38">
        <v>0</v>
      </c>
      <c s="32">
        <f>ROUND(ROUND(L46,2)*ROUND(G46,3),2)</f>
      </c>
      <c s="36" t="s">
        <v>6897</v>
      </c>
      <c>
        <f>(M46*21)/100</f>
      </c>
      <c t="s">
        <v>27</v>
      </c>
    </row>
    <row r="47" spans="1:5" ht="12.75">
      <c r="A47" s="35" t="s">
        <v>56</v>
      </c>
      <c r="E47" s="39" t="s">
        <v>5</v>
      </c>
    </row>
    <row r="48" spans="1:5" ht="12.75">
      <c r="A48" s="35" t="s">
        <v>57</v>
      </c>
      <c r="E48" s="40" t="s">
        <v>7254</v>
      </c>
    </row>
    <row r="49" spans="1:5" ht="12.75">
      <c r="A49" t="s">
        <v>59</v>
      </c>
      <c r="E49" s="39" t="s">
        <v>5</v>
      </c>
    </row>
    <row r="50" spans="1:16" ht="25.5">
      <c r="A50" t="s">
        <v>49</v>
      </c>
      <c s="34" t="s">
        <v>124</v>
      </c>
      <c s="34" t="s">
        <v>3890</v>
      </c>
      <c s="35" t="s">
        <v>3891</v>
      </c>
      <c s="6" t="s">
        <v>7229</v>
      </c>
      <c s="36" t="s">
        <v>793</v>
      </c>
      <c s="37">
        <v>43.752</v>
      </c>
      <c s="36">
        <v>0</v>
      </c>
      <c s="36">
        <f>ROUND(G50*H50,6)</f>
      </c>
      <c r="L50" s="38">
        <v>0</v>
      </c>
      <c s="32">
        <f>ROUND(ROUND(L50,2)*ROUND(G50,3),2)</f>
      </c>
      <c s="36" t="s">
        <v>6897</v>
      </c>
      <c>
        <f>(M50*21)/100</f>
      </c>
      <c t="s">
        <v>27</v>
      </c>
    </row>
    <row r="51" spans="1:5" ht="12.75">
      <c r="A51" s="35" t="s">
        <v>56</v>
      </c>
      <c r="E51" s="39" t="s">
        <v>794</v>
      </c>
    </row>
    <row r="52" spans="1:5" ht="12.75">
      <c r="A52" s="35" t="s">
        <v>57</v>
      </c>
      <c r="E52" s="40" t="s">
        <v>7254</v>
      </c>
    </row>
    <row r="53" spans="1:5" ht="12.75">
      <c r="A53" t="s">
        <v>59</v>
      </c>
      <c r="E53" s="39" t="s">
        <v>5</v>
      </c>
    </row>
    <row r="54" spans="1:13" ht="12.75">
      <c r="A54" t="s">
        <v>46</v>
      </c>
      <c r="C54" s="31" t="s">
        <v>5175</v>
      </c>
      <c r="E54" s="33" t="s">
        <v>5176</v>
      </c>
      <c r="J54" s="32">
        <f>0</f>
      </c>
      <c s="32">
        <f>0</f>
      </c>
      <c s="32">
        <f>0+L55</f>
      </c>
      <c s="32">
        <f>0+M55</f>
      </c>
    </row>
    <row r="55" spans="1:16" ht="12.75">
      <c r="A55" t="s">
        <v>49</v>
      </c>
      <c s="34" t="s">
        <v>128</v>
      </c>
      <c s="34" t="s">
        <v>7230</v>
      </c>
      <c s="35" t="s">
        <v>5</v>
      </c>
      <c s="6" t="s">
        <v>7231</v>
      </c>
      <c s="36" t="s">
        <v>54</v>
      </c>
      <c s="37">
        <v>1</v>
      </c>
      <c s="36">
        <v>0</v>
      </c>
      <c s="36">
        <f>ROUND(G55*H55,6)</f>
      </c>
      <c r="L55" s="38">
        <v>0</v>
      </c>
      <c s="32">
        <f>ROUND(ROUND(L55,2)*ROUND(G55,3),2)</f>
      </c>
      <c s="36" t="s">
        <v>808</v>
      </c>
      <c>
        <f>(M55*21)/100</f>
      </c>
      <c t="s">
        <v>27</v>
      </c>
    </row>
    <row r="56" spans="1:5" ht="12.75">
      <c r="A56" s="35" t="s">
        <v>56</v>
      </c>
      <c r="E56" s="39" t="s">
        <v>5</v>
      </c>
    </row>
    <row r="57" spans="1:5" ht="12.75">
      <c r="A57" s="35" t="s">
        <v>57</v>
      </c>
      <c r="E57" s="40" t="s">
        <v>899</v>
      </c>
    </row>
    <row r="58" spans="1:5" ht="12.75">
      <c r="A58" t="s">
        <v>59</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7257</v>
      </c>
      <c r="E8" s="30" t="s">
        <v>7256</v>
      </c>
      <c r="J8" s="29">
        <f>0+J9+J18+J31</f>
      </c>
      <c s="29">
        <f>0+K9+K18+K31</f>
      </c>
      <c s="29">
        <f>0+L9+L18+L31</f>
      </c>
      <c s="29">
        <f>0+M9+M18+M31</f>
      </c>
    </row>
    <row r="9" spans="1:13" ht="12.75">
      <c r="A9" t="s">
        <v>46</v>
      </c>
      <c r="C9" s="31" t="s">
        <v>112</v>
      </c>
      <c r="E9" s="33" t="s">
        <v>3817</v>
      </c>
      <c r="J9" s="32">
        <f>0</f>
      </c>
      <c s="32">
        <f>0</f>
      </c>
      <c s="32">
        <f>0+L10+L14</f>
      </c>
      <c s="32">
        <f>0+M10+M14</f>
      </c>
    </row>
    <row r="10" spans="1:16" ht="25.5">
      <c r="A10" t="s">
        <v>49</v>
      </c>
      <c s="34" t="s">
        <v>4</v>
      </c>
      <c s="34" t="s">
        <v>7221</v>
      </c>
      <c s="35" t="s">
        <v>5</v>
      </c>
      <c s="6" t="s">
        <v>7222</v>
      </c>
      <c s="36" t="s">
        <v>64</v>
      </c>
      <c s="37">
        <v>507</v>
      </c>
      <c s="36">
        <v>0</v>
      </c>
      <c s="36">
        <f>ROUND(G10*H10,6)</f>
      </c>
      <c r="L10" s="38">
        <v>0</v>
      </c>
      <c s="32">
        <f>ROUND(ROUND(L10,2)*ROUND(G10,3),2)</f>
      </c>
      <c s="36" t="s">
        <v>6897</v>
      </c>
      <c>
        <f>(M10*21)/100</f>
      </c>
      <c t="s">
        <v>27</v>
      </c>
    </row>
    <row r="11" spans="1:5" ht="12.75">
      <c r="A11" s="35" t="s">
        <v>56</v>
      </c>
      <c r="E11" s="39" t="s">
        <v>5</v>
      </c>
    </row>
    <row r="12" spans="1:5" ht="25.5">
      <c r="A12" s="35" t="s">
        <v>57</v>
      </c>
      <c r="E12" s="40" t="s">
        <v>7258</v>
      </c>
    </row>
    <row r="13" spans="1:5" ht="12.75">
      <c r="A13" t="s">
        <v>59</v>
      </c>
      <c r="E13" s="39" t="s">
        <v>5</v>
      </c>
    </row>
    <row r="14" spans="1:16" ht="12.75">
      <c r="A14" t="s">
        <v>49</v>
      </c>
      <c s="34" t="s">
        <v>27</v>
      </c>
      <c s="34" t="s">
        <v>7224</v>
      </c>
      <c s="35" t="s">
        <v>5</v>
      </c>
      <c s="6" t="s">
        <v>7225</v>
      </c>
      <c s="36" t="s">
        <v>64</v>
      </c>
      <c s="37">
        <v>2.64</v>
      </c>
      <c s="36">
        <v>0</v>
      </c>
      <c s="36">
        <f>ROUND(G14*H14,6)</f>
      </c>
      <c r="L14" s="38">
        <v>0</v>
      </c>
      <c s="32">
        <f>ROUND(ROUND(L14,2)*ROUND(G14,3),2)</f>
      </c>
      <c s="36" t="s">
        <v>6897</v>
      </c>
      <c>
        <f>(M14*21)/100</f>
      </c>
      <c t="s">
        <v>27</v>
      </c>
    </row>
    <row r="15" spans="1:5" ht="12.75">
      <c r="A15" s="35" t="s">
        <v>56</v>
      </c>
      <c r="E15" s="39" t="s">
        <v>5</v>
      </c>
    </row>
    <row r="16" spans="1:5" ht="25.5">
      <c r="A16" s="35" t="s">
        <v>57</v>
      </c>
      <c r="E16" s="40" t="s">
        <v>7226</v>
      </c>
    </row>
    <row r="17" spans="1:5" ht="12.75">
      <c r="A17" t="s">
        <v>59</v>
      </c>
      <c r="E17" s="39" t="s">
        <v>5</v>
      </c>
    </row>
    <row r="18" spans="1:13" ht="12.75">
      <c r="A18" t="s">
        <v>46</v>
      </c>
      <c r="C18" s="31" t="s">
        <v>3873</v>
      </c>
      <c r="E18" s="33" t="s">
        <v>3874</v>
      </c>
      <c r="J18" s="32">
        <f>0</f>
      </c>
      <c s="32">
        <f>0</f>
      </c>
      <c s="32">
        <f>0+L19+L23+L27</f>
      </c>
      <c s="32">
        <f>0+M19+M23+M27</f>
      </c>
    </row>
    <row r="19" spans="1:16" ht="12.75">
      <c r="A19" t="s">
        <v>49</v>
      </c>
      <c s="34" t="s">
        <v>26</v>
      </c>
      <c s="34" t="s">
        <v>3875</v>
      </c>
      <c s="35" t="s">
        <v>5</v>
      </c>
      <c s="6" t="s">
        <v>3876</v>
      </c>
      <c s="36" t="s">
        <v>793</v>
      </c>
      <c s="37">
        <v>193.952</v>
      </c>
      <c s="36">
        <v>0</v>
      </c>
      <c s="36">
        <f>ROUND(G19*H19,6)</f>
      </c>
      <c r="L19" s="38">
        <v>0</v>
      </c>
      <c s="32">
        <f>ROUND(ROUND(L19,2)*ROUND(G19,3),2)</f>
      </c>
      <c s="36" t="s">
        <v>6897</v>
      </c>
      <c>
        <f>(M19*21)/100</f>
      </c>
      <c t="s">
        <v>27</v>
      </c>
    </row>
    <row r="20" spans="1:5" ht="12.75">
      <c r="A20" s="35" t="s">
        <v>56</v>
      </c>
      <c r="E20" s="39" t="s">
        <v>5</v>
      </c>
    </row>
    <row r="21" spans="1:5" ht="12.75">
      <c r="A21" s="35" t="s">
        <v>57</v>
      </c>
      <c r="E21" s="40" t="s">
        <v>7259</v>
      </c>
    </row>
    <row r="22" spans="1:5" ht="25.5">
      <c r="A22" t="s">
        <v>59</v>
      </c>
      <c r="E22" s="39" t="s">
        <v>3878</v>
      </c>
    </row>
    <row r="23" spans="1:16" ht="12.75">
      <c r="A23" t="s">
        <v>49</v>
      </c>
      <c s="34" t="s">
        <v>72</v>
      </c>
      <c s="34" t="s">
        <v>3879</v>
      </c>
      <c s="35" t="s">
        <v>5</v>
      </c>
      <c s="6" t="s">
        <v>7228</v>
      </c>
      <c s="36" t="s">
        <v>793</v>
      </c>
      <c s="37">
        <v>193.952</v>
      </c>
      <c s="36">
        <v>0</v>
      </c>
      <c s="36">
        <f>ROUND(G23*H23,6)</f>
      </c>
      <c r="L23" s="38">
        <v>0</v>
      </c>
      <c s="32">
        <f>ROUND(ROUND(L23,2)*ROUND(G23,3),2)</f>
      </c>
      <c s="36" t="s">
        <v>6897</v>
      </c>
      <c>
        <f>(M23*21)/100</f>
      </c>
      <c t="s">
        <v>27</v>
      </c>
    </row>
    <row r="24" spans="1:5" ht="12.75">
      <c r="A24" s="35" t="s">
        <v>56</v>
      </c>
      <c r="E24" s="39" t="s">
        <v>5</v>
      </c>
    </row>
    <row r="25" spans="1:5" ht="12.75">
      <c r="A25" s="35" t="s">
        <v>57</v>
      </c>
      <c r="E25" s="40" t="s">
        <v>7259</v>
      </c>
    </row>
    <row r="26" spans="1:5" ht="12.75">
      <c r="A26" t="s">
        <v>59</v>
      </c>
      <c r="E26" s="39" t="s">
        <v>5</v>
      </c>
    </row>
    <row r="27" spans="1:16" ht="25.5">
      <c r="A27" t="s">
        <v>49</v>
      </c>
      <c s="34" t="s">
        <v>87</v>
      </c>
      <c s="34" t="s">
        <v>3890</v>
      </c>
      <c s="35" t="s">
        <v>3891</v>
      </c>
      <c s="6" t="s">
        <v>7229</v>
      </c>
      <c s="36" t="s">
        <v>793</v>
      </c>
      <c s="37">
        <v>193.952</v>
      </c>
      <c s="36">
        <v>0</v>
      </c>
      <c s="36">
        <f>ROUND(G27*H27,6)</f>
      </c>
      <c r="L27" s="38">
        <v>0</v>
      </c>
      <c s="32">
        <f>ROUND(ROUND(L27,2)*ROUND(G27,3),2)</f>
      </c>
      <c s="36" t="s">
        <v>6897</v>
      </c>
      <c>
        <f>(M27*21)/100</f>
      </c>
      <c t="s">
        <v>27</v>
      </c>
    </row>
    <row r="28" spans="1:5" ht="12.75">
      <c r="A28" s="35" t="s">
        <v>56</v>
      </c>
      <c r="E28" s="39" t="s">
        <v>794</v>
      </c>
    </row>
    <row r="29" spans="1:5" ht="12.75">
      <c r="A29" s="35" t="s">
        <v>57</v>
      </c>
      <c r="E29" s="40" t="s">
        <v>7259</v>
      </c>
    </row>
    <row r="30" spans="1:5" ht="12.75">
      <c r="A30" t="s">
        <v>59</v>
      </c>
      <c r="E30" s="39" t="s">
        <v>5</v>
      </c>
    </row>
    <row r="31" spans="1:13" ht="12.75">
      <c r="A31" t="s">
        <v>46</v>
      </c>
      <c r="C31" s="31" t="s">
        <v>5175</v>
      </c>
      <c r="E31" s="33" t="s">
        <v>5176</v>
      </c>
      <c r="J31" s="32">
        <f>0</f>
      </c>
      <c s="32">
        <f>0</f>
      </c>
      <c s="32">
        <f>0+L32</f>
      </c>
      <c s="32">
        <f>0+M32</f>
      </c>
    </row>
    <row r="32" spans="1:16" ht="12.75">
      <c r="A32" t="s">
        <v>49</v>
      </c>
      <c s="34" t="s">
        <v>108</v>
      </c>
      <c s="34" t="s">
        <v>7230</v>
      </c>
      <c s="35" t="s">
        <v>5</v>
      </c>
      <c s="6" t="s">
        <v>7231</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7262</v>
      </c>
      <c r="E8" s="30" t="s">
        <v>7261</v>
      </c>
      <c r="J8" s="29">
        <f>0+J9+J18+J23+J28+J41</f>
      </c>
      <c s="29">
        <f>0+K9+K18+K23+K28+K41</f>
      </c>
      <c s="29">
        <f>0+L9+L18+L23+L28+L41</f>
      </c>
      <c s="29">
        <f>0+M9+M18+M23+M28+M41</f>
      </c>
    </row>
    <row r="9" spans="1:13" ht="12.75">
      <c r="A9" t="s">
        <v>46</v>
      </c>
      <c r="C9" s="31" t="s">
        <v>7263</v>
      </c>
      <c r="E9" s="33" t="s">
        <v>7264</v>
      </c>
      <c r="J9" s="32">
        <f>0</f>
      </c>
      <c s="32">
        <f>0</f>
      </c>
      <c s="32">
        <f>0+L10+L14</f>
      </c>
      <c s="32">
        <f>0+M10+M14</f>
      </c>
    </row>
    <row r="10" spans="1:16" ht="12.75">
      <c r="A10" t="s">
        <v>49</v>
      </c>
      <c s="34" t="s">
        <v>4</v>
      </c>
      <c s="34" t="s">
        <v>7265</v>
      </c>
      <c s="35" t="s">
        <v>5</v>
      </c>
      <c s="6" t="s">
        <v>7266</v>
      </c>
      <c s="36" t="s">
        <v>85</v>
      </c>
      <c s="37">
        <v>201.29</v>
      </c>
      <c s="36">
        <v>0</v>
      </c>
      <c s="36">
        <f>ROUND(G10*H10,6)</f>
      </c>
      <c r="L10" s="38">
        <v>0</v>
      </c>
      <c s="32">
        <f>ROUND(ROUND(L10,2)*ROUND(G10,3),2)</f>
      </c>
      <c s="36" t="s">
        <v>6897</v>
      </c>
      <c>
        <f>(M10*21)/100</f>
      </c>
      <c t="s">
        <v>27</v>
      </c>
    </row>
    <row r="11" spans="1:5" ht="12.75">
      <c r="A11" s="35" t="s">
        <v>56</v>
      </c>
      <c r="E11" s="39" t="s">
        <v>5</v>
      </c>
    </row>
    <row r="12" spans="1:5" ht="25.5">
      <c r="A12" s="35" t="s">
        <v>57</v>
      </c>
      <c r="E12" s="40" t="s">
        <v>7267</v>
      </c>
    </row>
    <row r="13" spans="1:5" ht="12.75">
      <c r="A13" t="s">
        <v>59</v>
      </c>
      <c r="E13" s="39" t="s">
        <v>5</v>
      </c>
    </row>
    <row r="14" spans="1:16" ht="25.5">
      <c r="A14" t="s">
        <v>49</v>
      </c>
      <c s="34" t="s">
        <v>27</v>
      </c>
      <c s="34" t="s">
        <v>7268</v>
      </c>
      <c s="35" t="s">
        <v>5</v>
      </c>
      <c s="6" t="s">
        <v>7269</v>
      </c>
      <c s="36" t="s">
        <v>85</v>
      </c>
      <c s="37">
        <v>201.29</v>
      </c>
      <c s="36">
        <v>0</v>
      </c>
      <c s="36">
        <f>ROUND(G14*H14,6)</f>
      </c>
      <c r="L14" s="38">
        <v>0</v>
      </c>
      <c s="32">
        <f>ROUND(ROUND(L14,2)*ROUND(G14,3),2)</f>
      </c>
      <c s="36" t="s">
        <v>6897</v>
      </c>
      <c>
        <f>(M14*21)/100</f>
      </c>
      <c t="s">
        <v>27</v>
      </c>
    </row>
    <row r="15" spans="1:5" ht="12.75">
      <c r="A15" s="35" t="s">
        <v>56</v>
      </c>
      <c r="E15" s="39" t="s">
        <v>5</v>
      </c>
    </row>
    <row r="16" spans="1:5" ht="25.5">
      <c r="A16" s="35" t="s">
        <v>57</v>
      </c>
      <c r="E16" s="40" t="s">
        <v>7270</v>
      </c>
    </row>
    <row r="17" spans="1:5" ht="12.75">
      <c r="A17" t="s">
        <v>59</v>
      </c>
      <c r="E17" s="39" t="s">
        <v>5</v>
      </c>
    </row>
    <row r="18" spans="1:13" ht="12.75">
      <c r="A18" t="s">
        <v>46</v>
      </c>
      <c r="C18" s="31" t="s">
        <v>3771</v>
      </c>
      <c r="E18" s="33" t="s">
        <v>2835</v>
      </c>
      <c r="J18" s="32">
        <f>0</f>
      </c>
      <c s="32">
        <f>0</f>
      </c>
      <c s="32">
        <f>0+L19</f>
      </c>
      <c s="32">
        <f>0+M19</f>
      </c>
    </row>
    <row r="19" spans="1:16" ht="12.75">
      <c r="A19" t="s">
        <v>49</v>
      </c>
      <c s="34" t="s">
        <v>26</v>
      </c>
      <c s="34" t="s">
        <v>7271</v>
      </c>
      <c s="35" t="s">
        <v>5</v>
      </c>
      <c s="6" t="s">
        <v>7272</v>
      </c>
      <c s="36" t="s">
        <v>85</v>
      </c>
      <c s="37">
        <v>201.29</v>
      </c>
      <c s="36">
        <v>0</v>
      </c>
      <c s="36">
        <f>ROUND(G19*H19,6)</f>
      </c>
      <c r="L19" s="38">
        <v>0</v>
      </c>
      <c s="32">
        <f>ROUND(ROUND(L19,2)*ROUND(G19,3),2)</f>
      </c>
      <c s="36" t="s">
        <v>6897</v>
      </c>
      <c>
        <f>(M19*21)/100</f>
      </c>
      <c t="s">
        <v>27</v>
      </c>
    </row>
    <row r="20" spans="1:5" ht="12.75">
      <c r="A20" s="35" t="s">
        <v>56</v>
      </c>
      <c r="E20" s="39" t="s">
        <v>5</v>
      </c>
    </row>
    <row r="21" spans="1:5" ht="25.5">
      <c r="A21" s="35" t="s">
        <v>57</v>
      </c>
      <c r="E21" s="40" t="s">
        <v>7273</v>
      </c>
    </row>
    <row r="22" spans="1:5" ht="12.75">
      <c r="A22" t="s">
        <v>59</v>
      </c>
      <c r="E22" s="39" t="s">
        <v>5</v>
      </c>
    </row>
    <row r="23" spans="1:13" ht="12.75">
      <c r="A23" t="s">
        <v>46</v>
      </c>
      <c r="C23" s="31" t="s">
        <v>3801</v>
      </c>
      <c r="E23" s="33" t="s">
        <v>3802</v>
      </c>
      <c r="J23" s="32">
        <f>0</f>
      </c>
      <c s="32">
        <f>0</f>
      </c>
      <c s="32">
        <f>0+L24</f>
      </c>
      <c s="32">
        <f>0+M24</f>
      </c>
    </row>
    <row r="24" spans="1:16" ht="12.75">
      <c r="A24" t="s">
        <v>49</v>
      </c>
      <c s="34" t="s">
        <v>72</v>
      </c>
      <c s="34" t="s">
        <v>7274</v>
      </c>
      <c s="35" t="s">
        <v>5</v>
      </c>
      <c s="6" t="s">
        <v>7275</v>
      </c>
      <c s="36" t="s">
        <v>85</v>
      </c>
      <c s="37">
        <v>27.71</v>
      </c>
      <c s="36">
        <v>0</v>
      </c>
      <c s="36">
        <f>ROUND(G24*H24,6)</f>
      </c>
      <c r="L24" s="38">
        <v>0</v>
      </c>
      <c s="32">
        <f>ROUND(ROUND(L24,2)*ROUND(G24,3),2)</f>
      </c>
      <c s="36" t="s">
        <v>6897</v>
      </c>
      <c>
        <f>(M24*21)/100</f>
      </c>
      <c t="s">
        <v>27</v>
      </c>
    </row>
    <row r="25" spans="1:5" ht="12.75">
      <c r="A25" s="35" t="s">
        <v>56</v>
      </c>
      <c r="E25" s="39" t="s">
        <v>5</v>
      </c>
    </row>
    <row r="26" spans="1:5" ht="25.5">
      <c r="A26" s="35" t="s">
        <v>57</v>
      </c>
      <c r="E26" s="40" t="s">
        <v>7276</v>
      </c>
    </row>
    <row r="27" spans="1:5" ht="12.75">
      <c r="A27" t="s">
        <v>59</v>
      </c>
      <c r="E27" s="39" t="s">
        <v>5</v>
      </c>
    </row>
    <row r="28" spans="1:13" ht="12.75">
      <c r="A28" t="s">
        <v>46</v>
      </c>
      <c r="C28" s="31" t="s">
        <v>112</v>
      </c>
      <c r="E28" s="33" t="s">
        <v>3817</v>
      </c>
      <c r="J28" s="32">
        <f>0</f>
      </c>
      <c s="32">
        <f>0</f>
      </c>
      <c s="32">
        <f>0+L29+L33+L37</f>
      </c>
      <c s="32">
        <f>0+M29+M33+M37</f>
      </c>
    </row>
    <row r="29" spans="1:16" ht="12.75">
      <c r="A29" t="s">
        <v>49</v>
      </c>
      <c s="34" t="s">
        <v>77</v>
      </c>
      <c s="34" t="s">
        <v>7277</v>
      </c>
      <c s="35" t="s">
        <v>5</v>
      </c>
      <c s="6" t="s">
        <v>7278</v>
      </c>
      <c s="36" t="s">
        <v>64</v>
      </c>
      <c s="37">
        <v>5</v>
      </c>
      <c s="36">
        <v>0</v>
      </c>
      <c s="36">
        <f>ROUND(G29*H29,6)</f>
      </c>
      <c r="L29" s="38">
        <v>0</v>
      </c>
      <c s="32">
        <f>ROUND(ROUND(L29,2)*ROUND(G29,3),2)</f>
      </c>
      <c s="36" t="s">
        <v>6897</v>
      </c>
      <c>
        <f>(M29*21)/100</f>
      </c>
      <c t="s">
        <v>27</v>
      </c>
    </row>
    <row r="30" spans="1:5" ht="12.75">
      <c r="A30" s="35" t="s">
        <v>56</v>
      </c>
      <c r="E30" s="39" t="s">
        <v>5</v>
      </c>
    </row>
    <row r="31" spans="1:5" ht="12.75">
      <c r="A31" s="35" t="s">
        <v>57</v>
      </c>
      <c r="E31" s="40" t="s">
        <v>7279</v>
      </c>
    </row>
    <row r="32" spans="1:5" ht="12.75">
      <c r="A32" t="s">
        <v>59</v>
      </c>
      <c r="E32" s="39" t="s">
        <v>5</v>
      </c>
    </row>
    <row r="33" spans="1:16" ht="25.5">
      <c r="A33" t="s">
        <v>49</v>
      </c>
      <c s="34" t="s">
        <v>82</v>
      </c>
      <c s="34" t="s">
        <v>3826</v>
      </c>
      <c s="35" t="s">
        <v>5</v>
      </c>
      <c s="6" t="s">
        <v>3827</v>
      </c>
      <c s="36" t="s">
        <v>64</v>
      </c>
      <c s="37">
        <v>20.129</v>
      </c>
      <c s="36">
        <v>0</v>
      </c>
      <c s="36">
        <f>ROUND(G33*H33,6)</f>
      </c>
      <c r="L33" s="38">
        <v>0</v>
      </c>
      <c s="32">
        <f>ROUND(ROUND(L33,2)*ROUND(G33,3),2)</f>
      </c>
      <c s="36" t="s">
        <v>6897</v>
      </c>
      <c>
        <f>(M33*21)/100</f>
      </c>
      <c t="s">
        <v>27</v>
      </c>
    </row>
    <row r="34" spans="1:5" ht="12.75">
      <c r="A34" s="35" t="s">
        <v>56</v>
      </c>
      <c r="E34" s="39" t="s">
        <v>5</v>
      </c>
    </row>
    <row r="35" spans="1:5" ht="25.5">
      <c r="A35" s="35" t="s">
        <v>57</v>
      </c>
      <c r="E35" s="40" t="s">
        <v>7280</v>
      </c>
    </row>
    <row r="36" spans="1:5" ht="12.75">
      <c r="A36" t="s">
        <v>59</v>
      </c>
      <c r="E36" s="39" t="s">
        <v>5</v>
      </c>
    </row>
    <row r="37" spans="1:16" ht="12.75">
      <c r="A37" t="s">
        <v>49</v>
      </c>
      <c s="34" t="s">
        <v>87</v>
      </c>
      <c s="34" t="s">
        <v>7251</v>
      </c>
      <c s="35" t="s">
        <v>5</v>
      </c>
      <c s="6" t="s">
        <v>7252</v>
      </c>
      <c s="36" t="s">
        <v>793</v>
      </c>
      <c s="37">
        <v>16</v>
      </c>
      <c s="36">
        <v>0</v>
      </c>
      <c s="36">
        <f>ROUND(G37*H37,6)</f>
      </c>
      <c r="L37" s="38">
        <v>0</v>
      </c>
      <c s="32">
        <f>ROUND(ROUND(L37,2)*ROUND(G37,3),2)</f>
      </c>
      <c s="36" t="s">
        <v>6897</v>
      </c>
      <c>
        <f>(M37*21)/100</f>
      </c>
      <c t="s">
        <v>27</v>
      </c>
    </row>
    <row r="38" spans="1:5" ht="12.75">
      <c r="A38" s="35" t="s">
        <v>56</v>
      </c>
      <c r="E38" s="39" t="s">
        <v>5</v>
      </c>
    </row>
    <row r="39" spans="1:5" ht="25.5">
      <c r="A39" s="35" t="s">
        <v>57</v>
      </c>
      <c r="E39" s="40" t="s">
        <v>7281</v>
      </c>
    </row>
    <row r="40" spans="1:5" ht="12.75">
      <c r="A40" t="s">
        <v>59</v>
      </c>
      <c r="E40" s="39" t="s">
        <v>5</v>
      </c>
    </row>
    <row r="41" spans="1:13" ht="12.75">
      <c r="A41" t="s">
        <v>46</v>
      </c>
      <c r="C41" s="31" t="s">
        <v>3873</v>
      </c>
      <c r="E41" s="33" t="s">
        <v>3874</v>
      </c>
      <c r="J41" s="32">
        <f>0</f>
      </c>
      <c s="32">
        <f>0</f>
      </c>
      <c s="32">
        <f>0+L42+L46+L50</f>
      </c>
      <c s="32">
        <f>0+M42+M46+M50</f>
      </c>
    </row>
    <row r="42" spans="1:16" ht="12.75">
      <c r="A42" t="s">
        <v>49</v>
      </c>
      <c s="34" t="s">
        <v>108</v>
      </c>
      <c s="34" t="s">
        <v>3875</v>
      </c>
      <c s="35" t="s">
        <v>5</v>
      </c>
      <c s="6" t="s">
        <v>3876</v>
      </c>
      <c s="36" t="s">
        <v>793</v>
      </c>
      <c s="37">
        <v>65.594</v>
      </c>
      <c s="36">
        <v>0</v>
      </c>
      <c s="36">
        <f>ROUND(G42*H42,6)</f>
      </c>
      <c r="L42" s="38">
        <v>0</v>
      </c>
      <c s="32">
        <f>ROUND(ROUND(L42,2)*ROUND(G42,3),2)</f>
      </c>
      <c s="36" t="s">
        <v>6897</v>
      </c>
      <c>
        <f>(M42*21)/100</f>
      </c>
      <c t="s">
        <v>27</v>
      </c>
    </row>
    <row r="43" spans="1:5" ht="12.75">
      <c r="A43" s="35" t="s">
        <v>56</v>
      </c>
      <c r="E43" s="39" t="s">
        <v>5</v>
      </c>
    </row>
    <row r="44" spans="1:5" ht="12.75">
      <c r="A44" s="35" t="s">
        <v>57</v>
      </c>
      <c r="E44" s="40" t="s">
        <v>7282</v>
      </c>
    </row>
    <row r="45" spans="1:5" ht="25.5">
      <c r="A45" t="s">
        <v>59</v>
      </c>
      <c r="E45" s="39" t="s">
        <v>3878</v>
      </c>
    </row>
    <row r="46" spans="1:16" ht="12.75">
      <c r="A46" t="s">
        <v>49</v>
      </c>
      <c s="34" t="s">
        <v>112</v>
      </c>
      <c s="34" t="s">
        <v>3879</v>
      </c>
      <c s="35" t="s">
        <v>5</v>
      </c>
      <c s="6" t="s">
        <v>7228</v>
      </c>
      <c s="36" t="s">
        <v>793</v>
      </c>
      <c s="37">
        <v>65.594</v>
      </c>
      <c s="36">
        <v>0</v>
      </c>
      <c s="36">
        <f>ROUND(G46*H46,6)</f>
      </c>
      <c r="L46" s="38">
        <v>0</v>
      </c>
      <c s="32">
        <f>ROUND(ROUND(L46,2)*ROUND(G46,3),2)</f>
      </c>
      <c s="36" t="s">
        <v>6897</v>
      </c>
      <c>
        <f>(M46*21)/100</f>
      </c>
      <c t="s">
        <v>27</v>
      </c>
    </row>
    <row r="47" spans="1:5" ht="12.75">
      <c r="A47" s="35" t="s">
        <v>56</v>
      </c>
      <c r="E47" s="39" t="s">
        <v>5</v>
      </c>
    </row>
    <row r="48" spans="1:5" ht="12.75">
      <c r="A48" s="35" t="s">
        <v>57</v>
      </c>
      <c r="E48" s="40" t="s">
        <v>7282</v>
      </c>
    </row>
    <row r="49" spans="1:5" ht="12.75">
      <c r="A49" t="s">
        <v>59</v>
      </c>
      <c r="E49" s="39" t="s">
        <v>5</v>
      </c>
    </row>
    <row r="50" spans="1:16" ht="25.5">
      <c r="A50" t="s">
        <v>49</v>
      </c>
      <c s="34" t="s">
        <v>124</v>
      </c>
      <c s="34" t="s">
        <v>3890</v>
      </c>
      <c s="35" t="s">
        <v>3891</v>
      </c>
      <c s="6" t="s">
        <v>7229</v>
      </c>
      <c s="36" t="s">
        <v>793</v>
      </c>
      <c s="37">
        <v>65.594</v>
      </c>
      <c s="36">
        <v>0</v>
      </c>
      <c s="36">
        <f>ROUND(G50*H50,6)</f>
      </c>
      <c r="L50" s="38">
        <v>0</v>
      </c>
      <c s="32">
        <f>ROUND(ROUND(L50,2)*ROUND(G50,3),2)</f>
      </c>
      <c s="36" t="s">
        <v>6897</v>
      </c>
      <c>
        <f>(M50*21)/100</f>
      </c>
      <c t="s">
        <v>27</v>
      </c>
    </row>
    <row r="51" spans="1:5" ht="12.75">
      <c r="A51" s="35" t="s">
        <v>56</v>
      </c>
      <c r="E51" s="39" t="s">
        <v>794</v>
      </c>
    </row>
    <row r="52" spans="1:5" ht="12.75">
      <c r="A52" s="35" t="s">
        <v>57</v>
      </c>
      <c r="E52" s="40" t="s">
        <v>7282</v>
      </c>
    </row>
    <row r="53" spans="1:5" ht="12.75">
      <c r="A53" t="s">
        <v>59</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3710</v>
      </c>
      <c s="41">
        <f>Rekapitulace!C60</f>
      </c>
      <c s="20" t="s">
        <v>0</v>
      </c>
      <c t="s">
        <v>23</v>
      </c>
      <c t="s">
        <v>27</v>
      </c>
    </row>
    <row r="4" spans="1:16" ht="32" customHeight="1">
      <c r="A4" s="24" t="s">
        <v>20</v>
      </c>
      <c s="25" t="s">
        <v>28</v>
      </c>
      <c s="27" t="s">
        <v>3710</v>
      </c>
      <c r="E4" s="26" t="s">
        <v>3711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7285</v>
      </c>
      <c r="E8" s="30" t="s">
        <v>7284</v>
      </c>
      <c r="J8" s="29">
        <f>0+J9</f>
      </c>
      <c s="29">
        <f>0+K9</f>
      </c>
      <c s="29">
        <f>0+L9</f>
      </c>
      <c s="29">
        <f>0+M9</f>
      </c>
    </row>
    <row r="9" spans="1:13" ht="12.75">
      <c r="A9" t="s">
        <v>46</v>
      </c>
      <c r="C9" s="31" t="s">
        <v>5175</v>
      </c>
      <c r="E9" s="33" t="s">
        <v>5176</v>
      </c>
      <c r="J9" s="32">
        <f>0</f>
      </c>
      <c s="32">
        <f>0</f>
      </c>
      <c s="32">
        <f>0+L10+L14+L18+L22+L26+L30</f>
      </c>
      <c s="32">
        <f>0+M10+M14+M18+M22+M26+M30</f>
      </c>
    </row>
    <row r="10" spans="1:16" ht="12.75">
      <c r="A10" t="s">
        <v>49</v>
      </c>
      <c s="34" t="s">
        <v>4</v>
      </c>
      <c s="34" t="s">
        <v>7286</v>
      </c>
      <c s="35" t="s">
        <v>5</v>
      </c>
      <c s="6" t="s">
        <v>7287</v>
      </c>
      <c s="36" t="s">
        <v>54</v>
      </c>
      <c s="37">
        <v>9</v>
      </c>
      <c s="36">
        <v>0</v>
      </c>
      <c s="36">
        <f>ROUND(G10*H10,6)</f>
      </c>
      <c r="L10" s="38">
        <v>0</v>
      </c>
      <c s="32">
        <f>ROUND(ROUND(L10,2)*ROUND(G10,3),2)</f>
      </c>
      <c s="36" t="s">
        <v>808</v>
      </c>
      <c>
        <f>(M10*21)/100</f>
      </c>
      <c t="s">
        <v>27</v>
      </c>
    </row>
    <row r="11" spans="1:5" ht="12.75">
      <c r="A11" s="35" t="s">
        <v>56</v>
      </c>
      <c r="E11" s="39" t="s">
        <v>5</v>
      </c>
    </row>
    <row r="12" spans="1:5" ht="12.75">
      <c r="A12" s="35" t="s">
        <v>57</v>
      </c>
      <c r="E12" s="40" t="s">
        <v>1284</v>
      </c>
    </row>
    <row r="13" spans="1:5" ht="12.75">
      <c r="A13" t="s">
        <v>59</v>
      </c>
      <c r="E13" s="39" t="s">
        <v>5</v>
      </c>
    </row>
    <row r="14" spans="1:16" ht="12.75">
      <c r="A14" t="s">
        <v>49</v>
      </c>
      <c s="34" t="s">
        <v>27</v>
      </c>
      <c s="34" t="s">
        <v>7288</v>
      </c>
      <c s="35" t="s">
        <v>5</v>
      </c>
      <c s="6" t="s">
        <v>7289</v>
      </c>
      <c s="36" t="s">
        <v>54</v>
      </c>
      <c s="37">
        <v>7</v>
      </c>
      <c s="36">
        <v>0</v>
      </c>
      <c s="36">
        <f>ROUND(G14*H14,6)</f>
      </c>
      <c r="L14" s="38">
        <v>0</v>
      </c>
      <c s="32">
        <f>ROUND(ROUND(L14,2)*ROUND(G14,3),2)</f>
      </c>
      <c s="36" t="s">
        <v>808</v>
      </c>
      <c>
        <f>(M14*21)/100</f>
      </c>
      <c t="s">
        <v>27</v>
      </c>
    </row>
    <row r="15" spans="1:5" ht="12.75">
      <c r="A15" s="35" t="s">
        <v>56</v>
      </c>
      <c r="E15" s="39" t="s">
        <v>5</v>
      </c>
    </row>
    <row r="16" spans="1:5" ht="12.75">
      <c r="A16" s="35" t="s">
        <v>57</v>
      </c>
      <c r="E16" s="40" t="s">
        <v>1017</v>
      </c>
    </row>
    <row r="17" spans="1:5" ht="12.75">
      <c r="A17" t="s">
        <v>59</v>
      </c>
      <c r="E17" s="39" t="s">
        <v>5</v>
      </c>
    </row>
    <row r="18" spans="1:16" ht="12.75">
      <c r="A18" t="s">
        <v>49</v>
      </c>
      <c s="34" t="s">
        <v>26</v>
      </c>
      <c s="34" t="s">
        <v>7290</v>
      </c>
      <c s="35" t="s">
        <v>5</v>
      </c>
      <c s="6" t="s">
        <v>7291</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12.75">
      <c r="A22" t="s">
        <v>49</v>
      </c>
      <c s="34" t="s">
        <v>72</v>
      </c>
      <c s="34" t="s">
        <v>7292</v>
      </c>
      <c s="35" t="s">
        <v>5</v>
      </c>
      <c s="6" t="s">
        <v>7293</v>
      </c>
      <c s="36" t="s">
        <v>54</v>
      </c>
      <c s="37">
        <v>12</v>
      </c>
      <c s="36">
        <v>0</v>
      </c>
      <c s="36">
        <f>ROUND(G22*H22,6)</f>
      </c>
      <c r="L22" s="38">
        <v>0</v>
      </c>
      <c s="32">
        <f>ROUND(ROUND(L22,2)*ROUND(G22,3),2)</f>
      </c>
      <c s="36" t="s">
        <v>808</v>
      </c>
      <c>
        <f>(M22*21)/100</f>
      </c>
      <c t="s">
        <v>27</v>
      </c>
    </row>
    <row r="23" spans="1:5" ht="12.75">
      <c r="A23" s="35" t="s">
        <v>56</v>
      </c>
      <c r="E23" s="39" t="s">
        <v>5</v>
      </c>
    </row>
    <row r="24" spans="1:5" ht="12.75">
      <c r="A24" s="35" t="s">
        <v>57</v>
      </c>
      <c r="E24" s="40" t="s">
        <v>985</v>
      </c>
    </row>
    <row r="25" spans="1:5" ht="12.75">
      <c r="A25" t="s">
        <v>59</v>
      </c>
      <c r="E25" s="39" t="s">
        <v>5</v>
      </c>
    </row>
    <row r="26" spans="1:16" ht="25.5">
      <c r="A26" t="s">
        <v>49</v>
      </c>
      <c s="34" t="s">
        <v>77</v>
      </c>
      <c s="34" t="s">
        <v>7294</v>
      </c>
      <c s="35" t="s">
        <v>5</v>
      </c>
      <c s="6" t="s">
        <v>7295</v>
      </c>
      <c s="36" t="s">
        <v>54</v>
      </c>
      <c s="37">
        <v>2</v>
      </c>
      <c s="36">
        <v>0</v>
      </c>
      <c s="36">
        <f>ROUND(G26*H26,6)</f>
      </c>
      <c r="L26" s="38">
        <v>0</v>
      </c>
      <c s="32">
        <f>ROUND(ROUND(L26,2)*ROUND(G26,3),2)</f>
      </c>
      <c s="36" t="s">
        <v>808</v>
      </c>
      <c>
        <f>(M26*21)/100</f>
      </c>
      <c t="s">
        <v>27</v>
      </c>
    </row>
    <row r="27" spans="1:5" ht="12.75">
      <c r="A27" s="35" t="s">
        <v>56</v>
      </c>
      <c r="E27" s="39" t="s">
        <v>5</v>
      </c>
    </row>
    <row r="28" spans="1:5" ht="12.75">
      <c r="A28" s="35" t="s">
        <v>57</v>
      </c>
      <c r="E28" s="40" t="s">
        <v>895</v>
      </c>
    </row>
    <row r="29" spans="1:5" ht="12.75">
      <c r="A29" t="s">
        <v>59</v>
      </c>
      <c r="E29" s="39" t="s">
        <v>5</v>
      </c>
    </row>
    <row r="30" spans="1:16" ht="12.75">
      <c r="A30" t="s">
        <v>49</v>
      </c>
      <c s="34" t="s">
        <v>82</v>
      </c>
      <c s="34" t="s">
        <v>7296</v>
      </c>
      <c s="35" t="s">
        <v>5</v>
      </c>
      <c s="6" t="s">
        <v>7297</v>
      </c>
      <c s="36" t="s">
        <v>54</v>
      </c>
      <c s="37">
        <v>1</v>
      </c>
      <c s="36">
        <v>0</v>
      </c>
      <c s="36">
        <f>ROUND(G30*H30,6)</f>
      </c>
      <c r="L30" s="38">
        <v>0</v>
      </c>
      <c s="32">
        <f>ROUND(ROUND(L30,2)*ROUND(G30,3),2)</f>
      </c>
      <c s="36" t="s">
        <v>808</v>
      </c>
      <c>
        <f>(M30*21)/100</f>
      </c>
      <c t="s">
        <v>27</v>
      </c>
    </row>
    <row r="31" spans="1:5" ht="12.75">
      <c r="A31" s="35" t="s">
        <v>56</v>
      </c>
      <c r="E31" s="39" t="s">
        <v>5</v>
      </c>
    </row>
    <row r="32" spans="1:5" ht="12.75">
      <c r="A32" s="35" t="s">
        <v>57</v>
      </c>
      <c r="E32" s="40" t="s">
        <v>899</v>
      </c>
    </row>
    <row r="33" spans="1:5" ht="12.75">
      <c r="A33" t="s">
        <v>59</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7298</v>
      </c>
      <c s="41">
        <f>Rekapitulace!C78</f>
      </c>
      <c s="20" t="s">
        <v>0</v>
      </c>
      <c t="s">
        <v>23</v>
      </c>
      <c t="s">
        <v>27</v>
      </c>
    </row>
    <row r="4" spans="1:16" ht="32" customHeight="1">
      <c r="A4" s="24" t="s">
        <v>20</v>
      </c>
      <c s="25" t="s">
        <v>28</v>
      </c>
      <c s="27" t="s">
        <v>7298</v>
      </c>
      <c r="E4" s="26" t="s">
        <v>7299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7302</v>
      </c>
      <c r="E8" s="30" t="s">
        <v>7301</v>
      </c>
      <c r="J8" s="29">
        <f>0+J9+J46+J139</f>
      </c>
      <c s="29">
        <f>0+K9+K46+K139</f>
      </c>
      <c s="29">
        <f>0+L9+L46+L139</f>
      </c>
      <c s="29">
        <f>0+M9+M46+M139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182</v>
      </c>
      <c s="36">
        <v>0</v>
      </c>
      <c s="36">
        <f>ROUND(G10*H10,6)</f>
      </c>
      <c r="L10" s="38">
        <v>0</v>
      </c>
      <c s="32">
        <f>ROUND(ROUND(L10,2)*ROUND(G10,3),2)</f>
      </c>
      <c s="36" t="s">
        <v>55</v>
      </c>
      <c>
        <f>(M10*21)/100</f>
      </c>
      <c t="s">
        <v>27</v>
      </c>
    </row>
    <row r="11" spans="1:5" ht="12.75">
      <c r="A11" s="35" t="s">
        <v>56</v>
      </c>
      <c r="E11" s="39" t="s">
        <v>65</v>
      </c>
    </row>
    <row r="12" spans="1:5" ht="38.25">
      <c r="A12" s="35" t="s">
        <v>57</v>
      </c>
      <c r="E12" s="40" t="s">
        <v>7303</v>
      </c>
    </row>
    <row r="13" spans="1:5" ht="318.75">
      <c r="A13" t="s">
        <v>59</v>
      </c>
      <c r="E13" s="39" t="s">
        <v>1860</v>
      </c>
    </row>
    <row r="14" spans="1:16" ht="12.75">
      <c r="A14" t="s">
        <v>49</v>
      </c>
      <c s="34" t="s">
        <v>27</v>
      </c>
      <c s="34" t="s">
        <v>7304</v>
      </c>
      <c s="35" t="s">
        <v>5</v>
      </c>
      <c s="6" t="s">
        <v>7305</v>
      </c>
      <c s="36" t="s">
        <v>75</v>
      </c>
      <c s="37">
        <v>30</v>
      </c>
      <c s="36">
        <v>0</v>
      </c>
      <c s="36">
        <f>ROUND(G14*H14,6)</f>
      </c>
      <c r="L14" s="38">
        <v>0</v>
      </c>
      <c s="32">
        <f>ROUND(ROUND(L14,2)*ROUND(G14,3),2)</f>
      </c>
      <c s="36" t="s">
        <v>55</v>
      </c>
      <c>
        <f>(M14*21)/100</f>
      </c>
      <c t="s">
        <v>27</v>
      </c>
    </row>
    <row r="15" spans="1:5" ht="12.75">
      <c r="A15" s="35" t="s">
        <v>56</v>
      </c>
      <c r="E15" s="39" t="s">
        <v>65</v>
      </c>
    </row>
    <row r="16" spans="1:5" ht="38.25">
      <c r="A16" s="35" t="s">
        <v>57</v>
      </c>
      <c r="E16" s="40" t="s">
        <v>7306</v>
      </c>
    </row>
    <row r="17" spans="1:5" ht="25.5">
      <c r="A17" t="s">
        <v>59</v>
      </c>
      <c r="E17" s="39" t="s">
        <v>7307</v>
      </c>
    </row>
    <row r="18" spans="1:16" ht="12.75">
      <c r="A18" t="s">
        <v>49</v>
      </c>
      <c s="34" t="s">
        <v>26</v>
      </c>
      <c s="34" t="s">
        <v>78</v>
      </c>
      <c s="35" t="s">
        <v>5</v>
      </c>
      <c s="6" t="s">
        <v>842</v>
      </c>
      <c s="36" t="s">
        <v>64</v>
      </c>
      <c s="37">
        <v>182</v>
      </c>
      <c s="36">
        <v>0</v>
      </c>
      <c s="36">
        <f>ROUND(G18*H18,6)</f>
      </c>
      <c r="L18" s="38">
        <v>0</v>
      </c>
      <c s="32">
        <f>ROUND(ROUND(L18,2)*ROUND(G18,3),2)</f>
      </c>
      <c s="36" t="s">
        <v>55</v>
      </c>
      <c>
        <f>(M18*21)/100</f>
      </c>
      <c t="s">
        <v>27</v>
      </c>
    </row>
    <row r="19" spans="1:5" ht="12.75">
      <c r="A19" s="35" t="s">
        <v>56</v>
      </c>
      <c r="E19" s="39" t="s">
        <v>65</v>
      </c>
    </row>
    <row r="20" spans="1:5" ht="38.25">
      <c r="A20" s="35" t="s">
        <v>57</v>
      </c>
      <c r="E20" s="40" t="s">
        <v>7303</v>
      </c>
    </row>
    <row r="21" spans="1:5" ht="318.75">
      <c r="A21" t="s">
        <v>59</v>
      </c>
      <c r="E21" s="39" t="s">
        <v>1860</v>
      </c>
    </row>
    <row r="22" spans="1:16" ht="12.75">
      <c r="A22" t="s">
        <v>49</v>
      </c>
      <c s="34" t="s">
        <v>72</v>
      </c>
      <c s="34" t="s">
        <v>7308</v>
      </c>
      <c s="35" t="s">
        <v>5</v>
      </c>
      <c s="6" t="s">
        <v>7309</v>
      </c>
      <c s="36" t="s">
        <v>85</v>
      </c>
      <c s="37">
        <v>228</v>
      </c>
      <c s="36">
        <v>0</v>
      </c>
      <c s="36">
        <f>ROUND(G22*H22,6)</f>
      </c>
      <c r="L22" s="38">
        <v>0</v>
      </c>
      <c s="32">
        <f>ROUND(ROUND(L22,2)*ROUND(G22,3),2)</f>
      </c>
      <c s="36" t="s">
        <v>55</v>
      </c>
      <c>
        <f>(M22*21)/100</f>
      </c>
      <c t="s">
        <v>27</v>
      </c>
    </row>
    <row r="23" spans="1:5" ht="12.75">
      <c r="A23" s="35" t="s">
        <v>56</v>
      </c>
      <c r="E23" s="39" t="s">
        <v>65</v>
      </c>
    </row>
    <row r="24" spans="1:5" ht="38.25">
      <c r="A24" s="35" t="s">
        <v>57</v>
      </c>
      <c r="E24" s="40" t="s">
        <v>7310</v>
      </c>
    </row>
    <row r="25" spans="1:5" ht="38.25">
      <c r="A25" t="s">
        <v>59</v>
      </c>
      <c r="E25" s="39" t="s">
        <v>7311</v>
      </c>
    </row>
    <row r="26" spans="1:16" ht="12.75">
      <c r="A26" t="s">
        <v>49</v>
      </c>
      <c s="34" t="s">
        <v>77</v>
      </c>
      <c s="34" t="s">
        <v>872</v>
      </c>
      <c s="35" t="s">
        <v>5</v>
      </c>
      <c s="6" t="s">
        <v>873</v>
      </c>
      <c s="36" t="s">
        <v>75</v>
      </c>
      <c s="37">
        <v>1000</v>
      </c>
      <c s="36">
        <v>0</v>
      </c>
      <c s="36">
        <f>ROUND(G26*H26,6)</f>
      </c>
      <c r="L26" s="38">
        <v>0</v>
      </c>
      <c s="32">
        <f>ROUND(ROUND(L26,2)*ROUND(G26,3),2)</f>
      </c>
      <c s="36" t="s">
        <v>55</v>
      </c>
      <c>
        <f>(M26*21)/100</f>
      </c>
      <c t="s">
        <v>27</v>
      </c>
    </row>
    <row r="27" spans="1:5" ht="12.75">
      <c r="A27" s="35" t="s">
        <v>56</v>
      </c>
      <c r="E27" s="39" t="s">
        <v>65</v>
      </c>
    </row>
    <row r="28" spans="1:5" ht="38.25">
      <c r="A28" s="35" t="s">
        <v>57</v>
      </c>
      <c r="E28" s="40" t="s">
        <v>7312</v>
      </c>
    </row>
    <row r="29" spans="1:5" ht="102">
      <c r="A29" t="s">
        <v>59</v>
      </c>
      <c r="E29" s="39" t="s">
        <v>871</v>
      </c>
    </row>
    <row r="30" spans="1:16" ht="12.75">
      <c r="A30" t="s">
        <v>49</v>
      </c>
      <c s="34" t="s">
        <v>82</v>
      </c>
      <c s="34" t="s">
        <v>136</v>
      </c>
      <c s="35" t="s">
        <v>5</v>
      </c>
      <c s="6" t="s">
        <v>137</v>
      </c>
      <c s="36" t="s">
        <v>75</v>
      </c>
      <c s="37">
        <v>650</v>
      </c>
      <c s="36">
        <v>0</v>
      </c>
      <c s="36">
        <f>ROUND(G30*H30,6)</f>
      </c>
      <c r="L30" s="38">
        <v>0</v>
      </c>
      <c s="32">
        <f>ROUND(ROUND(L30,2)*ROUND(G30,3),2)</f>
      </c>
      <c s="36" t="s">
        <v>55</v>
      </c>
      <c>
        <f>(M30*21)/100</f>
      </c>
      <c t="s">
        <v>27</v>
      </c>
    </row>
    <row r="31" spans="1:5" ht="12.75">
      <c r="A31" s="35" t="s">
        <v>56</v>
      </c>
      <c r="E31" s="39" t="s">
        <v>65</v>
      </c>
    </row>
    <row r="32" spans="1:5" ht="38.25">
      <c r="A32" s="35" t="s">
        <v>57</v>
      </c>
      <c r="E32" s="40" t="s">
        <v>7313</v>
      </c>
    </row>
    <row r="33" spans="1:5" ht="140.25">
      <c r="A33" t="s">
        <v>59</v>
      </c>
      <c r="E33" s="39" t="s">
        <v>876</v>
      </c>
    </row>
    <row r="34" spans="1:16" ht="25.5">
      <c r="A34" t="s">
        <v>49</v>
      </c>
      <c s="34" t="s">
        <v>87</v>
      </c>
      <c s="34" t="s">
        <v>877</v>
      </c>
      <c s="35" t="s">
        <v>5</v>
      </c>
      <c s="6" t="s">
        <v>878</v>
      </c>
      <c s="36" t="s">
        <v>75</v>
      </c>
      <c s="37">
        <v>650</v>
      </c>
      <c s="36">
        <v>0</v>
      </c>
      <c s="36">
        <f>ROUND(G34*H34,6)</f>
      </c>
      <c r="L34" s="38">
        <v>0</v>
      </c>
      <c s="32">
        <f>ROUND(ROUND(L34,2)*ROUND(G34,3),2)</f>
      </c>
      <c s="36" t="s">
        <v>55</v>
      </c>
      <c>
        <f>(M34*21)/100</f>
      </c>
      <c t="s">
        <v>27</v>
      </c>
    </row>
    <row r="35" spans="1:5" ht="12.75">
      <c r="A35" s="35" t="s">
        <v>56</v>
      </c>
      <c r="E35" s="39" t="s">
        <v>65</v>
      </c>
    </row>
    <row r="36" spans="1:5" ht="38.25">
      <c r="A36" s="35" t="s">
        <v>57</v>
      </c>
      <c r="E36" s="40" t="s">
        <v>7314</v>
      </c>
    </row>
    <row r="37" spans="1:5" ht="140.25">
      <c r="A37" t="s">
        <v>59</v>
      </c>
      <c r="E37" s="39" t="s">
        <v>879</v>
      </c>
    </row>
    <row r="38" spans="1:16" ht="25.5">
      <c r="A38" t="s">
        <v>49</v>
      </c>
      <c s="34" t="s">
        <v>108</v>
      </c>
      <c s="34" t="s">
        <v>156</v>
      </c>
      <c s="35" t="s">
        <v>5</v>
      </c>
      <c s="6" t="s">
        <v>157</v>
      </c>
      <c s="36" t="s">
        <v>90</v>
      </c>
      <c s="37">
        <v>5</v>
      </c>
      <c s="36">
        <v>0</v>
      </c>
      <c s="36">
        <f>ROUND(G38*H38,6)</f>
      </c>
      <c r="L38" s="38">
        <v>0</v>
      </c>
      <c s="32">
        <f>ROUND(ROUND(L38,2)*ROUND(G38,3),2)</f>
      </c>
      <c s="36" t="s">
        <v>55</v>
      </c>
      <c>
        <f>(M38*21)/100</f>
      </c>
      <c t="s">
        <v>27</v>
      </c>
    </row>
    <row r="39" spans="1:5" ht="12.75">
      <c r="A39" s="35" t="s">
        <v>56</v>
      </c>
      <c r="E39" s="39" t="s">
        <v>65</v>
      </c>
    </row>
    <row r="40" spans="1:5" ht="38.25">
      <c r="A40" s="35" t="s">
        <v>57</v>
      </c>
      <c r="E40" s="40" t="s">
        <v>7315</v>
      </c>
    </row>
    <row r="41" spans="1:5" ht="102">
      <c r="A41" t="s">
        <v>59</v>
      </c>
      <c r="E41" s="39" t="s">
        <v>867</v>
      </c>
    </row>
    <row r="42" spans="1:16" ht="12.75">
      <c r="A42" t="s">
        <v>49</v>
      </c>
      <c s="34" t="s">
        <v>112</v>
      </c>
      <c s="34" t="s">
        <v>7316</v>
      </c>
      <c s="35" t="s">
        <v>5</v>
      </c>
      <c s="6" t="s">
        <v>7317</v>
      </c>
      <c s="36" t="s">
        <v>75</v>
      </c>
      <c s="37">
        <v>1400</v>
      </c>
      <c s="36">
        <v>0</v>
      </c>
      <c s="36">
        <f>ROUND(G42*H42,6)</f>
      </c>
      <c r="L42" s="38">
        <v>0</v>
      </c>
      <c s="32">
        <f>ROUND(ROUND(L42,2)*ROUND(G42,3),2)</f>
      </c>
      <c s="36" t="s">
        <v>55</v>
      </c>
      <c>
        <f>(M42*21)/100</f>
      </c>
      <c t="s">
        <v>27</v>
      </c>
    </row>
    <row r="43" spans="1:5" ht="12.75">
      <c r="A43" s="35" t="s">
        <v>56</v>
      </c>
      <c r="E43" s="39" t="s">
        <v>65</v>
      </c>
    </row>
    <row r="44" spans="1:5" ht="38.25">
      <c r="A44" s="35" t="s">
        <v>57</v>
      </c>
      <c r="E44" s="40" t="s">
        <v>7318</v>
      </c>
    </row>
    <row r="45" spans="1:5" ht="76.5">
      <c r="A45" t="s">
        <v>59</v>
      </c>
      <c r="E45" s="39" t="s">
        <v>7319</v>
      </c>
    </row>
    <row r="46" spans="1:13" ht="12.75">
      <c r="A46" t="s">
        <v>46</v>
      </c>
      <c r="C46" s="31" t="s">
        <v>7320</v>
      </c>
      <c r="E46" s="33" t="s">
        <v>7321</v>
      </c>
      <c r="J46" s="32">
        <f>0</f>
      </c>
      <c s="32">
        <f>0</f>
      </c>
      <c s="32">
        <f>0+L47+L51+L55+L59+L63+L67+L71+L75+L79+L83+L87+L91+L95+L99+L103+L107+L111+L115+L119+L123+L127+L131+L135</f>
      </c>
      <c s="32">
        <f>0+M47+M51+M55+M59+M63+M67+M71+M75+M79+M83+M87+M91+M95+M99+M103+M107+M111+M115+M119+M123+M127+M131+M135</f>
      </c>
    </row>
    <row r="47" spans="1:16" ht="12.75">
      <c r="A47" t="s">
        <v>49</v>
      </c>
      <c s="34" t="s">
        <v>116</v>
      </c>
      <c s="34" t="s">
        <v>121</v>
      </c>
      <c s="35" t="s">
        <v>5</v>
      </c>
      <c s="6" t="s">
        <v>122</v>
      </c>
      <c s="36" t="s">
        <v>90</v>
      </c>
      <c s="37">
        <v>15</v>
      </c>
      <c s="36">
        <v>0</v>
      </c>
      <c s="36">
        <f>ROUND(G47*H47,6)</f>
      </c>
      <c r="L47" s="38">
        <v>0</v>
      </c>
      <c s="32">
        <f>ROUND(ROUND(L47,2)*ROUND(G47,3),2)</f>
      </c>
      <c s="36" t="s">
        <v>55</v>
      </c>
      <c>
        <f>(M47*21)/100</f>
      </c>
      <c t="s">
        <v>27</v>
      </c>
    </row>
    <row r="48" spans="1:5" ht="12.75">
      <c r="A48" s="35" t="s">
        <v>56</v>
      </c>
      <c r="E48" s="39" t="s">
        <v>65</v>
      </c>
    </row>
    <row r="49" spans="1:5" ht="38.25">
      <c r="A49" s="35" t="s">
        <v>57</v>
      </c>
      <c r="E49" s="40" t="s">
        <v>7322</v>
      </c>
    </row>
    <row r="50" spans="1:5" ht="102">
      <c r="A50" t="s">
        <v>59</v>
      </c>
      <c r="E50" s="39" t="s">
        <v>863</v>
      </c>
    </row>
    <row r="51" spans="1:16" ht="12.75">
      <c r="A51" t="s">
        <v>49</v>
      </c>
      <c s="34" t="s">
        <v>120</v>
      </c>
      <c s="34" t="s">
        <v>197</v>
      </c>
      <c s="35" t="s">
        <v>5</v>
      </c>
      <c s="6" t="s">
        <v>7323</v>
      </c>
      <c s="36" t="s">
        <v>75</v>
      </c>
      <c s="37">
        <v>40</v>
      </c>
      <c s="36">
        <v>0</v>
      </c>
      <c s="36">
        <f>ROUND(G51*H51,6)</f>
      </c>
      <c r="L51" s="38">
        <v>0</v>
      </c>
      <c s="32">
        <f>ROUND(ROUND(L51,2)*ROUND(G51,3),2)</f>
      </c>
      <c s="36" t="s">
        <v>55</v>
      </c>
      <c>
        <f>(M51*21)/100</f>
      </c>
      <c t="s">
        <v>27</v>
      </c>
    </row>
    <row r="52" spans="1:5" ht="12.75">
      <c r="A52" s="35" t="s">
        <v>56</v>
      </c>
      <c r="E52" s="39" t="s">
        <v>65</v>
      </c>
    </row>
    <row r="53" spans="1:5" ht="38.25">
      <c r="A53" s="35" t="s">
        <v>57</v>
      </c>
      <c r="E53" s="40" t="s">
        <v>7324</v>
      </c>
    </row>
    <row r="54" spans="1:5" ht="140.25">
      <c r="A54" t="s">
        <v>59</v>
      </c>
      <c r="E54" s="39" t="s">
        <v>7325</v>
      </c>
    </row>
    <row r="55" spans="1:16" ht="12.75">
      <c r="A55" t="s">
        <v>49</v>
      </c>
      <c s="34" t="s">
        <v>124</v>
      </c>
      <c s="34" t="s">
        <v>7326</v>
      </c>
      <c s="35" t="s">
        <v>5</v>
      </c>
      <c s="6" t="s">
        <v>7327</v>
      </c>
      <c s="36" t="s">
        <v>75</v>
      </c>
      <c s="37">
        <v>130</v>
      </c>
      <c s="36">
        <v>0</v>
      </c>
      <c s="36">
        <f>ROUND(G55*H55,6)</f>
      </c>
      <c r="L55" s="38">
        <v>0</v>
      </c>
      <c s="32">
        <f>ROUND(ROUND(L55,2)*ROUND(G55,3),2)</f>
      </c>
      <c s="36" t="s">
        <v>55</v>
      </c>
      <c>
        <f>(M55*21)/100</f>
      </c>
      <c t="s">
        <v>27</v>
      </c>
    </row>
    <row r="56" spans="1:5" ht="12.75">
      <c r="A56" s="35" t="s">
        <v>56</v>
      </c>
      <c r="E56" s="39" t="s">
        <v>65</v>
      </c>
    </row>
    <row r="57" spans="1:5" ht="38.25">
      <c r="A57" s="35" t="s">
        <v>57</v>
      </c>
      <c r="E57" s="40" t="s">
        <v>7328</v>
      </c>
    </row>
    <row r="58" spans="1:5" ht="89.25">
      <c r="A58" t="s">
        <v>59</v>
      </c>
      <c r="E58" s="39" t="s">
        <v>466</v>
      </c>
    </row>
    <row r="59" spans="1:16" ht="12.75">
      <c r="A59" t="s">
        <v>49</v>
      </c>
      <c s="34" t="s">
        <v>128</v>
      </c>
      <c s="34" t="s">
        <v>218</v>
      </c>
      <c s="35" t="s">
        <v>5</v>
      </c>
      <c s="6" t="s">
        <v>219</v>
      </c>
      <c s="36" t="s">
        <v>75</v>
      </c>
      <c s="37">
        <v>1400</v>
      </c>
      <c s="36">
        <v>0</v>
      </c>
      <c s="36">
        <f>ROUND(G59*H59,6)</f>
      </c>
      <c r="L59" s="38">
        <v>0</v>
      </c>
      <c s="32">
        <f>ROUND(ROUND(L59,2)*ROUND(G59,3),2)</f>
      </c>
      <c s="36" t="s">
        <v>55</v>
      </c>
      <c>
        <f>(M59*21)/100</f>
      </c>
      <c t="s">
        <v>27</v>
      </c>
    </row>
    <row r="60" spans="1:5" ht="12.75">
      <c r="A60" s="35" t="s">
        <v>56</v>
      </c>
      <c r="E60" s="39" t="s">
        <v>65</v>
      </c>
    </row>
    <row r="61" spans="1:5" ht="38.25">
      <c r="A61" s="35" t="s">
        <v>57</v>
      </c>
      <c r="E61" s="40" t="s">
        <v>7329</v>
      </c>
    </row>
    <row r="62" spans="1:5" ht="89.25">
      <c r="A62" t="s">
        <v>59</v>
      </c>
      <c r="E62" s="39" t="s">
        <v>466</v>
      </c>
    </row>
    <row r="63" spans="1:16" ht="12.75">
      <c r="A63" t="s">
        <v>49</v>
      </c>
      <c s="34" t="s">
        <v>131</v>
      </c>
      <c s="34" t="s">
        <v>7330</v>
      </c>
      <c s="35" t="s">
        <v>5</v>
      </c>
      <c s="6" t="s">
        <v>7331</v>
      </c>
      <c s="36" t="s">
        <v>75</v>
      </c>
      <c s="37">
        <v>500</v>
      </c>
      <c s="36">
        <v>0</v>
      </c>
      <c s="36">
        <f>ROUND(G63*H63,6)</f>
      </c>
      <c r="L63" s="38">
        <v>0</v>
      </c>
      <c s="32">
        <f>ROUND(ROUND(L63,2)*ROUND(G63,3),2)</f>
      </c>
      <c s="36" t="s">
        <v>55</v>
      </c>
      <c>
        <f>(M63*21)/100</f>
      </c>
      <c t="s">
        <v>27</v>
      </c>
    </row>
    <row r="64" spans="1:5" ht="12.75">
      <c r="A64" s="35" t="s">
        <v>56</v>
      </c>
      <c r="E64" s="39" t="s">
        <v>65</v>
      </c>
    </row>
    <row r="65" spans="1:5" ht="38.25">
      <c r="A65" s="35" t="s">
        <v>57</v>
      </c>
      <c r="E65" s="40" t="s">
        <v>7332</v>
      </c>
    </row>
    <row r="66" spans="1:5" ht="89.25">
      <c r="A66" t="s">
        <v>59</v>
      </c>
      <c r="E66" s="39" t="s">
        <v>466</v>
      </c>
    </row>
    <row r="67" spans="1:16" ht="12.75">
      <c r="A67" t="s">
        <v>49</v>
      </c>
      <c s="34" t="s">
        <v>135</v>
      </c>
      <c s="34" t="s">
        <v>464</v>
      </c>
      <c s="35" t="s">
        <v>5</v>
      </c>
      <c s="6" t="s">
        <v>7333</v>
      </c>
      <c s="36" t="s">
        <v>75</v>
      </c>
      <c s="37">
        <v>20</v>
      </c>
      <c s="36">
        <v>0</v>
      </c>
      <c s="36">
        <f>ROUND(G67*H67,6)</f>
      </c>
      <c r="L67" s="38">
        <v>0</v>
      </c>
      <c s="32">
        <f>ROUND(ROUND(L67,2)*ROUND(G67,3),2)</f>
      </c>
      <c s="36" t="s">
        <v>55</v>
      </c>
      <c>
        <f>(M67*21)/100</f>
      </c>
      <c t="s">
        <v>27</v>
      </c>
    </row>
    <row r="68" spans="1:5" ht="12.75">
      <c r="A68" s="35" t="s">
        <v>56</v>
      </c>
      <c r="E68" s="39" t="s">
        <v>65</v>
      </c>
    </row>
    <row r="69" spans="1:5" ht="38.25">
      <c r="A69" s="35" t="s">
        <v>57</v>
      </c>
      <c r="E69" s="40" t="s">
        <v>7334</v>
      </c>
    </row>
    <row r="70" spans="1:5" ht="89.25">
      <c r="A70" t="s">
        <v>59</v>
      </c>
      <c r="E70" s="39" t="s">
        <v>466</v>
      </c>
    </row>
    <row r="71" spans="1:16" ht="25.5">
      <c r="A71" t="s">
        <v>49</v>
      </c>
      <c s="34" t="s">
        <v>139</v>
      </c>
      <c s="34" t="s">
        <v>7335</v>
      </c>
      <c s="35" t="s">
        <v>5</v>
      </c>
      <c s="6" t="s">
        <v>1115</v>
      </c>
      <c s="36" t="s">
        <v>90</v>
      </c>
      <c s="37">
        <v>4</v>
      </c>
      <c s="36">
        <v>0</v>
      </c>
      <c s="36">
        <f>ROUND(G71*H71,6)</f>
      </c>
      <c r="L71" s="38">
        <v>0</v>
      </c>
      <c s="32">
        <f>ROUND(ROUND(L71,2)*ROUND(G71,3),2)</f>
      </c>
      <c s="36" t="s">
        <v>55</v>
      </c>
      <c>
        <f>(M71*21)/100</f>
      </c>
      <c t="s">
        <v>27</v>
      </c>
    </row>
    <row r="72" spans="1:5" ht="12.75">
      <c r="A72" s="35" t="s">
        <v>56</v>
      </c>
      <c r="E72" s="39" t="s">
        <v>65</v>
      </c>
    </row>
    <row r="73" spans="1:5" ht="38.25">
      <c r="A73" s="35" t="s">
        <v>57</v>
      </c>
      <c r="E73" s="40" t="s">
        <v>7336</v>
      </c>
    </row>
    <row r="74" spans="1:5" ht="102">
      <c r="A74" t="s">
        <v>59</v>
      </c>
      <c r="E74" s="39" t="s">
        <v>1116</v>
      </c>
    </row>
    <row r="75" spans="1:16" ht="25.5">
      <c r="A75" t="s">
        <v>49</v>
      </c>
      <c s="34" t="s">
        <v>143</v>
      </c>
      <c s="34" t="s">
        <v>7337</v>
      </c>
      <c s="35" t="s">
        <v>5</v>
      </c>
      <c s="6" t="s">
        <v>228</v>
      </c>
      <c s="36" t="s">
        <v>90</v>
      </c>
      <c s="37">
        <v>25</v>
      </c>
      <c s="36">
        <v>0</v>
      </c>
      <c s="36">
        <f>ROUND(G75*H75,6)</f>
      </c>
      <c r="L75" s="38">
        <v>0</v>
      </c>
      <c s="32">
        <f>ROUND(ROUND(L75,2)*ROUND(G75,3),2)</f>
      </c>
      <c s="36" t="s">
        <v>55</v>
      </c>
      <c>
        <f>(M75*21)/100</f>
      </c>
      <c t="s">
        <v>27</v>
      </c>
    </row>
    <row r="76" spans="1:5" ht="12.75">
      <c r="A76" s="35" t="s">
        <v>56</v>
      </c>
      <c r="E76" s="39" t="s">
        <v>65</v>
      </c>
    </row>
    <row r="77" spans="1:5" ht="38.25">
      <c r="A77" s="35" t="s">
        <v>57</v>
      </c>
      <c r="E77" s="40" t="s">
        <v>7338</v>
      </c>
    </row>
    <row r="78" spans="1:5" ht="102">
      <c r="A78" t="s">
        <v>59</v>
      </c>
      <c r="E78" s="39" t="s">
        <v>1116</v>
      </c>
    </row>
    <row r="79" spans="1:16" ht="25.5">
      <c r="A79" t="s">
        <v>49</v>
      </c>
      <c s="34" t="s">
        <v>147</v>
      </c>
      <c s="34" t="s">
        <v>7339</v>
      </c>
      <c s="35" t="s">
        <v>5</v>
      </c>
      <c s="6" t="s">
        <v>7340</v>
      </c>
      <c s="36" t="s">
        <v>90</v>
      </c>
      <c s="37">
        <v>4</v>
      </c>
      <c s="36">
        <v>0</v>
      </c>
      <c s="36">
        <f>ROUND(G79*H79,6)</f>
      </c>
      <c r="L79" s="38">
        <v>0</v>
      </c>
      <c s="32">
        <f>ROUND(ROUND(L79,2)*ROUND(G79,3),2)</f>
      </c>
      <c s="36" t="s">
        <v>55</v>
      </c>
      <c>
        <f>(M79*21)/100</f>
      </c>
      <c t="s">
        <v>27</v>
      </c>
    </row>
    <row r="80" spans="1:5" ht="12.75">
      <c r="A80" s="35" t="s">
        <v>56</v>
      </c>
      <c r="E80" s="39" t="s">
        <v>65</v>
      </c>
    </row>
    <row r="81" spans="1:5" ht="38.25">
      <c r="A81" s="35" t="s">
        <v>57</v>
      </c>
      <c r="E81" s="40" t="s">
        <v>7336</v>
      </c>
    </row>
    <row r="82" spans="1:5" ht="102">
      <c r="A82" t="s">
        <v>59</v>
      </c>
      <c r="E82" s="39" t="s">
        <v>1116</v>
      </c>
    </row>
    <row r="83" spans="1:16" ht="25.5">
      <c r="A83" t="s">
        <v>49</v>
      </c>
      <c s="34" t="s">
        <v>151</v>
      </c>
      <c s="34" t="s">
        <v>1637</v>
      </c>
      <c s="35" t="s">
        <v>5</v>
      </c>
      <c s="6" t="s">
        <v>1638</v>
      </c>
      <c s="36" t="s">
        <v>90</v>
      </c>
      <c s="37">
        <v>4</v>
      </c>
      <c s="36">
        <v>0</v>
      </c>
      <c s="36">
        <f>ROUND(G83*H83,6)</f>
      </c>
      <c r="L83" s="38">
        <v>0</v>
      </c>
      <c s="32">
        <f>ROUND(ROUND(L83,2)*ROUND(G83,3),2)</f>
      </c>
      <c s="36" t="s">
        <v>55</v>
      </c>
      <c>
        <f>(M83*21)/100</f>
      </c>
      <c t="s">
        <v>27</v>
      </c>
    </row>
    <row r="84" spans="1:5" ht="12.75">
      <c r="A84" s="35" t="s">
        <v>56</v>
      </c>
      <c r="E84" s="39" t="s">
        <v>65</v>
      </c>
    </row>
    <row r="85" spans="1:5" ht="38.25">
      <c r="A85" s="35" t="s">
        <v>57</v>
      </c>
      <c r="E85" s="40" t="s">
        <v>7336</v>
      </c>
    </row>
    <row r="86" spans="1:5" ht="102">
      <c r="A86" t="s">
        <v>59</v>
      </c>
      <c r="E86" s="39" t="s">
        <v>1116</v>
      </c>
    </row>
    <row r="87" spans="1:16" ht="12.75">
      <c r="A87" t="s">
        <v>49</v>
      </c>
      <c s="34" t="s">
        <v>155</v>
      </c>
      <c s="34" t="s">
        <v>7341</v>
      </c>
      <c s="35" t="s">
        <v>5</v>
      </c>
      <c s="6" t="s">
        <v>7342</v>
      </c>
      <c s="36" t="s">
        <v>90</v>
      </c>
      <c s="37">
        <v>50</v>
      </c>
      <c s="36">
        <v>0</v>
      </c>
      <c s="36">
        <f>ROUND(G87*H87,6)</f>
      </c>
      <c r="L87" s="38">
        <v>0</v>
      </c>
      <c s="32">
        <f>ROUND(ROUND(L87,2)*ROUND(G87,3),2)</f>
      </c>
      <c s="36" t="s">
        <v>55</v>
      </c>
      <c>
        <f>(M87*21)/100</f>
      </c>
      <c t="s">
        <v>27</v>
      </c>
    </row>
    <row r="88" spans="1:5" ht="12.75">
      <c r="A88" s="35" t="s">
        <v>56</v>
      </c>
      <c r="E88" s="39" t="s">
        <v>65</v>
      </c>
    </row>
    <row r="89" spans="1:5" ht="38.25">
      <c r="A89" s="35" t="s">
        <v>57</v>
      </c>
      <c r="E89" s="40" t="s">
        <v>7343</v>
      </c>
    </row>
    <row r="90" spans="1:5" ht="89.25">
      <c r="A90" t="s">
        <v>59</v>
      </c>
      <c r="E90" s="39" t="s">
        <v>7344</v>
      </c>
    </row>
    <row r="91" spans="1:16" ht="12.75">
      <c r="A91" t="s">
        <v>49</v>
      </c>
      <c s="34" t="s">
        <v>158</v>
      </c>
      <c s="34" t="s">
        <v>7345</v>
      </c>
      <c s="35" t="s">
        <v>5</v>
      </c>
      <c s="6" t="s">
        <v>7346</v>
      </c>
      <c s="36" t="s">
        <v>90</v>
      </c>
      <c s="37">
        <v>1</v>
      </c>
      <c s="36">
        <v>0</v>
      </c>
      <c s="36">
        <f>ROUND(G91*H91,6)</f>
      </c>
      <c r="L91" s="38">
        <v>0</v>
      </c>
      <c s="32">
        <f>ROUND(ROUND(L91,2)*ROUND(G91,3),2)</f>
      </c>
      <c s="36" t="s">
        <v>55</v>
      </c>
      <c>
        <f>(M91*21)/100</f>
      </c>
      <c t="s">
        <v>27</v>
      </c>
    </row>
    <row r="92" spans="1:5" ht="12.75">
      <c r="A92" s="35" t="s">
        <v>56</v>
      </c>
      <c r="E92" s="39" t="s">
        <v>65</v>
      </c>
    </row>
    <row r="93" spans="1:5" ht="38.25">
      <c r="A93" s="35" t="s">
        <v>57</v>
      </c>
      <c r="E93" s="40" t="s">
        <v>7347</v>
      </c>
    </row>
    <row r="94" spans="1:5" ht="140.25">
      <c r="A94" t="s">
        <v>59</v>
      </c>
      <c r="E94" s="39" t="s">
        <v>7348</v>
      </c>
    </row>
    <row r="95" spans="1:16" ht="12.75">
      <c r="A95" t="s">
        <v>49</v>
      </c>
      <c s="34" t="s">
        <v>164</v>
      </c>
      <c s="34" t="s">
        <v>7349</v>
      </c>
      <c s="35" t="s">
        <v>5</v>
      </c>
      <c s="6" t="s">
        <v>7350</v>
      </c>
      <c s="36" t="s">
        <v>90</v>
      </c>
      <c s="37">
        <v>1</v>
      </c>
      <c s="36">
        <v>0</v>
      </c>
      <c s="36">
        <f>ROUND(G95*H95,6)</f>
      </c>
      <c r="L95" s="38">
        <v>0</v>
      </c>
      <c s="32">
        <f>ROUND(ROUND(L95,2)*ROUND(G95,3),2)</f>
      </c>
      <c s="36" t="s">
        <v>55</v>
      </c>
      <c>
        <f>(M95*21)/100</f>
      </c>
      <c t="s">
        <v>27</v>
      </c>
    </row>
    <row r="96" spans="1:5" ht="12.75">
      <c r="A96" s="35" t="s">
        <v>56</v>
      </c>
      <c r="E96" s="39" t="s">
        <v>65</v>
      </c>
    </row>
    <row r="97" spans="1:5" ht="38.25">
      <c r="A97" s="35" t="s">
        <v>57</v>
      </c>
      <c r="E97" s="40" t="s">
        <v>7351</v>
      </c>
    </row>
    <row r="98" spans="1:5" ht="140.25">
      <c r="A98" t="s">
        <v>59</v>
      </c>
      <c r="E98" s="39" t="s">
        <v>7348</v>
      </c>
    </row>
    <row r="99" spans="1:16" ht="12.75">
      <c r="A99" t="s">
        <v>49</v>
      </c>
      <c s="34" t="s">
        <v>168</v>
      </c>
      <c s="34" t="s">
        <v>7352</v>
      </c>
      <c s="35" t="s">
        <v>5</v>
      </c>
      <c s="6" t="s">
        <v>7353</v>
      </c>
      <c s="36" t="s">
        <v>90</v>
      </c>
      <c s="37">
        <v>3</v>
      </c>
      <c s="36">
        <v>0</v>
      </c>
      <c s="36">
        <f>ROUND(G99*H99,6)</f>
      </c>
      <c r="L99" s="38">
        <v>0</v>
      </c>
      <c s="32">
        <f>ROUND(ROUND(L99,2)*ROUND(G99,3),2)</f>
      </c>
      <c s="36" t="s">
        <v>55</v>
      </c>
      <c>
        <f>(M99*21)/100</f>
      </c>
      <c t="s">
        <v>27</v>
      </c>
    </row>
    <row r="100" spans="1:5" ht="12.75">
      <c r="A100" s="35" t="s">
        <v>56</v>
      </c>
      <c r="E100" s="39" t="s">
        <v>65</v>
      </c>
    </row>
    <row r="101" spans="1:5" ht="38.25">
      <c r="A101" s="35" t="s">
        <v>57</v>
      </c>
      <c r="E101" s="40" t="s">
        <v>7354</v>
      </c>
    </row>
    <row r="102" spans="1:5" ht="140.25">
      <c r="A102" t="s">
        <v>59</v>
      </c>
      <c r="E102" s="39" t="s">
        <v>7348</v>
      </c>
    </row>
    <row r="103" spans="1:16" ht="12.75">
      <c r="A103" t="s">
        <v>49</v>
      </c>
      <c s="34" t="s">
        <v>173</v>
      </c>
      <c s="34" t="s">
        <v>7355</v>
      </c>
      <c s="35" t="s">
        <v>5</v>
      </c>
      <c s="6" t="s">
        <v>7356</v>
      </c>
      <c s="36" t="s">
        <v>90</v>
      </c>
      <c s="37">
        <v>5</v>
      </c>
      <c s="36">
        <v>0</v>
      </c>
      <c s="36">
        <f>ROUND(G103*H103,6)</f>
      </c>
      <c r="L103" s="38">
        <v>0</v>
      </c>
      <c s="32">
        <f>ROUND(ROUND(L103,2)*ROUND(G103,3),2)</f>
      </c>
      <c s="36" t="s">
        <v>55</v>
      </c>
      <c>
        <f>(M103*21)/100</f>
      </c>
      <c t="s">
        <v>27</v>
      </c>
    </row>
    <row r="104" spans="1:5" ht="12.75">
      <c r="A104" s="35" t="s">
        <v>56</v>
      </c>
      <c r="E104" s="39" t="s">
        <v>65</v>
      </c>
    </row>
    <row r="105" spans="1:5" ht="38.25">
      <c r="A105" s="35" t="s">
        <v>57</v>
      </c>
      <c r="E105" s="40" t="s">
        <v>7357</v>
      </c>
    </row>
    <row r="106" spans="1:5" ht="127.5">
      <c r="A106" t="s">
        <v>59</v>
      </c>
      <c r="E106" s="39" t="s">
        <v>7358</v>
      </c>
    </row>
    <row r="107" spans="1:16" ht="25.5">
      <c r="A107" t="s">
        <v>49</v>
      </c>
      <c s="34" t="s">
        <v>176</v>
      </c>
      <c s="34" t="s">
        <v>7359</v>
      </c>
      <c s="35" t="s">
        <v>5</v>
      </c>
      <c s="6" t="s">
        <v>7360</v>
      </c>
      <c s="36" t="s">
        <v>90</v>
      </c>
      <c s="37">
        <v>2</v>
      </c>
      <c s="36">
        <v>0</v>
      </c>
      <c s="36">
        <f>ROUND(G107*H107,6)</f>
      </c>
      <c r="L107" s="38">
        <v>0</v>
      </c>
      <c s="32">
        <f>ROUND(ROUND(L107,2)*ROUND(G107,3),2)</f>
      </c>
      <c s="36" t="s">
        <v>55</v>
      </c>
      <c>
        <f>(M107*21)/100</f>
      </c>
      <c t="s">
        <v>27</v>
      </c>
    </row>
    <row r="108" spans="1:5" ht="12.75">
      <c r="A108" s="35" t="s">
        <v>56</v>
      </c>
      <c r="E108" s="39" t="s">
        <v>65</v>
      </c>
    </row>
    <row r="109" spans="1:5" ht="38.25">
      <c r="A109" s="35" t="s">
        <v>57</v>
      </c>
      <c r="E109" s="40" t="s">
        <v>7361</v>
      </c>
    </row>
    <row r="110" spans="1:5" ht="102">
      <c r="A110" t="s">
        <v>59</v>
      </c>
      <c r="E110" s="39" t="s">
        <v>7362</v>
      </c>
    </row>
    <row r="111" spans="1:16" ht="25.5">
      <c r="A111" t="s">
        <v>49</v>
      </c>
      <c s="34" t="s">
        <v>180</v>
      </c>
      <c s="34" t="s">
        <v>7363</v>
      </c>
      <c s="35" t="s">
        <v>5</v>
      </c>
      <c s="6" t="s">
        <v>7364</v>
      </c>
      <c s="36" t="s">
        <v>90</v>
      </c>
      <c s="37">
        <v>2</v>
      </c>
      <c s="36">
        <v>0</v>
      </c>
      <c s="36">
        <f>ROUND(G111*H111,6)</f>
      </c>
      <c r="L111" s="38">
        <v>0</v>
      </c>
      <c s="32">
        <f>ROUND(ROUND(L111,2)*ROUND(G111,3),2)</f>
      </c>
      <c s="36" t="s">
        <v>55</v>
      </c>
      <c>
        <f>(M111*21)/100</f>
      </c>
      <c t="s">
        <v>27</v>
      </c>
    </row>
    <row r="112" spans="1:5" ht="12.75">
      <c r="A112" s="35" t="s">
        <v>56</v>
      </c>
      <c r="E112" s="39" t="s">
        <v>65</v>
      </c>
    </row>
    <row r="113" spans="1:5" ht="38.25">
      <c r="A113" s="35" t="s">
        <v>57</v>
      </c>
      <c r="E113" s="40" t="s">
        <v>7361</v>
      </c>
    </row>
    <row r="114" spans="1:5" ht="102">
      <c r="A114" t="s">
        <v>59</v>
      </c>
      <c r="E114" s="39" t="s">
        <v>7365</v>
      </c>
    </row>
    <row r="115" spans="1:16" ht="12.75">
      <c r="A115" t="s">
        <v>49</v>
      </c>
      <c s="34" t="s">
        <v>916</v>
      </c>
      <c s="34" t="s">
        <v>7366</v>
      </c>
      <c s="35" t="s">
        <v>5</v>
      </c>
      <c s="6" t="s">
        <v>7367</v>
      </c>
      <c s="36" t="s">
        <v>90</v>
      </c>
      <c s="37">
        <v>2</v>
      </c>
      <c s="36">
        <v>0</v>
      </c>
      <c s="36">
        <f>ROUND(G115*H115,6)</f>
      </c>
      <c r="L115" s="38">
        <v>0</v>
      </c>
      <c s="32">
        <f>ROUND(ROUND(L115,2)*ROUND(G115,3),2)</f>
      </c>
      <c s="36" t="s">
        <v>55</v>
      </c>
      <c>
        <f>(M115*21)/100</f>
      </c>
      <c t="s">
        <v>27</v>
      </c>
    </row>
    <row r="116" spans="1:5" ht="12.75">
      <c r="A116" s="35" t="s">
        <v>56</v>
      </c>
      <c r="E116" s="39" t="s">
        <v>65</v>
      </c>
    </row>
    <row r="117" spans="1:5" ht="38.25">
      <c r="A117" s="35" t="s">
        <v>57</v>
      </c>
      <c r="E117" s="40" t="s">
        <v>7361</v>
      </c>
    </row>
    <row r="118" spans="1:5" ht="89.25">
      <c r="A118" t="s">
        <v>59</v>
      </c>
      <c r="E118" s="39" t="s">
        <v>7368</v>
      </c>
    </row>
    <row r="119" spans="1:16" ht="25.5">
      <c r="A119" t="s">
        <v>49</v>
      </c>
      <c s="34" t="s">
        <v>919</v>
      </c>
      <c s="34" t="s">
        <v>7369</v>
      </c>
      <c s="35" t="s">
        <v>5</v>
      </c>
      <c s="6" t="s">
        <v>7370</v>
      </c>
      <c s="36" t="s">
        <v>90</v>
      </c>
      <c s="37">
        <v>1</v>
      </c>
      <c s="36">
        <v>0</v>
      </c>
      <c s="36">
        <f>ROUND(G119*H119,6)</f>
      </c>
      <c r="L119" s="38">
        <v>0</v>
      </c>
      <c s="32">
        <f>ROUND(ROUND(L119,2)*ROUND(G119,3),2)</f>
      </c>
      <c s="36" t="s">
        <v>55</v>
      </c>
      <c>
        <f>(M119*21)/100</f>
      </c>
      <c t="s">
        <v>27</v>
      </c>
    </row>
    <row r="120" spans="1:5" ht="12.75">
      <c r="A120" s="35" t="s">
        <v>56</v>
      </c>
      <c r="E120" s="39" t="s">
        <v>65</v>
      </c>
    </row>
    <row r="121" spans="1:5" ht="38.25">
      <c r="A121" s="35" t="s">
        <v>57</v>
      </c>
      <c r="E121" s="40" t="s">
        <v>7347</v>
      </c>
    </row>
    <row r="122" spans="1:5" ht="102">
      <c r="A122" t="s">
        <v>59</v>
      </c>
      <c r="E122" s="39" t="s">
        <v>7371</v>
      </c>
    </row>
    <row r="123" spans="1:16" ht="25.5">
      <c r="A123" t="s">
        <v>49</v>
      </c>
      <c s="34" t="s">
        <v>183</v>
      </c>
      <c s="34" t="s">
        <v>7372</v>
      </c>
      <c s="35" t="s">
        <v>5</v>
      </c>
      <c s="6" t="s">
        <v>7373</v>
      </c>
      <c s="36" t="s">
        <v>90</v>
      </c>
      <c s="37">
        <v>5</v>
      </c>
      <c s="36">
        <v>0</v>
      </c>
      <c s="36">
        <f>ROUND(G123*H123,6)</f>
      </c>
      <c r="L123" s="38">
        <v>0</v>
      </c>
      <c s="32">
        <f>ROUND(ROUND(L123,2)*ROUND(G123,3),2)</f>
      </c>
      <c s="36" t="s">
        <v>55</v>
      </c>
      <c>
        <f>(M123*21)/100</f>
      </c>
      <c t="s">
        <v>27</v>
      </c>
    </row>
    <row r="124" spans="1:5" ht="12.75">
      <c r="A124" s="35" t="s">
        <v>56</v>
      </c>
      <c r="E124" s="39" t="s">
        <v>65</v>
      </c>
    </row>
    <row r="125" spans="1:5" ht="38.25">
      <c r="A125" s="35" t="s">
        <v>57</v>
      </c>
      <c r="E125" s="40" t="s">
        <v>7374</v>
      </c>
    </row>
    <row r="126" spans="1:5" ht="76.5">
      <c r="A126" t="s">
        <v>59</v>
      </c>
      <c r="E126" s="39" t="s">
        <v>7375</v>
      </c>
    </row>
    <row r="127" spans="1:16" ht="25.5">
      <c r="A127" t="s">
        <v>49</v>
      </c>
      <c s="34" t="s">
        <v>187</v>
      </c>
      <c s="34" t="s">
        <v>7376</v>
      </c>
      <c s="35" t="s">
        <v>5</v>
      </c>
      <c s="6" t="s">
        <v>7377</v>
      </c>
      <c s="36" t="s">
        <v>90</v>
      </c>
      <c s="37">
        <v>2</v>
      </c>
      <c s="36">
        <v>0</v>
      </c>
      <c s="36">
        <f>ROUND(G127*H127,6)</f>
      </c>
      <c r="L127" s="38">
        <v>0</v>
      </c>
      <c s="32">
        <f>ROUND(ROUND(L127,2)*ROUND(G127,3),2)</f>
      </c>
      <c s="36" t="s">
        <v>55</v>
      </c>
      <c>
        <f>(M127*21)/100</f>
      </c>
      <c t="s">
        <v>27</v>
      </c>
    </row>
    <row r="128" spans="1:5" ht="12.75">
      <c r="A128" s="35" t="s">
        <v>56</v>
      </c>
      <c r="E128" s="39" t="s">
        <v>65</v>
      </c>
    </row>
    <row r="129" spans="1:5" ht="38.25">
      <c r="A129" s="35" t="s">
        <v>57</v>
      </c>
      <c r="E129" s="40" t="s">
        <v>7361</v>
      </c>
    </row>
    <row r="130" spans="1:5" ht="76.5">
      <c r="A130" t="s">
        <v>59</v>
      </c>
      <c r="E130" s="39" t="s">
        <v>7375</v>
      </c>
    </row>
    <row r="131" spans="1:16" ht="25.5">
      <c r="A131" t="s">
        <v>49</v>
      </c>
      <c s="34" t="s">
        <v>191</v>
      </c>
      <c s="34" t="s">
        <v>7378</v>
      </c>
      <c s="35" t="s">
        <v>5</v>
      </c>
      <c s="6" t="s">
        <v>7379</v>
      </c>
      <c s="36" t="s">
        <v>738</v>
      </c>
      <c s="37">
        <v>15</v>
      </c>
      <c s="36">
        <v>0</v>
      </c>
      <c s="36">
        <f>ROUND(G131*H131,6)</f>
      </c>
      <c r="L131" s="38">
        <v>0</v>
      </c>
      <c s="32">
        <f>ROUND(ROUND(L131,2)*ROUND(G131,3),2)</f>
      </c>
      <c s="36" t="s">
        <v>55</v>
      </c>
      <c>
        <f>(M131*21)/100</f>
      </c>
      <c t="s">
        <v>27</v>
      </c>
    </row>
    <row r="132" spans="1:5" ht="12.75">
      <c r="A132" s="35" t="s">
        <v>56</v>
      </c>
      <c r="E132" s="39" t="s">
        <v>65</v>
      </c>
    </row>
    <row r="133" spans="1:5" ht="38.25">
      <c r="A133" s="35" t="s">
        <v>57</v>
      </c>
      <c r="E133" s="40" t="s">
        <v>7322</v>
      </c>
    </row>
    <row r="134" spans="1:5" ht="140.25">
      <c r="A134" t="s">
        <v>59</v>
      </c>
      <c r="E134" s="39" t="s">
        <v>7380</v>
      </c>
    </row>
    <row r="135" spans="1:16" ht="25.5">
      <c r="A135" t="s">
        <v>49</v>
      </c>
      <c s="34" t="s">
        <v>196</v>
      </c>
      <c s="34" t="s">
        <v>7381</v>
      </c>
      <c s="35" t="s">
        <v>5</v>
      </c>
      <c s="6" t="s">
        <v>7382</v>
      </c>
      <c s="36" t="s">
        <v>738</v>
      </c>
      <c s="37">
        <v>15</v>
      </c>
      <c s="36">
        <v>0</v>
      </c>
      <c s="36">
        <f>ROUND(G135*H135,6)</f>
      </c>
      <c r="L135" s="38">
        <v>0</v>
      </c>
      <c s="32">
        <f>ROUND(ROUND(L135,2)*ROUND(G135,3),2)</f>
      </c>
      <c s="36" t="s">
        <v>55</v>
      </c>
      <c>
        <f>(M135*21)/100</f>
      </c>
      <c t="s">
        <v>27</v>
      </c>
    </row>
    <row r="136" spans="1:5" ht="12.75">
      <c r="A136" s="35" t="s">
        <v>56</v>
      </c>
      <c r="E136" s="39" t="s">
        <v>65</v>
      </c>
    </row>
    <row r="137" spans="1:5" ht="38.25">
      <c r="A137" s="35" t="s">
        <v>57</v>
      </c>
      <c r="E137" s="40" t="s">
        <v>7322</v>
      </c>
    </row>
    <row r="138" spans="1:5" ht="153">
      <c r="A138" t="s">
        <v>59</v>
      </c>
      <c r="E138" s="39" t="s">
        <v>7383</v>
      </c>
    </row>
    <row r="139" spans="1:13" ht="12.75">
      <c r="A139" t="s">
        <v>46</v>
      </c>
      <c r="C139" s="31" t="s">
        <v>1798</v>
      </c>
      <c r="E139" s="33" t="s">
        <v>1799</v>
      </c>
      <c r="J139" s="32">
        <f>0</f>
      </c>
      <c s="32">
        <f>0</f>
      </c>
      <c s="32">
        <f>0+L140+L144+L148+L152+L156+L160+L164+L168+L172</f>
      </c>
      <c s="32">
        <f>0+M140+M144+M148+M152+M156+M160+M164+M168+M172</f>
      </c>
    </row>
    <row r="140" spans="1:16" ht="12.75">
      <c r="A140" t="s">
        <v>49</v>
      </c>
      <c s="34" t="s">
        <v>204</v>
      </c>
      <c s="34" t="s">
        <v>1800</v>
      </c>
      <c s="35" t="s">
        <v>5</v>
      </c>
      <c s="6" t="s">
        <v>1801</v>
      </c>
      <c s="36" t="s">
        <v>54</v>
      </c>
      <c s="37">
        <v>1</v>
      </c>
      <c s="36">
        <v>0</v>
      </c>
      <c s="36">
        <f>ROUND(G140*H140,6)</f>
      </c>
      <c r="L140" s="38">
        <v>0</v>
      </c>
      <c s="32">
        <f>ROUND(ROUND(L140,2)*ROUND(G140,3),2)</f>
      </c>
      <c s="36" t="s">
        <v>55</v>
      </c>
      <c>
        <f>(M140*21)/100</f>
      </c>
      <c t="s">
        <v>27</v>
      </c>
    </row>
    <row r="141" spans="1:5" ht="12.75">
      <c r="A141" s="35" t="s">
        <v>56</v>
      </c>
      <c r="E141" s="39" t="s">
        <v>65</v>
      </c>
    </row>
    <row r="142" spans="1:5" ht="38.25">
      <c r="A142" s="35" t="s">
        <v>57</v>
      </c>
      <c r="E142" s="40" t="s">
        <v>1802</v>
      </c>
    </row>
    <row r="143" spans="1:5" ht="12.75">
      <c r="A143" t="s">
        <v>59</v>
      </c>
      <c r="E143" s="39" t="s">
        <v>832</v>
      </c>
    </row>
    <row r="144" spans="1:16" ht="12.75">
      <c r="A144" t="s">
        <v>49</v>
      </c>
      <c s="34" t="s">
        <v>208</v>
      </c>
      <c s="34" t="s">
        <v>1803</v>
      </c>
      <c s="35" t="s">
        <v>5</v>
      </c>
      <c s="6" t="s">
        <v>1804</v>
      </c>
      <c s="36" t="s">
        <v>54</v>
      </c>
      <c s="37">
        <v>1</v>
      </c>
      <c s="36">
        <v>0</v>
      </c>
      <c s="36">
        <f>ROUND(G144*H144,6)</f>
      </c>
      <c r="L144" s="38">
        <v>0</v>
      </c>
      <c s="32">
        <f>ROUND(ROUND(L144,2)*ROUND(G144,3),2)</f>
      </c>
      <c s="36" t="s">
        <v>55</v>
      </c>
      <c>
        <f>(M144*21)/100</f>
      </c>
      <c t="s">
        <v>27</v>
      </c>
    </row>
    <row r="145" spans="1:5" ht="12.75">
      <c r="A145" s="35" t="s">
        <v>56</v>
      </c>
      <c r="E145" s="39" t="s">
        <v>65</v>
      </c>
    </row>
    <row r="146" spans="1:5" ht="38.25">
      <c r="A146" s="35" t="s">
        <v>57</v>
      </c>
      <c r="E146" s="40" t="s">
        <v>1805</v>
      </c>
    </row>
    <row r="147" spans="1:5" ht="25.5">
      <c r="A147" t="s">
        <v>59</v>
      </c>
      <c r="E147" s="39" t="s">
        <v>1806</v>
      </c>
    </row>
    <row r="148" spans="1:16" ht="25.5">
      <c r="A148" t="s">
        <v>49</v>
      </c>
      <c s="34" t="s">
        <v>212</v>
      </c>
      <c s="34" t="s">
        <v>1807</v>
      </c>
      <c s="35" t="s">
        <v>5</v>
      </c>
      <c s="6" t="s">
        <v>1808</v>
      </c>
      <c s="36" t="s">
        <v>90</v>
      </c>
      <c s="37">
        <v>1</v>
      </c>
      <c s="36">
        <v>0</v>
      </c>
      <c s="36">
        <f>ROUND(G148*H148,6)</f>
      </c>
      <c r="L148" s="38">
        <v>0</v>
      </c>
      <c s="32">
        <f>ROUND(ROUND(L148,2)*ROUND(G148,3),2)</f>
      </c>
      <c s="36" t="s">
        <v>55</v>
      </c>
      <c>
        <f>(M148*21)/100</f>
      </c>
      <c t="s">
        <v>27</v>
      </c>
    </row>
    <row r="149" spans="1:5" ht="12.75">
      <c r="A149" s="35" t="s">
        <v>56</v>
      </c>
      <c r="E149" s="39" t="s">
        <v>65</v>
      </c>
    </row>
    <row r="150" spans="1:5" ht="38.25">
      <c r="A150" s="35" t="s">
        <v>57</v>
      </c>
      <c r="E150" s="40" t="s">
        <v>7384</v>
      </c>
    </row>
    <row r="151" spans="1:5" ht="114.75">
      <c r="A151" t="s">
        <v>59</v>
      </c>
      <c r="E151" s="39" t="s">
        <v>1809</v>
      </c>
    </row>
    <row r="152" spans="1:16" ht="38.25">
      <c r="A152" t="s">
        <v>49</v>
      </c>
      <c s="34" t="s">
        <v>217</v>
      </c>
      <c s="34" t="s">
        <v>1881</v>
      </c>
      <c s="35" t="s">
        <v>5</v>
      </c>
      <c s="6" t="s">
        <v>1882</v>
      </c>
      <c s="36" t="s">
        <v>90</v>
      </c>
      <c s="37">
        <v>4</v>
      </c>
      <c s="36">
        <v>0</v>
      </c>
      <c s="36">
        <f>ROUND(G152*H152,6)</f>
      </c>
      <c r="L152" s="38">
        <v>0</v>
      </c>
      <c s="32">
        <f>ROUND(ROUND(L152,2)*ROUND(G152,3),2)</f>
      </c>
      <c s="36" t="s">
        <v>55</v>
      </c>
      <c>
        <f>(M152*21)/100</f>
      </c>
      <c t="s">
        <v>27</v>
      </c>
    </row>
    <row r="153" spans="1:5" ht="12.75">
      <c r="A153" s="35" t="s">
        <v>56</v>
      </c>
      <c r="E153" s="39" t="s">
        <v>65</v>
      </c>
    </row>
    <row r="154" spans="1:5" ht="38.25">
      <c r="A154" s="35" t="s">
        <v>57</v>
      </c>
      <c r="E154" s="40" t="s">
        <v>7385</v>
      </c>
    </row>
    <row r="155" spans="1:5" ht="114.75">
      <c r="A155" t="s">
        <v>59</v>
      </c>
      <c r="E155" s="39" t="s">
        <v>1809</v>
      </c>
    </row>
    <row r="156" spans="1:16" ht="25.5">
      <c r="A156" t="s">
        <v>49</v>
      </c>
      <c s="34" t="s">
        <v>221</v>
      </c>
      <c s="34" t="s">
        <v>1810</v>
      </c>
      <c s="35" t="s">
        <v>5</v>
      </c>
      <c s="6" t="s">
        <v>1811</v>
      </c>
      <c s="36" t="s">
        <v>90</v>
      </c>
      <c s="37">
        <v>1</v>
      </c>
      <c s="36">
        <v>0</v>
      </c>
      <c s="36">
        <f>ROUND(G156*H156,6)</f>
      </c>
      <c r="L156" s="38">
        <v>0</v>
      </c>
      <c s="32">
        <f>ROUND(ROUND(L156,2)*ROUND(G156,3),2)</f>
      </c>
      <c s="36" t="s">
        <v>55</v>
      </c>
      <c>
        <f>(M156*21)/100</f>
      </c>
      <c t="s">
        <v>27</v>
      </c>
    </row>
    <row r="157" spans="1:5" ht="12.75">
      <c r="A157" s="35" t="s">
        <v>56</v>
      </c>
      <c r="E157" s="39" t="s">
        <v>65</v>
      </c>
    </row>
    <row r="158" spans="1:5" ht="38.25">
      <c r="A158" s="35" t="s">
        <v>57</v>
      </c>
      <c r="E158" s="40" t="s">
        <v>7384</v>
      </c>
    </row>
    <row r="159" spans="1:5" ht="89.25">
      <c r="A159" t="s">
        <v>59</v>
      </c>
      <c r="E159" s="39" t="s">
        <v>1812</v>
      </c>
    </row>
    <row r="160" spans="1:16" ht="12.75">
      <c r="A160" t="s">
        <v>49</v>
      </c>
      <c s="34" t="s">
        <v>226</v>
      </c>
      <c s="34" t="s">
        <v>1813</v>
      </c>
      <c s="35" t="s">
        <v>5</v>
      </c>
      <c s="6" t="s">
        <v>1814</v>
      </c>
      <c s="36" t="s">
        <v>738</v>
      </c>
      <c s="37">
        <v>15</v>
      </c>
      <c s="36">
        <v>0</v>
      </c>
      <c s="36">
        <f>ROUND(G160*H160,6)</f>
      </c>
      <c r="L160" s="38">
        <v>0</v>
      </c>
      <c s="32">
        <f>ROUND(ROUND(L160,2)*ROUND(G160,3),2)</f>
      </c>
      <c s="36" t="s">
        <v>55</v>
      </c>
      <c>
        <f>(M160*21)/100</f>
      </c>
      <c t="s">
        <v>27</v>
      </c>
    </row>
    <row r="161" spans="1:5" ht="12.75">
      <c r="A161" s="35" t="s">
        <v>56</v>
      </c>
      <c r="E161" s="39" t="s">
        <v>65</v>
      </c>
    </row>
    <row r="162" spans="1:5" ht="38.25">
      <c r="A162" s="35" t="s">
        <v>57</v>
      </c>
      <c r="E162" s="40" t="s">
        <v>7386</v>
      </c>
    </row>
    <row r="163" spans="1:5" ht="89.25">
      <c r="A163" t="s">
        <v>59</v>
      </c>
      <c r="E163" s="39" t="s">
        <v>1815</v>
      </c>
    </row>
    <row r="164" spans="1:16" ht="12.75">
      <c r="A164" t="s">
        <v>49</v>
      </c>
      <c s="34" t="s">
        <v>231</v>
      </c>
      <c s="34" t="s">
        <v>1816</v>
      </c>
      <c s="35" t="s">
        <v>5</v>
      </c>
      <c s="6" t="s">
        <v>1817</v>
      </c>
      <c s="36" t="s">
        <v>738</v>
      </c>
      <c s="37">
        <v>15</v>
      </c>
      <c s="36">
        <v>0</v>
      </c>
      <c s="36">
        <f>ROUND(G164*H164,6)</f>
      </c>
      <c r="L164" s="38">
        <v>0</v>
      </c>
      <c s="32">
        <f>ROUND(ROUND(L164,2)*ROUND(G164,3),2)</f>
      </c>
      <c s="36" t="s">
        <v>55</v>
      </c>
      <c>
        <f>(M164*21)/100</f>
      </c>
      <c t="s">
        <v>27</v>
      </c>
    </row>
    <row r="165" spans="1:5" ht="12.75">
      <c r="A165" s="35" t="s">
        <v>56</v>
      </c>
      <c r="E165" s="39" t="s">
        <v>65</v>
      </c>
    </row>
    <row r="166" spans="1:5" ht="38.25">
      <c r="A166" s="35" t="s">
        <v>57</v>
      </c>
      <c r="E166" s="40" t="s">
        <v>7386</v>
      </c>
    </row>
    <row r="167" spans="1:5" ht="89.25">
      <c r="A167" t="s">
        <v>59</v>
      </c>
      <c r="E167" s="39" t="s">
        <v>1818</v>
      </c>
    </row>
    <row r="168" spans="1:16" ht="12.75">
      <c r="A168" t="s">
        <v>49</v>
      </c>
      <c s="34" t="s">
        <v>235</v>
      </c>
      <c s="34" t="s">
        <v>1819</v>
      </c>
      <c s="35" t="s">
        <v>5</v>
      </c>
      <c s="6" t="s">
        <v>1820</v>
      </c>
      <c s="36" t="s">
        <v>738</v>
      </c>
      <c s="37">
        <v>10</v>
      </c>
      <c s="36">
        <v>0</v>
      </c>
      <c s="36">
        <f>ROUND(G168*H168,6)</f>
      </c>
      <c r="L168" s="38">
        <v>0</v>
      </c>
      <c s="32">
        <f>ROUND(ROUND(L168,2)*ROUND(G168,3),2)</f>
      </c>
      <c s="36" t="s">
        <v>55</v>
      </c>
      <c>
        <f>(M168*21)/100</f>
      </c>
      <c t="s">
        <v>27</v>
      </c>
    </row>
    <row r="169" spans="1:5" ht="12.75">
      <c r="A169" s="35" t="s">
        <v>56</v>
      </c>
      <c r="E169" s="39" t="s">
        <v>65</v>
      </c>
    </row>
    <row r="170" spans="1:5" ht="38.25">
      <c r="A170" s="35" t="s">
        <v>57</v>
      </c>
      <c r="E170" s="40" t="s">
        <v>7387</v>
      </c>
    </row>
    <row r="171" spans="1:5" ht="89.25">
      <c r="A171" t="s">
        <v>59</v>
      </c>
      <c r="E171" s="39" t="s">
        <v>1821</v>
      </c>
    </row>
    <row r="172" spans="1:16" ht="12.75">
      <c r="A172" t="s">
        <v>49</v>
      </c>
      <c s="34" t="s">
        <v>239</v>
      </c>
      <c s="34" t="s">
        <v>1822</v>
      </c>
      <c s="35" t="s">
        <v>5</v>
      </c>
      <c s="6" t="s">
        <v>1823</v>
      </c>
      <c s="36" t="s">
        <v>738</v>
      </c>
      <c s="37">
        <v>20</v>
      </c>
      <c s="36">
        <v>0</v>
      </c>
      <c s="36">
        <f>ROUND(G172*H172,6)</f>
      </c>
      <c r="L172" s="38">
        <v>0</v>
      </c>
      <c s="32">
        <f>ROUND(ROUND(L172,2)*ROUND(G172,3),2)</f>
      </c>
      <c s="36" t="s">
        <v>55</v>
      </c>
      <c>
        <f>(M172*21)/100</f>
      </c>
      <c t="s">
        <v>27</v>
      </c>
    </row>
    <row r="173" spans="1:5" ht="12.75">
      <c r="A173" s="35" t="s">
        <v>56</v>
      </c>
      <c r="E173" s="39" t="s">
        <v>65</v>
      </c>
    </row>
    <row r="174" spans="1:5" ht="38.25">
      <c r="A174" s="35" t="s">
        <v>57</v>
      </c>
      <c r="E174" s="40" t="s">
        <v>7388</v>
      </c>
    </row>
    <row r="175" spans="1:5" ht="89.25">
      <c r="A175" t="s">
        <v>59</v>
      </c>
      <c r="E17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7393</v>
      </c>
      <c r="E8" s="30" t="s">
        <v>7392</v>
      </c>
      <c r="J8" s="29">
        <f>0+J9+J14+J31</f>
      </c>
      <c s="29">
        <f>0+K9+K14+K31</f>
      </c>
      <c s="29">
        <f>0+L9+L14+L31</f>
      </c>
      <c s="29">
        <f>0+M9+M14+M31</f>
      </c>
    </row>
    <row r="9" spans="1:13" ht="12.75">
      <c r="A9" t="s">
        <v>46</v>
      </c>
      <c r="C9" s="31" t="s">
        <v>47</v>
      </c>
      <c r="E9" s="33" t="s">
        <v>48</v>
      </c>
      <c r="J9" s="32">
        <f>0</f>
      </c>
      <c s="32">
        <f>0</f>
      </c>
      <c s="32">
        <f>0+L10</f>
      </c>
      <c s="32">
        <f>0+M10</f>
      </c>
    </row>
    <row r="10" spans="1:16" ht="12.75">
      <c r="A10" t="s">
        <v>49</v>
      </c>
      <c s="34" t="s">
        <v>128</v>
      </c>
      <c s="34" t="s">
        <v>7394</v>
      </c>
      <c s="35" t="s">
        <v>5</v>
      </c>
      <c s="6" t="s">
        <v>7395</v>
      </c>
      <c s="36" t="s">
        <v>54</v>
      </c>
      <c s="37">
        <v>2</v>
      </c>
      <c s="36">
        <v>0</v>
      </c>
      <c s="36">
        <f>ROUND(G10*H10,6)</f>
      </c>
      <c r="L10" s="38">
        <v>0</v>
      </c>
      <c s="32">
        <f>ROUND(ROUND(L10,2)*ROUND(G10,3),2)</f>
      </c>
      <c s="36" t="s">
        <v>55</v>
      </c>
      <c>
        <f>(M10*21)/100</f>
      </c>
      <c t="s">
        <v>27</v>
      </c>
    </row>
    <row r="11" spans="1:5" ht="12.75">
      <c r="A11" s="35" t="s">
        <v>56</v>
      </c>
      <c r="E11" s="39" t="s">
        <v>5</v>
      </c>
    </row>
    <row r="12" spans="1:5" ht="25.5">
      <c r="A12" s="35" t="s">
        <v>57</v>
      </c>
      <c r="E12" s="40" t="s">
        <v>1370</v>
      </c>
    </row>
    <row r="13" spans="1:5" ht="12.75">
      <c r="A13" t="s">
        <v>59</v>
      </c>
      <c r="E13" s="39" t="s">
        <v>7396</v>
      </c>
    </row>
    <row r="14" spans="1:13" ht="12.75">
      <c r="A14" t="s">
        <v>46</v>
      </c>
      <c r="C14" s="31" t="s">
        <v>4</v>
      </c>
      <c r="E14" s="33" t="s">
        <v>837</v>
      </c>
      <c r="J14" s="32">
        <f>0</f>
      </c>
      <c s="32">
        <f>0</f>
      </c>
      <c s="32">
        <f>0+L15+L19+L23+L27</f>
      </c>
      <c s="32">
        <f>0+M15+M19+M23+M27</f>
      </c>
    </row>
    <row r="15" spans="1:16" ht="12.75">
      <c r="A15" t="s">
        <v>49</v>
      </c>
      <c s="34" t="s">
        <v>4</v>
      </c>
      <c s="34" t="s">
        <v>7397</v>
      </c>
      <c s="35" t="s">
        <v>5</v>
      </c>
      <c s="6" t="s">
        <v>7398</v>
      </c>
      <c s="36" t="s">
        <v>64</v>
      </c>
      <c s="37">
        <v>8</v>
      </c>
      <c s="36">
        <v>0</v>
      </c>
      <c s="36">
        <f>ROUND(G15*H15,6)</f>
      </c>
      <c r="L15" s="38">
        <v>0</v>
      </c>
      <c s="32">
        <f>ROUND(ROUND(L15,2)*ROUND(G15,3),2)</f>
      </c>
      <c s="36" t="s">
        <v>7399</v>
      </c>
      <c>
        <f>(M15*21)/100</f>
      </c>
      <c t="s">
        <v>27</v>
      </c>
    </row>
    <row r="16" spans="1:5" ht="12.75">
      <c r="A16" s="35" t="s">
        <v>56</v>
      </c>
      <c r="E16" s="39" t="s">
        <v>65</v>
      </c>
    </row>
    <row r="17" spans="1:5" ht="38.25">
      <c r="A17" s="35" t="s">
        <v>57</v>
      </c>
      <c r="E17" s="40" t="s">
        <v>7400</v>
      </c>
    </row>
    <row r="18" spans="1:5" ht="344.25">
      <c r="A18" t="s">
        <v>59</v>
      </c>
      <c r="E18" s="39" t="s">
        <v>7401</v>
      </c>
    </row>
    <row r="19" spans="1:16" ht="12.75">
      <c r="A19" t="s">
        <v>49</v>
      </c>
      <c s="34" t="s">
        <v>27</v>
      </c>
      <c s="34" t="s">
        <v>62</v>
      </c>
      <c s="35" t="s">
        <v>5</v>
      </c>
      <c s="6" t="s">
        <v>63</v>
      </c>
      <c s="36" t="s">
        <v>64</v>
      </c>
      <c s="37">
        <v>26.4</v>
      </c>
      <c s="36">
        <v>0</v>
      </c>
      <c s="36">
        <f>ROUND(G19*H19,6)</f>
      </c>
      <c r="L19" s="38">
        <v>0</v>
      </c>
      <c s="32">
        <f>ROUND(ROUND(L19,2)*ROUND(G19,3),2)</f>
      </c>
      <c s="36" t="s">
        <v>7399</v>
      </c>
      <c>
        <f>(M19*21)/100</f>
      </c>
      <c t="s">
        <v>27</v>
      </c>
    </row>
    <row r="20" spans="1:5" ht="12.75">
      <c r="A20" s="35" t="s">
        <v>56</v>
      </c>
      <c r="E20" s="39" t="s">
        <v>65</v>
      </c>
    </row>
    <row r="21" spans="1:5" ht="38.25">
      <c r="A21" s="35" t="s">
        <v>57</v>
      </c>
      <c r="E21" s="40" t="s">
        <v>7402</v>
      </c>
    </row>
    <row r="22" spans="1:5" ht="344.25">
      <c r="A22" t="s">
        <v>59</v>
      </c>
      <c r="E22" s="39" t="s">
        <v>7401</v>
      </c>
    </row>
    <row r="23" spans="1:16" ht="12.75">
      <c r="A23" t="s">
        <v>49</v>
      </c>
      <c s="34" t="s">
        <v>26</v>
      </c>
      <c s="34" t="s">
        <v>78</v>
      </c>
      <c s="35" t="s">
        <v>5</v>
      </c>
      <c s="6" t="s">
        <v>842</v>
      </c>
      <c s="36" t="s">
        <v>64</v>
      </c>
      <c s="37">
        <v>34.4</v>
      </c>
      <c s="36">
        <v>0</v>
      </c>
      <c s="36">
        <f>ROUND(G23*H23,6)</f>
      </c>
      <c r="L23" s="38">
        <v>0</v>
      </c>
      <c s="32">
        <f>ROUND(ROUND(L23,2)*ROUND(G23,3),2)</f>
      </c>
      <c s="36" t="s">
        <v>55</v>
      </c>
      <c>
        <f>(M23*21)/100</f>
      </c>
      <c t="s">
        <v>27</v>
      </c>
    </row>
    <row r="24" spans="1:5" ht="12.75">
      <c r="A24" s="35" t="s">
        <v>56</v>
      </c>
      <c r="E24" s="39" t="s">
        <v>5</v>
      </c>
    </row>
    <row r="25" spans="1:5" ht="25.5">
      <c r="A25" s="35" t="s">
        <v>57</v>
      </c>
      <c r="E25" s="40" t="s">
        <v>7403</v>
      </c>
    </row>
    <row r="26" spans="1:5" ht="229.5">
      <c r="A26" t="s">
        <v>59</v>
      </c>
      <c r="E26" s="39" t="s">
        <v>843</v>
      </c>
    </row>
    <row r="27" spans="1:16" ht="12.75">
      <c r="A27" t="s">
        <v>49</v>
      </c>
      <c s="34" t="s">
        <v>72</v>
      </c>
      <c s="34" t="s">
        <v>7404</v>
      </c>
      <c s="35" t="s">
        <v>5</v>
      </c>
      <c s="6" t="s">
        <v>7405</v>
      </c>
      <c s="36" t="s">
        <v>75</v>
      </c>
      <c s="37">
        <v>18</v>
      </c>
      <c s="36">
        <v>0</v>
      </c>
      <c s="36">
        <f>ROUND(G27*H27,6)</f>
      </c>
      <c r="L27" s="38">
        <v>0</v>
      </c>
      <c s="32">
        <f>ROUND(ROUND(L27,2)*ROUND(G27,3),2)</f>
      </c>
      <c s="36" t="s">
        <v>55</v>
      </c>
      <c>
        <f>(M27*21)/100</f>
      </c>
      <c t="s">
        <v>27</v>
      </c>
    </row>
    <row r="28" spans="1:5" ht="12.75">
      <c r="A28" s="35" t="s">
        <v>56</v>
      </c>
      <c r="E28" s="39" t="s">
        <v>5</v>
      </c>
    </row>
    <row r="29" spans="1:5" ht="25.5">
      <c r="A29" s="35" t="s">
        <v>57</v>
      </c>
      <c r="E29" s="40" t="s">
        <v>5331</v>
      </c>
    </row>
    <row r="30" spans="1:5" ht="25.5">
      <c r="A30" t="s">
        <v>59</v>
      </c>
      <c r="E30" s="39" t="s">
        <v>7307</v>
      </c>
    </row>
    <row r="31" spans="1:13" ht="12.75">
      <c r="A31" t="s">
        <v>46</v>
      </c>
      <c r="C31" s="31" t="s">
        <v>87</v>
      </c>
      <c r="E31" s="33" t="s">
        <v>848</v>
      </c>
      <c r="J31" s="32">
        <f>0</f>
      </c>
      <c s="32">
        <f>0</f>
      </c>
      <c s="32">
        <f>0+L32+L36+L40+L44+L48+L52+L56+L60+L64+L68+L72</f>
      </c>
      <c s="32">
        <f>0+M32+M36+M40+M44+M48+M52+M56+M60+M64+M68+M72</f>
      </c>
    </row>
    <row r="32" spans="1:16" ht="12.75">
      <c r="A32" t="s">
        <v>49</v>
      </c>
      <c s="34" t="s">
        <v>77</v>
      </c>
      <c s="34" t="s">
        <v>872</v>
      </c>
      <c s="35" t="s">
        <v>5</v>
      </c>
      <c s="6" t="s">
        <v>873</v>
      </c>
      <c s="36" t="s">
        <v>75</v>
      </c>
      <c s="37">
        <v>16</v>
      </c>
      <c s="36">
        <v>0</v>
      </c>
      <c s="36">
        <f>ROUND(G32*H32,6)</f>
      </c>
      <c r="L32" s="38">
        <v>0</v>
      </c>
      <c s="32">
        <f>ROUND(ROUND(L32,2)*ROUND(G32,3),2)</f>
      </c>
      <c s="36" t="s">
        <v>55</v>
      </c>
      <c>
        <f>(M32*21)/100</f>
      </c>
      <c t="s">
        <v>27</v>
      </c>
    </row>
    <row r="33" spans="1:5" ht="12.75">
      <c r="A33" s="35" t="s">
        <v>56</v>
      </c>
      <c r="E33" s="39" t="s">
        <v>5</v>
      </c>
    </row>
    <row r="34" spans="1:5" ht="25.5">
      <c r="A34" s="35" t="s">
        <v>57</v>
      </c>
      <c r="E34" s="40" t="s">
        <v>1620</v>
      </c>
    </row>
    <row r="35" spans="1:5" ht="76.5">
      <c r="A35" t="s">
        <v>59</v>
      </c>
      <c r="E35" s="39" t="s">
        <v>888</v>
      </c>
    </row>
    <row r="36" spans="1:16" ht="12.75">
      <c r="A36" t="s">
        <v>49</v>
      </c>
      <c s="34" t="s">
        <v>82</v>
      </c>
      <c s="34" t="s">
        <v>7406</v>
      </c>
      <c s="35" t="s">
        <v>5</v>
      </c>
      <c s="6" t="s">
        <v>7407</v>
      </c>
      <c s="36" t="s">
        <v>75</v>
      </c>
      <c s="37">
        <v>44</v>
      </c>
      <c s="36">
        <v>0</v>
      </c>
      <c s="36">
        <f>ROUND(G36*H36,6)</f>
      </c>
      <c r="L36" s="38">
        <v>0</v>
      </c>
      <c s="32">
        <f>ROUND(ROUND(L36,2)*ROUND(G36,3),2)</f>
      </c>
      <c s="36" t="s">
        <v>55</v>
      </c>
      <c>
        <f>(M36*21)/100</f>
      </c>
      <c t="s">
        <v>27</v>
      </c>
    </row>
    <row r="37" spans="1:5" ht="12.75">
      <c r="A37" s="35" t="s">
        <v>56</v>
      </c>
      <c r="E37" s="39" t="s">
        <v>5</v>
      </c>
    </row>
    <row r="38" spans="1:5" ht="25.5">
      <c r="A38" s="35" t="s">
        <v>57</v>
      </c>
      <c r="E38" s="40" t="s">
        <v>7408</v>
      </c>
    </row>
    <row r="39" spans="1:5" ht="76.5">
      <c r="A39" t="s">
        <v>59</v>
      </c>
      <c r="E39" s="39" t="s">
        <v>888</v>
      </c>
    </row>
    <row r="40" spans="1:16" ht="12.75">
      <c r="A40" t="s">
        <v>49</v>
      </c>
      <c s="34" t="s">
        <v>87</v>
      </c>
      <c s="34" t="s">
        <v>7409</v>
      </c>
      <c s="35" t="s">
        <v>5</v>
      </c>
      <c s="6" t="s">
        <v>7410</v>
      </c>
      <c s="36" t="s">
        <v>75</v>
      </c>
      <c s="37">
        <v>186</v>
      </c>
      <c s="36">
        <v>0</v>
      </c>
      <c s="36">
        <f>ROUND(G40*H40,6)</f>
      </c>
      <c r="L40" s="38">
        <v>0</v>
      </c>
      <c s="32">
        <f>ROUND(ROUND(L40,2)*ROUND(G40,3),2)</f>
      </c>
      <c s="36" t="s">
        <v>55</v>
      </c>
      <c>
        <f>(M40*21)/100</f>
      </c>
      <c t="s">
        <v>27</v>
      </c>
    </row>
    <row r="41" spans="1:5" ht="12.75">
      <c r="A41" s="35" t="s">
        <v>56</v>
      </c>
      <c r="E41" s="39" t="s">
        <v>5</v>
      </c>
    </row>
    <row r="42" spans="1:5" ht="25.5">
      <c r="A42" s="35" t="s">
        <v>57</v>
      </c>
      <c r="E42" s="40" t="s">
        <v>7411</v>
      </c>
    </row>
    <row r="43" spans="1:5" ht="89.25">
      <c r="A43" t="s">
        <v>59</v>
      </c>
      <c r="E43" s="39" t="s">
        <v>466</v>
      </c>
    </row>
    <row r="44" spans="1:16" ht="25.5">
      <c r="A44" t="s">
        <v>49</v>
      </c>
      <c s="34" t="s">
        <v>108</v>
      </c>
      <c s="34" t="s">
        <v>7412</v>
      </c>
      <c s="35" t="s">
        <v>5</v>
      </c>
      <c s="6" t="s">
        <v>7413</v>
      </c>
      <c s="36" t="s">
        <v>90</v>
      </c>
      <c s="37">
        <v>2</v>
      </c>
      <c s="36">
        <v>0</v>
      </c>
      <c s="36">
        <f>ROUND(G44*H44,6)</f>
      </c>
      <c r="L44" s="38">
        <v>0</v>
      </c>
      <c s="32">
        <f>ROUND(ROUND(L44,2)*ROUND(G44,3),2)</f>
      </c>
      <c s="36" t="s">
        <v>55</v>
      </c>
      <c>
        <f>(M44*21)/100</f>
      </c>
      <c t="s">
        <v>27</v>
      </c>
    </row>
    <row r="45" spans="1:5" ht="12.75">
      <c r="A45" s="35" t="s">
        <v>56</v>
      </c>
      <c r="E45" s="39" t="s">
        <v>5</v>
      </c>
    </row>
    <row r="46" spans="1:5" ht="25.5">
      <c r="A46" s="35" t="s">
        <v>57</v>
      </c>
      <c r="E46" s="40" t="s">
        <v>1370</v>
      </c>
    </row>
    <row r="47" spans="1:5" ht="102">
      <c r="A47" t="s">
        <v>59</v>
      </c>
      <c r="E47" s="39" t="s">
        <v>1116</v>
      </c>
    </row>
    <row r="48" spans="1:16" ht="12.75">
      <c r="A48" t="s">
        <v>49</v>
      </c>
      <c s="34" t="s">
        <v>112</v>
      </c>
      <c s="34" t="s">
        <v>7414</v>
      </c>
      <c s="35" t="s">
        <v>5</v>
      </c>
      <c s="6" t="s">
        <v>7415</v>
      </c>
      <c s="36" t="s">
        <v>75</v>
      </c>
      <c s="37">
        <v>100</v>
      </c>
      <c s="36">
        <v>0</v>
      </c>
      <c s="36">
        <f>ROUND(G48*H48,6)</f>
      </c>
      <c r="L48" s="38">
        <v>0</v>
      </c>
      <c s="32">
        <f>ROUND(ROUND(L48,2)*ROUND(G48,3),2)</f>
      </c>
      <c s="36" t="s">
        <v>808</v>
      </c>
      <c>
        <f>(M48*21)/100</f>
      </c>
      <c t="s">
        <v>27</v>
      </c>
    </row>
    <row r="49" spans="1:5" ht="12.75">
      <c r="A49" s="35" t="s">
        <v>56</v>
      </c>
      <c r="E49" s="39" t="s">
        <v>5</v>
      </c>
    </row>
    <row r="50" spans="1:5" ht="25.5">
      <c r="A50" s="35" t="s">
        <v>57</v>
      </c>
      <c r="E50" s="40" t="s">
        <v>7416</v>
      </c>
    </row>
    <row r="51" spans="1:5" ht="114.75">
      <c r="A51" t="s">
        <v>59</v>
      </c>
      <c r="E51" s="39" t="s">
        <v>7417</v>
      </c>
    </row>
    <row r="52" spans="1:16" ht="12.75">
      <c r="A52" t="s">
        <v>49</v>
      </c>
      <c s="34" t="s">
        <v>116</v>
      </c>
      <c s="34" t="s">
        <v>7418</v>
      </c>
      <c s="35" t="s">
        <v>5</v>
      </c>
      <c s="6" t="s">
        <v>7419</v>
      </c>
      <c s="36" t="s">
        <v>54</v>
      </c>
      <c s="37">
        <v>1</v>
      </c>
      <c s="36">
        <v>0</v>
      </c>
      <c s="36">
        <f>ROUND(G52*H52,6)</f>
      </c>
      <c r="L52" s="38">
        <v>0</v>
      </c>
      <c s="32">
        <f>ROUND(ROUND(L52,2)*ROUND(G52,3),2)</f>
      </c>
      <c s="36" t="s">
        <v>808</v>
      </c>
      <c>
        <f>(M52*21)/100</f>
      </c>
      <c t="s">
        <v>27</v>
      </c>
    </row>
    <row r="53" spans="1:5" ht="12.75">
      <c r="A53" s="35" t="s">
        <v>56</v>
      </c>
      <c r="E53" s="39" t="s">
        <v>5</v>
      </c>
    </row>
    <row r="54" spans="1:5" ht="25.5">
      <c r="A54" s="35" t="s">
        <v>57</v>
      </c>
      <c r="E54" s="40" t="s">
        <v>58</v>
      </c>
    </row>
    <row r="55" spans="1:5" ht="51">
      <c r="A55" t="s">
        <v>59</v>
      </c>
      <c r="E55" s="39" t="s">
        <v>7420</v>
      </c>
    </row>
    <row r="56" spans="1:16" ht="12.75">
      <c r="A56" t="s">
        <v>49</v>
      </c>
      <c s="34" t="s">
        <v>120</v>
      </c>
      <c s="34" t="s">
        <v>7421</v>
      </c>
      <c s="35" t="s">
        <v>5</v>
      </c>
      <c s="6" t="s">
        <v>7422</v>
      </c>
      <c s="36" t="s">
        <v>75</v>
      </c>
      <c s="37">
        <v>48</v>
      </c>
      <c s="36">
        <v>0</v>
      </c>
      <c s="36">
        <f>ROUND(G56*H56,6)</f>
      </c>
      <c r="L56" s="38">
        <v>0</v>
      </c>
      <c s="32">
        <f>ROUND(ROUND(L56,2)*ROUND(G56,3),2)</f>
      </c>
      <c s="36" t="s">
        <v>55</v>
      </c>
      <c>
        <f>(M56*21)/100</f>
      </c>
      <c t="s">
        <v>27</v>
      </c>
    </row>
    <row r="57" spans="1:5" ht="12.75">
      <c r="A57" s="35" t="s">
        <v>56</v>
      </c>
      <c r="E57" s="39" t="s">
        <v>5</v>
      </c>
    </row>
    <row r="58" spans="1:5" ht="25.5">
      <c r="A58" s="35" t="s">
        <v>57</v>
      </c>
      <c r="E58" s="40" t="s">
        <v>7423</v>
      </c>
    </row>
    <row r="59" spans="1:5" ht="76.5">
      <c r="A59" t="s">
        <v>59</v>
      </c>
      <c r="E59" s="39" t="s">
        <v>7424</v>
      </c>
    </row>
    <row r="60" spans="1:16" ht="12.75">
      <c r="A60" t="s">
        <v>49</v>
      </c>
      <c s="34" t="s">
        <v>124</v>
      </c>
      <c s="34" t="s">
        <v>121</v>
      </c>
      <c s="35" t="s">
        <v>5</v>
      </c>
      <c s="6" t="s">
        <v>122</v>
      </c>
      <c s="36" t="s">
        <v>90</v>
      </c>
      <c s="37">
        <v>2</v>
      </c>
      <c s="36">
        <v>0</v>
      </c>
      <c s="36">
        <f>ROUND(G60*H60,6)</f>
      </c>
      <c r="L60" s="38">
        <v>0</v>
      </c>
      <c s="32">
        <f>ROUND(ROUND(L60,2)*ROUND(G60,3),2)</f>
      </c>
      <c s="36" t="s">
        <v>55</v>
      </c>
      <c>
        <f>(M60*21)/100</f>
      </c>
      <c t="s">
        <v>27</v>
      </c>
    </row>
    <row r="61" spans="1:5" ht="12.75">
      <c r="A61" s="35" t="s">
        <v>56</v>
      </c>
      <c r="E61" s="39" t="s">
        <v>5</v>
      </c>
    </row>
    <row r="62" spans="1:5" ht="25.5">
      <c r="A62" s="35" t="s">
        <v>57</v>
      </c>
      <c r="E62" s="40" t="s">
        <v>1370</v>
      </c>
    </row>
    <row r="63" spans="1:5" ht="76.5">
      <c r="A63" t="s">
        <v>59</v>
      </c>
      <c r="E63" s="39" t="s">
        <v>861</v>
      </c>
    </row>
    <row r="64" spans="1:16" ht="25.5">
      <c r="A64" t="s">
        <v>49</v>
      </c>
      <c s="34" t="s">
        <v>131</v>
      </c>
      <c s="34" t="s">
        <v>1807</v>
      </c>
      <c s="35" t="s">
        <v>5</v>
      </c>
      <c s="6" t="s">
        <v>1808</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58</v>
      </c>
    </row>
    <row r="67" spans="1:5" ht="114.75">
      <c r="A67" t="s">
        <v>59</v>
      </c>
      <c r="E67" s="39" t="s">
        <v>1809</v>
      </c>
    </row>
    <row r="68" spans="1:16" ht="38.25">
      <c r="A68" t="s">
        <v>49</v>
      </c>
      <c s="34" t="s">
        <v>135</v>
      </c>
      <c s="34" t="s">
        <v>1881</v>
      </c>
      <c s="35" t="s">
        <v>5</v>
      </c>
      <c s="6" t="s">
        <v>1882</v>
      </c>
      <c s="36" t="s">
        <v>90</v>
      </c>
      <c s="37">
        <v>1</v>
      </c>
      <c s="36">
        <v>0</v>
      </c>
      <c s="36">
        <f>ROUND(G68*H68,6)</f>
      </c>
      <c r="L68" s="38">
        <v>0</v>
      </c>
      <c s="32">
        <f>ROUND(ROUND(L68,2)*ROUND(G68,3),2)</f>
      </c>
      <c s="36" t="s">
        <v>55</v>
      </c>
      <c>
        <f>(M68*21)/100</f>
      </c>
      <c t="s">
        <v>27</v>
      </c>
    </row>
    <row r="69" spans="1:5" ht="12.75">
      <c r="A69" s="35" t="s">
        <v>56</v>
      </c>
      <c r="E69" s="39" t="s">
        <v>5</v>
      </c>
    </row>
    <row r="70" spans="1:5" ht="25.5">
      <c r="A70" s="35" t="s">
        <v>57</v>
      </c>
      <c r="E70" s="40" t="s">
        <v>58</v>
      </c>
    </row>
    <row r="71" spans="1:5" ht="114.75">
      <c r="A71" t="s">
        <v>59</v>
      </c>
      <c r="E71" s="39" t="s">
        <v>1809</v>
      </c>
    </row>
    <row r="72" spans="1:16" ht="12.75">
      <c r="A72" t="s">
        <v>49</v>
      </c>
      <c s="34" t="s">
        <v>139</v>
      </c>
      <c s="34" t="s">
        <v>7425</v>
      </c>
      <c s="35" t="s">
        <v>5</v>
      </c>
      <c s="6" t="s">
        <v>7426</v>
      </c>
      <c s="36" t="s">
        <v>90</v>
      </c>
      <c s="37">
        <v>1</v>
      </c>
      <c s="36">
        <v>0</v>
      </c>
      <c s="36">
        <f>ROUND(G72*H72,6)</f>
      </c>
      <c r="L72" s="38">
        <v>0</v>
      </c>
      <c s="32">
        <f>ROUND(ROUND(L72,2)*ROUND(G72,3),2)</f>
      </c>
      <c s="36" t="s">
        <v>808</v>
      </c>
      <c>
        <f>(M72*21)/100</f>
      </c>
      <c t="s">
        <v>27</v>
      </c>
    </row>
    <row r="73" spans="1:5" ht="12.75">
      <c r="A73" s="35" t="s">
        <v>56</v>
      </c>
      <c r="E73" s="39" t="s">
        <v>5</v>
      </c>
    </row>
    <row r="74" spans="1:5" ht="25.5">
      <c r="A74" s="35" t="s">
        <v>57</v>
      </c>
      <c r="E74" s="40" t="s">
        <v>58</v>
      </c>
    </row>
    <row r="75" spans="1:5" ht="140.25">
      <c r="A75" t="s">
        <v>59</v>
      </c>
      <c r="E75" s="39" t="s">
        <v>7427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1263</v>
      </c>
      <c r="E8" s="30" t="s">
        <v>1262</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49</v>
      </c>
      <c s="34" t="s">
        <v>4</v>
      </c>
      <c s="34" t="s">
        <v>213</v>
      </c>
      <c s="35" t="s">
        <v>5</v>
      </c>
      <c s="6" t="s">
        <v>1113</v>
      </c>
      <c s="36" t="s">
        <v>75</v>
      </c>
      <c s="37">
        <v>30</v>
      </c>
      <c s="36">
        <v>0</v>
      </c>
      <c s="36">
        <f>ROUND(G10*H10,6)</f>
      </c>
      <c r="L10" s="38">
        <v>0</v>
      </c>
      <c s="32">
        <f>ROUND(ROUND(L10,2)*ROUND(G10,3),2)</f>
      </c>
      <c s="36" t="s">
        <v>55</v>
      </c>
      <c>
        <f>(M10*21)/100</f>
      </c>
      <c t="s">
        <v>27</v>
      </c>
    </row>
    <row r="11" spans="1:5" ht="12.75">
      <c r="A11" s="35" t="s">
        <v>56</v>
      </c>
      <c r="E11" s="39" t="s">
        <v>5</v>
      </c>
    </row>
    <row r="12" spans="1:5" ht="12.75">
      <c r="A12" s="35" t="s">
        <v>57</v>
      </c>
      <c r="E12" s="40" t="s">
        <v>1077</v>
      </c>
    </row>
    <row r="13" spans="1:5" ht="89.25">
      <c r="A13" t="s">
        <v>59</v>
      </c>
      <c r="E13" s="39" t="s">
        <v>466</v>
      </c>
    </row>
    <row r="14" spans="1:16" ht="12.75">
      <c r="A14" t="s">
        <v>49</v>
      </c>
      <c s="34" t="s">
        <v>27</v>
      </c>
      <c s="34" t="s">
        <v>1117</v>
      </c>
      <c s="35" t="s">
        <v>5</v>
      </c>
      <c s="6" t="s">
        <v>1118</v>
      </c>
      <c s="36" t="s">
        <v>90</v>
      </c>
      <c s="37">
        <v>2</v>
      </c>
      <c s="36">
        <v>0</v>
      </c>
      <c s="36">
        <f>ROUND(G14*H14,6)</f>
      </c>
      <c r="L14" s="38">
        <v>0</v>
      </c>
      <c s="32">
        <f>ROUND(ROUND(L14,2)*ROUND(G14,3),2)</f>
      </c>
      <c s="36" t="s">
        <v>55</v>
      </c>
      <c>
        <f>(M14*21)/100</f>
      </c>
      <c t="s">
        <v>27</v>
      </c>
    </row>
    <row r="15" spans="1:5" ht="12.75">
      <c r="A15" s="35" t="s">
        <v>56</v>
      </c>
      <c r="E15" s="39" t="s">
        <v>5</v>
      </c>
    </row>
    <row r="16" spans="1:5" ht="12.75">
      <c r="A16" s="35" t="s">
        <v>57</v>
      </c>
      <c r="E16" s="40" t="s">
        <v>895</v>
      </c>
    </row>
    <row r="17" spans="1:5" ht="102">
      <c r="A17" t="s">
        <v>59</v>
      </c>
      <c r="E17" s="39" t="s">
        <v>931</v>
      </c>
    </row>
    <row r="18" spans="1:16" ht="12.75">
      <c r="A18" t="s">
        <v>49</v>
      </c>
      <c s="34" t="s">
        <v>26</v>
      </c>
      <c s="34" t="s">
        <v>1264</v>
      </c>
      <c s="35" t="s">
        <v>5</v>
      </c>
      <c s="6" t="s">
        <v>1265</v>
      </c>
      <c s="36" t="s">
        <v>171</v>
      </c>
      <c s="37">
        <v>0.5</v>
      </c>
      <c s="36">
        <v>0</v>
      </c>
      <c s="36">
        <f>ROUND(G18*H18,6)</f>
      </c>
      <c r="L18" s="38">
        <v>0</v>
      </c>
      <c s="32">
        <f>ROUND(ROUND(L18,2)*ROUND(G18,3),2)</f>
      </c>
      <c s="36" t="s">
        <v>55</v>
      </c>
      <c>
        <f>(M18*21)/100</f>
      </c>
      <c t="s">
        <v>27</v>
      </c>
    </row>
    <row r="19" spans="1:5" ht="12.75">
      <c r="A19" s="35" t="s">
        <v>56</v>
      </c>
      <c r="E19" s="39" t="s">
        <v>5</v>
      </c>
    </row>
    <row r="20" spans="1:5" ht="12.75">
      <c r="A20" s="35" t="s">
        <v>57</v>
      </c>
      <c r="E20" s="40" t="s">
        <v>1266</v>
      </c>
    </row>
    <row r="21" spans="1:5" ht="140.25">
      <c r="A21" t="s">
        <v>59</v>
      </c>
      <c r="E21" s="39" t="s">
        <v>1175</v>
      </c>
    </row>
    <row r="22" spans="1:16" ht="12.75">
      <c r="A22" t="s">
        <v>49</v>
      </c>
      <c s="34" t="s">
        <v>72</v>
      </c>
      <c s="34" t="s">
        <v>1176</v>
      </c>
      <c s="35" t="s">
        <v>5</v>
      </c>
      <c s="6" t="s">
        <v>1177</v>
      </c>
      <c s="36" t="s">
        <v>75</v>
      </c>
      <c s="37">
        <v>250</v>
      </c>
      <c s="36">
        <v>0</v>
      </c>
      <c s="36">
        <f>ROUND(G22*H22,6)</f>
      </c>
      <c r="L22" s="38">
        <v>0</v>
      </c>
      <c s="32">
        <f>ROUND(ROUND(L22,2)*ROUND(G22,3),2)</f>
      </c>
      <c s="36" t="s">
        <v>55</v>
      </c>
      <c>
        <f>(M22*21)/100</f>
      </c>
      <c t="s">
        <v>27</v>
      </c>
    </row>
    <row r="23" spans="1:5" ht="12.75">
      <c r="A23" s="35" t="s">
        <v>56</v>
      </c>
      <c r="E23" s="39" t="s">
        <v>5</v>
      </c>
    </row>
    <row r="24" spans="1:5" ht="12.75">
      <c r="A24" s="35" t="s">
        <v>57</v>
      </c>
      <c r="E24" s="40" t="s">
        <v>1267</v>
      </c>
    </row>
    <row r="25" spans="1:5" ht="102">
      <c r="A25" t="s">
        <v>59</v>
      </c>
      <c r="E25" s="39" t="s">
        <v>1126</v>
      </c>
    </row>
    <row r="26" spans="1:16" ht="25.5">
      <c r="A26" t="s">
        <v>49</v>
      </c>
      <c s="34" t="s">
        <v>77</v>
      </c>
      <c s="34" t="s">
        <v>1268</v>
      </c>
      <c s="35" t="s">
        <v>5</v>
      </c>
      <c s="6" t="s">
        <v>1269</v>
      </c>
      <c s="36" t="s">
        <v>1149</v>
      </c>
      <c s="37">
        <v>0.36</v>
      </c>
      <c s="36">
        <v>0</v>
      </c>
      <c s="36">
        <f>ROUND(G26*H26,6)</f>
      </c>
      <c r="L26" s="38">
        <v>0</v>
      </c>
      <c s="32">
        <f>ROUND(ROUND(L26,2)*ROUND(G26,3),2)</f>
      </c>
      <c s="36" t="s">
        <v>55</v>
      </c>
      <c>
        <f>(M26*21)/100</f>
      </c>
      <c t="s">
        <v>27</v>
      </c>
    </row>
    <row r="27" spans="1:5" ht="12.75">
      <c r="A27" s="35" t="s">
        <v>56</v>
      </c>
      <c r="E27" s="39" t="s">
        <v>5</v>
      </c>
    </row>
    <row r="28" spans="1:5" ht="12.75">
      <c r="A28" s="35" t="s">
        <v>57</v>
      </c>
      <c r="E28" s="40" t="s">
        <v>1270</v>
      </c>
    </row>
    <row r="29" spans="1:5" ht="102">
      <c r="A29" t="s">
        <v>59</v>
      </c>
      <c r="E29" s="39" t="s">
        <v>1271</v>
      </c>
    </row>
    <row r="30" spans="1:16" ht="12.75">
      <c r="A30" t="s">
        <v>49</v>
      </c>
      <c s="34" t="s">
        <v>82</v>
      </c>
      <c s="34" t="s">
        <v>1272</v>
      </c>
      <c s="35" t="s">
        <v>5</v>
      </c>
      <c s="6" t="s">
        <v>1273</v>
      </c>
      <c s="36" t="s">
        <v>1149</v>
      </c>
      <c s="37">
        <v>0.36</v>
      </c>
      <c s="36">
        <v>0</v>
      </c>
      <c s="36">
        <f>ROUND(G30*H30,6)</f>
      </c>
      <c r="L30" s="38">
        <v>0</v>
      </c>
      <c s="32">
        <f>ROUND(ROUND(L30,2)*ROUND(G30,3),2)</f>
      </c>
      <c s="36" t="s">
        <v>55</v>
      </c>
      <c>
        <f>(M30*21)/100</f>
      </c>
      <c t="s">
        <v>27</v>
      </c>
    </row>
    <row r="31" spans="1:5" ht="12.75">
      <c r="A31" s="35" t="s">
        <v>56</v>
      </c>
      <c r="E31" s="39" t="s">
        <v>5</v>
      </c>
    </row>
    <row r="32" spans="1:5" ht="12.75">
      <c r="A32" s="35" t="s">
        <v>57</v>
      </c>
      <c r="E32" s="40" t="s">
        <v>1270</v>
      </c>
    </row>
    <row r="33" spans="1:5" ht="102">
      <c r="A33" t="s">
        <v>59</v>
      </c>
      <c r="E33" s="39" t="s">
        <v>1154</v>
      </c>
    </row>
    <row r="34" spans="1:16" ht="12.75">
      <c r="A34" t="s">
        <v>49</v>
      </c>
      <c s="34" t="s">
        <v>87</v>
      </c>
      <c s="34" t="s">
        <v>1274</v>
      </c>
      <c s="35" t="s">
        <v>5</v>
      </c>
      <c s="6" t="s">
        <v>1275</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91.25">
      <c r="A37" t="s">
        <v>59</v>
      </c>
      <c r="E37" s="39" t="s">
        <v>1256</v>
      </c>
    </row>
    <row r="38" spans="1:16" ht="12.75">
      <c r="A38" t="s">
        <v>49</v>
      </c>
      <c s="34" t="s">
        <v>108</v>
      </c>
      <c s="34" t="s">
        <v>1276</v>
      </c>
      <c s="35" t="s">
        <v>5</v>
      </c>
      <c s="6" t="s">
        <v>1277</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40.25">
      <c r="A41" t="s">
        <v>59</v>
      </c>
      <c r="E41" s="39" t="s">
        <v>855</v>
      </c>
    </row>
    <row r="42" spans="1:16" ht="12.75">
      <c r="A42" t="s">
        <v>49</v>
      </c>
      <c s="34" t="s">
        <v>112</v>
      </c>
      <c s="34" t="s">
        <v>1278</v>
      </c>
      <c s="35" t="s">
        <v>5</v>
      </c>
      <c s="6" t="s">
        <v>1279</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1280</v>
      </c>
      <c s="35" t="s">
        <v>5</v>
      </c>
      <c s="6" t="s">
        <v>1281</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40.25">
      <c r="A49" t="s">
        <v>59</v>
      </c>
      <c r="E49" s="39" t="s">
        <v>855</v>
      </c>
    </row>
    <row r="50" spans="1:16" ht="12.75">
      <c r="A50" t="s">
        <v>49</v>
      </c>
      <c s="34" t="s">
        <v>120</v>
      </c>
      <c s="34" t="s">
        <v>1282</v>
      </c>
      <c s="35" t="s">
        <v>5</v>
      </c>
      <c s="6" t="s">
        <v>1283</v>
      </c>
      <c s="36" t="s">
        <v>90</v>
      </c>
      <c s="37">
        <v>9</v>
      </c>
      <c s="36">
        <v>0</v>
      </c>
      <c s="36">
        <f>ROUND(G50*H50,6)</f>
      </c>
      <c r="L50" s="38">
        <v>0</v>
      </c>
      <c s="32">
        <f>ROUND(ROUND(L50,2)*ROUND(G50,3),2)</f>
      </c>
      <c s="36" t="s">
        <v>55</v>
      </c>
      <c>
        <f>(M50*21)/100</f>
      </c>
      <c t="s">
        <v>27</v>
      </c>
    </row>
    <row r="51" spans="1:5" ht="12.75">
      <c r="A51" s="35" t="s">
        <v>56</v>
      </c>
      <c r="E51" s="39" t="s">
        <v>5</v>
      </c>
    </row>
    <row r="52" spans="1:5" ht="12.75">
      <c r="A52" s="35" t="s">
        <v>57</v>
      </c>
      <c r="E52" s="40" t="s">
        <v>1284</v>
      </c>
    </row>
    <row r="53" spans="1:5" ht="178.5">
      <c r="A53" t="s">
        <v>59</v>
      </c>
      <c r="E53" s="39" t="s">
        <v>1100</v>
      </c>
    </row>
    <row r="54" spans="1:16" ht="12.75">
      <c r="A54" t="s">
        <v>49</v>
      </c>
      <c s="34" t="s">
        <v>124</v>
      </c>
      <c s="34" t="s">
        <v>1285</v>
      </c>
      <c s="35" t="s">
        <v>5</v>
      </c>
      <c s="6" t="s">
        <v>1286</v>
      </c>
      <c s="36" t="s">
        <v>90</v>
      </c>
      <c s="37">
        <v>5</v>
      </c>
      <c s="36">
        <v>0</v>
      </c>
      <c s="36">
        <f>ROUND(G54*H54,6)</f>
      </c>
      <c r="L54" s="38">
        <v>0</v>
      </c>
      <c s="32">
        <f>ROUND(ROUND(L54,2)*ROUND(G54,3),2)</f>
      </c>
      <c s="36" t="s">
        <v>55</v>
      </c>
      <c>
        <f>(M54*21)/100</f>
      </c>
      <c t="s">
        <v>27</v>
      </c>
    </row>
    <row r="55" spans="1:5" ht="12.75">
      <c r="A55" s="35" t="s">
        <v>56</v>
      </c>
      <c r="E55" s="39" t="s">
        <v>5</v>
      </c>
    </row>
    <row r="56" spans="1:5" ht="12.75">
      <c r="A56" s="35" t="s">
        <v>57</v>
      </c>
      <c r="E56" s="40" t="s">
        <v>980</v>
      </c>
    </row>
    <row r="57" spans="1:5" ht="178.5">
      <c r="A57" t="s">
        <v>59</v>
      </c>
      <c r="E57" s="39" t="s">
        <v>1100</v>
      </c>
    </row>
    <row r="58" spans="1:16" ht="12.75">
      <c r="A58" t="s">
        <v>49</v>
      </c>
      <c s="34" t="s">
        <v>128</v>
      </c>
      <c s="34" t="s">
        <v>1287</v>
      </c>
      <c s="35" t="s">
        <v>5</v>
      </c>
      <c s="6" t="s">
        <v>1288</v>
      </c>
      <c s="36" t="s">
        <v>90</v>
      </c>
      <c s="37">
        <v>14</v>
      </c>
      <c s="36">
        <v>0</v>
      </c>
      <c s="36">
        <f>ROUND(G58*H58,6)</f>
      </c>
      <c r="L58" s="38">
        <v>0</v>
      </c>
      <c s="32">
        <f>ROUND(ROUND(L58,2)*ROUND(G58,3),2)</f>
      </c>
      <c s="36" t="s">
        <v>55</v>
      </c>
      <c>
        <f>(M58*21)/100</f>
      </c>
      <c t="s">
        <v>27</v>
      </c>
    </row>
    <row r="59" spans="1:5" ht="12.75">
      <c r="A59" s="35" t="s">
        <v>56</v>
      </c>
      <c r="E59" s="39" t="s">
        <v>5</v>
      </c>
    </row>
    <row r="60" spans="1:5" ht="12.75">
      <c r="A60" s="35" t="s">
        <v>57</v>
      </c>
      <c r="E60" s="40" t="s">
        <v>1289</v>
      </c>
    </row>
    <row r="61" spans="1:5" ht="127.5">
      <c r="A61" t="s">
        <v>59</v>
      </c>
      <c r="E61" s="39" t="s">
        <v>959</v>
      </c>
    </row>
    <row r="62" spans="1:16" ht="12.75">
      <c r="A62" t="s">
        <v>49</v>
      </c>
      <c s="34" t="s">
        <v>131</v>
      </c>
      <c s="34" t="s">
        <v>1290</v>
      </c>
      <c s="35" t="s">
        <v>5</v>
      </c>
      <c s="6" t="s">
        <v>1291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78.5">
      <c r="A65" t="s">
        <v>59</v>
      </c>
      <c r="E65" s="39" t="s">
        <v>1100</v>
      </c>
    </row>
    <row r="66" spans="1:16" ht="12.75">
      <c r="A66" t="s">
        <v>49</v>
      </c>
      <c s="34" t="s">
        <v>135</v>
      </c>
      <c s="34" t="s">
        <v>1292</v>
      </c>
      <c s="35" t="s">
        <v>5</v>
      </c>
      <c s="6" t="s">
        <v>1293</v>
      </c>
      <c s="36" t="s">
        <v>90</v>
      </c>
      <c s="37">
        <v>1</v>
      </c>
      <c s="36">
        <v>0</v>
      </c>
      <c s="36">
        <f>ROUND(G66*H66,6)</f>
      </c>
      <c r="L66" s="38">
        <v>0</v>
      </c>
      <c s="32">
        <f>ROUND(ROUND(L66,2)*ROUND(G66,3),2)</f>
      </c>
      <c s="36" t="s">
        <v>55</v>
      </c>
      <c>
        <f>(M66*21)/100</f>
      </c>
      <c t="s">
        <v>27</v>
      </c>
    </row>
    <row r="67" spans="1:5" ht="12.75">
      <c r="A67" s="35" t="s">
        <v>56</v>
      </c>
      <c r="E67" s="39" t="s">
        <v>5</v>
      </c>
    </row>
    <row r="68" spans="1:5" ht="12.75">
      <c r="A68" s="35" t="s">
        <v>57</v>
      </c>
      <c r="E68" s="40" t="s">
        <v>899</v>
      </c>
    </row>
    <row r="69" spans="1:5" ht="178.5">
      <c r="A69" t="s">
        <v>59</v>
      </c>
      <c r="E69" s="39" t="s">
        <v>1100</v>
      </c>
    </row>
    <row r="70" spans="1:16" ht="12.75">
      <c r="A70" t="s">
        <v>49</v>
      </c>
      <c s="34" t="s">
        <v>139</v>
      </c>
      <c s="34" t="s">
        <v>1294</v>
      </c>
      <c s="35" t="s">
        <v>5</v>
      </c>
      <c s="6" t="s">
        <v>1295</v>
      </c>
      <c s="36" t="s">
        <v>90</v>
      </c>
      <c s="37">
        <v>2</v>
      </c>
      <c s="36">
        <v>0</v>
      </c>
      <c s="36">
        <f>ROUND(G70*H70,6)</f>
      </c>
      <c r="L70" s="38">
        <v>0</v>
      </c>
      <c s="32">
        <f>ROUND(ROUND(L70,2)*ROUND(G70,3),2)</f>
      </c>
      <c s="36" t="s">
        <v>55</v>
      </c>
      <c>
        <f>(M70*21)/100</f>
      </c>
      <c t="s">
        <v>27</v>
      </c>
    </row>
    <row r="71" spans="1:5" ht="12.75">
      <c r="A71" s="35" t="s">
        <v>56</v>
      </c>
      <c r="E71" s="39" t="s">
        <v>5</v>
      </c>
    </row>
    <row r="72" spans="1:5" ht="12.75">
      <c r="A72" s="35" t="s">
        <v>57</v>
      </c>
      <c r="E72" s="40" t="s">
        <v>895</v>
      </c>
    </row>
    <row r="73" spans="1:5" ht="127.5">
      <c r="A73" t="s">
        <v>59</v>
      </c>
      <c r="E73" s="39" t="s">
        <v>959</v>
      </c>
    </row>
    <row r="74" spans="1:16" ht="12.75">
      <c r="A74" t="s">
        <v>49</v>
      </c>
      <c s="34" t="s">
        <v>143</v>
      </c>
      <c s="34" t="s">
        <v>1296</v>
      </c>
      <c s="35" t="s">
        <v>5</v>
      </c>
      <c s="6" t="s">
        <v>1297</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78.5">
      <c r="A77" t="s">
        <v>59</v>
      </c>
      <c r="E77" s="39" t="s">
        <v>1100</v>
      </c>
    </row>
    <row r="78" spans="1:16" ht="12.75">
      <c r="A78" t="s">
        <v>49</v>
      </c>
      <c s="34" t="s">
        <v>147</v>
      </c>
      <c s="34" t="s">
        <v>1298</v>
      </c>
      <c s="35" t="s">
        <v>5</v>
      </c>
      <c s="6" t="s">
        <v>1299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78.5">
      <c r="A81" t="s">
        <v>59</v>
      </c>
      <c r="E81" s="39" t="s">
        <v>1100</v>
      </c>
    </row>
    <row r="82" spans="1:16" ht="12.75">
      <c r="A82" t="s">
        <v>49</v>
      </c>
      <c s="34" t="s">
        <v>151</v>
      </c>
      <c s="34" t="s">
        <v>1300</v>
      </c>
      <c s="35" t="s">
        <v>5</v>
      </c>
      <c s="6" t="s">
        <v>1301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27.5">
      <c r="A85" t="s">
        <v>59</v>
      </c>
      <c r="E85" s="39" t="s">
        <v>959</v>
      </c>
    </row>
    <row r="86" spans="1:16" ht="12.75">
      <c r="A86" t="s">
        <v>49</v>
      </c>
      <c s="34" t="s">
        <v>155</v>
      </c>
      <c s="34" t="s">
        <v>1302</v>
      </c>
      <c s="35" t="s">
        <v>5</v>
      </c>
      <c s="6" t="s">
        <v>1303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12.75">
      <c r="A90" t="s">
        <v>49</v>
      </c>
      <c s="34" t="s">
        <v>158</v>
      </c>
      <c s="34" t="s">
        <v>1304</v>
      </c>
      <c s="35" t="s">
        <v>5</v>
      </c>
      <c s="6" t="s">
        <v>1305</v>
      </c>
      <c s="36" t="s">
        <v>90</v>
      </c>
      <c s="37">
        <v>3</v>
      </c>
      <c s="36">
        <v>0</v>
      </c>
      <c s="36">
        <f>ROUND(G90*H90,6)</f>
      </c>
      <c r="L90" s="38">
        <v>0</v>
      </c>
      <c s="32">
        <f>ROUND(ROUND(L90,2)*ROUND(G90,3),2)</f>
      </c>
      <c s="36" t="s">
        <v>55</v>
      </c>
      <c>
        <f>(M90*21)/100</f>
      </c>
      <c t="s">
        <v>27</v>
      </c>
    </row>
    <row r="91" spans="1:5" ht="12.75">
      <c r="A91" s="35" t="s">
        <v>56</v>
      </c>
      <c r="E91" s="39" t="s">
        <v>5</v>
      </c>
    </row>
    <row r="92" spans="1:5" ht="12.75">
      <c r="A92" s="35" t="s">
        <v>57</v>
      </c>
      <c r="E92" s="40" t="s">
        <v>1210</v>
      </c>
    </row>
    <row r="93" spans="1:5" ht="114.75">
      <c r="A93" t="s">
        <v>59</v>
      </c>
      <c r="E93" s="39" t="s">
        <v>852</v>
      </c>
    </row>
    <row r="94" spans="1:16" ht="12.75">
      <c r="A94" t="s">
        <v>49</v>
      </c>
      <c s="34" t="s">
        <v>164</v>
      </c>
      <c s="34" t="s">
        <v>1306</v>
      </c>
      <c s="35" t="s">
        <v>5</v>
      </c>
      <c s="6" t="s">
        <v>1307</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14.75">
      <c r="A97" t="s">
        <v>59</v>
      </c>
      <c r="E97" s="39" t="s">
        <v>852</v>
      </c>
    </row>
    <row r="98" spans="1:16" ht="12.75">
      <c r="A98" t="s">
        <v>49</v>
      </c>
      <c s="34" t="s">
        <v>168</v>
      </c>
      <c s="34" t="s">
        <v>1308</v>
      </c>
      <c s="35" t="s">
        <v>5</v>
      </c>
      <c s="6" t="s">
        <v>1309</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25.5">
      <c r="A102" t="s">
        <v>49</v>
      </c>
      <c s="34" t="s">
        <v>173</v>
      </c>
      <c s="34" t="s">
        <v>1310</v>
      </c>
      <c s="35" t="s">
        <v>5</v>
      </c>
      <c s="6" t="s">
        <v>1311</v>
      </c>
      <c s="36" t="s">
        <v>738</v>
      </c>
      <c s="37">
        <v>8</v>
      </c>
      <c s="36">
        <v>0</v>
      </c>
      <c s="36">
        <f>ROUND(G102*H102,6)</f>
      </c>
      <c r="L102" s="38">
        <v>0</v>
      </c>
      <c s="32">
        <f>ROUND(ROUND(L102,2)*ROUND(G102,3),2)</f>
      </c>
      <c s="36" t="s">
        <v>55</v>
      </c>
      <c>
        <f>(M102*21)/100</f>
      </c>
      <c t="s">
        <v>27</v>
      </c>
    </row>
    <row r="103" spans="1:5" ht="12.75">
      <c r="A103" s="35" t="s">
        <v>56</v>
      </c>
      <c r="E103" s="39" t="s">
        <v>5</v>
      </c>
    </row>
    <row r="104" spans="1:5" ht="12.75">
      <c r="A104" s="35" t="s">
        <v>57</v>
      </c>
      <c r="E104" s="40" t="s">
        <v>851</v>
      </c>
    </row>
    <row r="105" spans="1:5" ht="114.75">
      <c r="A105" t="s">
        <v>59</v>
      </c>
      <c r="E105" s="39" t="s">
        <v>1312</v>
      </c>
    </row>
    <row r="106" spans="1:16" ht="25.5">
      <c r="A106" t="s">
        <v>49</v>
      </c>
      <c s="34" t="s">
        <v>176</v>
      </c>
      <c s="34" t="s">
        <v>1313</v>
      </c>
      <c s="35" t="s">
        <v>5</v>
      </c>
      <c s="6" t="s">
        <v>1314</v>
      </c>
      <c s="36" t="s">
        <v>90</v>
      </c>
      <c s="37">
        <v>2</v>
      </c>
      <c s="36">
        <v>0</v>
      </c>
      <c s="36">
        <f>ROUND(G106*H106,6)</f>
      </c>
      <c r="L106" s="38">
        <v>0</v>
      </c>
      <c s="32">
        <f>ROUND(ROUND(L106,2)*ROUND(G106,3),2)</f>
      </c>
      <c s="36" t="s">
        <v>55</v>
      </c>
      <c>
        <f>(M106*21)/100</f>
      </c>
      <c t="s">
        <v>27</v>
      </c>
    </row>
    <row r="107" spans="1:5" ht="12.75">
      <c r="A107" s="35" t="s">
        <v>56</v>
      </c>
      <c r="E107" s="39" t="s">
        <v>5</v>
      </c>
    </row>
    <row r="108" spans="1:5" ht="12.75">
      <c r="A108" s="35" t="s">
        <v>57</v>
      </c>
      <c r="E108" s="40" t="s">
        <v>895</v>
      </c>
    </row>
    <row r="109" spans="1:5" ht="140.25">
      <c r="A109" t="s">
        <v>59</v>
      </c>
      <c r="E109" s="39" t="s">
        <v>855</v>
      </c>
    </row>
    <row r="110" spans="1:16" ht="12.75">
      <c r="A110" t="s">
        <v>49</v>
      </c>
      <c s="34" t="s">
        <v>180</v>
      </c>
      <c s="34" t="s">
        <v>1315</v>
      </c>
      <c s="35" t="s">
        <v>5</v>
      </c>
      <c s="6" t="s">
        <v>1316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40.25">
      <c r="A113" t="s">
        <v>59</v>
      </c>
      <c r="E113" s="39" t="s">
        <v>855</v>
      </c>
    </row>
    <row r="114" spans="1:16" ht="12.75">
      <c r="A114" t="s">
        <v>49</v>
      </c>
      <c s="34" t="s">
        <v>916</v>
      </c>
      <c s="34" t="s">
        <v>1317</v>
      </c>
      <c s="35" t="s">
        <v>5</v>
      </c>
      <c s="6" t="s">
        <v>1318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1319</v>
      </c>
      <c s="35" t="s">
        <v>5</v>
      </c>
      <c s="6" t="s">
        <v>1320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204">
      <c r="A121" t="s">
        <v>59</v>
      </c>
      <c r="E121" s="39" t="s">
        <v>1321</v>
      </c>
    </row>
    <row r="122" spans="1:16" ht="12.75">
      <c r="A122" t="s">
        <v>49</v>
      </c>
      <c s="34" t="s">
        <v>183</v>
      </c>
      <c s="34" t="s">
        <v>1322</v>
      </c>
      <c s="35" t="s">
        <v>5</v>
      </c>
      <c s="6" t="s">
        <v>1323</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855</v>
      </c>
    </row>
    <row r="126" spans="1:16" ht="12.75">
      <c r="A126" t="s">
        <v>49</v>
      </c>
      <c s="34" t="s">
        <v>187</v>
      </c>
      <c s="34" t="s">
        <v>1324</v>
      </c>
      <c s="35" t="s">
        <v>5</v>
      </c>
      <c s="6" t="s">
        <v>1325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91.25">
      <c r="A129" t="s">
        <v>59</v>
      </c>
      <c r="E129" s="39" t="s">
        <v>1256</v>
      </c>
    </row>
    <row r="130" spans="1:16" ht="25.5">
      <c r="A130" t="s">
        <v>49</v>
      </c>
      <c s="34" t="s">
        <v>191</v>
      </c>
      <c s="34" t="s">
        <v>1326</v>
      </c>
      <c s="35" t="s">
        <v>5</v>
      </c>
      <c s="6" t="s">
        <v>1327</v>
      </c>
      <c s="36" t="s">
        <v>90</v>
      </c>
      <c s="37">
        <v>6</v>
      </c>
      <c s="36">
        <v>0</v>
      </c>
      <c s="36">
        <f>ROUND(G130*H130,6)</f>
      </c>
      <c r="L130" s="38">
        <v>0</v>
      </c>
      <c s="32">
        <f>ROUND(ROUND(L130,2)*ROUND(G130,3),2)</f>
      </c>
      <c s="36" t="s">
        <v>55</v>
      </c>
      <c>
        <f>(M130*21)/100</f>
      </c>
      <c t="s">
        <v>27</v>
      </c>
    </row>
    <row r="131" spans="1:5" ht="12.75">
      <c r="A131" s="35" t="s">
        <v>56</v>
      </c>
      <c r="E131" s="39" t="s">
        <v>5</v>
      </c>
    </row>
    <row r="132" spans="1:5" ht="12.75">
      <c r="A132" s="35" t="s">
        <v>57</v>
      </c>
      <c r="E132" s="40" t="s">
        <v>1006</v>
      </c>
    </row>
    <row r="133" spans="1:5" ht="178.5">
      <c r="A133" t="s">
        <v>59</v>
      </c>
      <c r="E133" s="39" t="s">
        <v>1100</v>
      </c>
    </row>
    <row r="134" spans="1:16" ht="12.75">
      <c r="A134" t="s">
        <v>49</v>
      </c>
      <c s="34" t="s">
        <v>196</v>
      </c>
      <c s="34" t="s">
        <v>1328</v>
      </c>
      <c s="35" t="s">
        <v>5</v>
      </c>
      <c s="6" t="s">
        <v>1329</v>
      </c>
      <c s="36" t="s">
        <v>90</v>
      </c>
      <c s="37">
        <v>6</v>
      </c>
      <c s="36">
        <v>0</v>
      </c>
      <c s="36">
        <f>ROUND(G134*H134,6)</f>
      </c>
      <c r="L134" s="38">
        <v>0</v>
      </c>
      <c s="32">
        <f>ROUND(ROUND(L134,2)*ROUND(G134,3),2)</f>
      </c>
      <c s="36" t="s">
        <v>55</v>
      </c>
      <c>
        <f>(M134*21)/100</f>
      </c>
      <c t="s">
        <v>27</v>
      </c>
    </row>
    <row r="135" spans="1:5" ht="12.75">
      <c r="A135" s="35" t="s">
        <v>56</v>
      </c>
      <c r="E135" s="39" t="s">
        <v>5</v>
      </c>
    </row>
    <row r="136" spans="1:5" ht="12.75">
      <c r="A136" s="35" t="s">
        <v>57</v>
      </c>
      <c r="E136" s="40" t="s">
        <v>1006</v>
      </c>
    </row>
    <row r="137" spans="1:5" ht="127.5">
      <c r="A137" t="s">
        <v>59</v>
      </c>
      <c r="E137" s="39" t="s">
        <v>959</v>
      </c>
    </row>
    <row r="138" spans="1:16" ht="12.75">
      <c r="A138" t="s">
        <v>49</v>
      </c>
      <c s="34" t="s">
        <v>200</v>
      </c>
      <c s="34" t="s">
        <v>1330</v>
      </c>
      <c s="35" t="s">
        <v>5</v>
      </c>
      <c s="6" t="s">
        <v>1331</v>
      </c>
      <c s="36" t="s">
        <v>90</v>
      </c>
      <c s="37">
        <v>5</v>
      </c>
      <c s="36">
        <v>0</v>
      </c>
      <c s="36">
        <f>ROUND(G138*H138,6)</f>
      </c>
      <c r="L138" s="38">
        <v>0</v>
      </c>
      <c s="32">
        <f>ROUND(ROUND(L138,2)*ROUND(G138,3),2)</f>
      </c>
      <c s="36" t="s">
        <v>55</v>
      </c>
      <c>
        <f>(M138*21)/100</f>
      </c>
      <c t="s">
        <v>27</v>
      </c>
    </row>
    <row r="139" spans="1:5" ht="12.75">
      <c r="A139" s="35" t="s">
        <v>56</v>
      </c>
      <c r="E139" s="39" t="s">
        <v>5</v>
      </c>
    </row>
    <row r="140" spans="1:5" ht="12.75">
      <c r="A140" s="35" t="s">
        <v>57</v>
      </c>
      <c r="E140" s="40" t="s">
        <v>980</v>
      </c>
    </row>
    <row r="141" spans="1:5" ht="178.5">
      <c r="A141" t="s">
        <v>59</v>
      </c>
      <c r="E141" s="39" t="s">
        <v>1100</v>
      </c>
    </row>
    <row r="142" spans="1:16" ht="12.75">
      <c r="A142" t="s">
        <v>49</v>
      </c>
      <c s="34" t="s">
        <v>204</v>
      </c>
      <c s="34" t="s">
        <v>1332</v>
      </c>
      <c s="35" t="s">
        <v>5</v>
      </c>
      <c s="6" t="s">
        <v>1333</v>
      </c>
      <c s="36" t="s">
        <v>90</v>
      </c>
      <c s="37">
        <v>5</v>
      </c>
      <c s="36">
        <v>0</v>
      </c>
      <c s="36">
        <f>ROUND(G142*H142,6)</f>
      </c>
      <c r="L142" s="38">
        <v>0</v>
      </c>
      <c s="32">
        <f>ROUND(ROUND(L142,2)*ROUND(G142,3),2)</f>
      </c>
      <c s="36" t="s">
        <v>55</v>
      </c>
      <c>
        <f>(M142*21)/100</f>
      </c>
      <c t="s">
        <v>27</v>
      </c>
    </row>
    <row r="143" spans="1:5" ht="12.75">
      <c r="A143" s="35" t="s">
        <v>56</v>
      </c>
      <c r="E143" s="39" t="s">
        <v>5</v>
      </c>
    </row>
    <row r="144" spans="1:5" ht="12.75">
      <c r="A144" s="35" t="s">
        <v>57</v>
      </c>
      <c r="E144" s="40" t="s">
        <v>980</v>
      </c>
    </row>
    <row r="145" spans="1:5" ht="127.5">
      <c r="A145" t="s">
        <v>59</v>
      </c>
      <c r="E145" s="39" t="s">
        <v>959</v>
      </c>
    </row>
    <row r="146" spans="1:16" ht="12.75">
      <c r="A146" t="s">
        <v>49</v>
      </c>
      <c s="34" t="s">
        <v>208</v>
      </c>
      <c s="34" t="s">
        <v>1334</v>
      </c>
      <c s="35" t="s">
        <v>5</v>
      </c>
      <c s="6" t="s">
        <v>1335</v>
      </c>
      <c s="36" t="s">
        <v>90</v>
      </c>
      <c s="37">
        <v>24</v>
      </c>
      <c s="36">
        <v>0</v>
      </c>
      <c s="36">
        <f>ROUND(G146*H146,6)</f>
      </c>
      <c r="L146" s="38">
        <v>0</v>
      </c>
      <c s="32">
        <f>ROUND(ROUND(L146,2)*ROUND(G146,3),2)</f>
      </c>
      <c s="36" t="s">
        <v>55</v>
      </c>
      <c>
        <f>(M146*21)/100</f>
      </c>
      <c t="s">
        <v>27</v>
      </c>
    </row>
    <row r="147" spans="1:5" ht="12.75">
      <c r="A147" s="35" t="s">
        <v>56</v>
      </c>
      <c r="E147" s="39" t="s">
        <v>5</v>
      </c>
    </row>
    <row r="148" spans="1:5" ht="12.75">
      <c r="A148" s="35" t="s">
        <v>57</v>
      </c>
      <c r="E148" s="40" t="s">
        <v>1184</v>
      </c>
    </row>
    <row r="149" spans="1:5" ht="178.5">
      <c r="A149" t="s">
        <v>59</v>
      </c>
      <c r="E149" s="39" t="s">
        <v>1100</v>
      </c>
    </row>
    <row r="150" spans="1:16" ht="12.75">
      <c r="A150" t="s">
        <v>49</v>
      </c>
      <c s="34" t="s">
        <v>212</v>
      </c>
      <c s="34" t="s">
        <v>1336</v>
      </c>
      <c s="35" t="s">
        <v>5</v>
      </c>
      <c s="6" t="s">
        <v>1337</v>
      </c>
      <c s="36" t="s">
        <v>90</v>
      </c>
      <c s="37">
        <v>24</v>
      </c>
      <c s="36">
        <v>0</v>
      </c>
      <c s="36">
        <f>ROUND(G150*H150,6)</f>
      </c>
      <c r="L150" s="38">
        <v>0</v>
      </c>
      <c s="32">
        <f>ROUND(ROUND(L150,2)*ROUND(G150,3),2)</f>
      </c>
      <c s="36" t="s">
        <v>55</v>
      </c>
      <c>
        <f>(M150*21)/100</f>
      </c>
      <c t="s">
        <v>27</v>
      </c>
    </row>
    <row r="151" spans="1:5" ht="12.75">
      <c r="A151" s="35" t="s">
        <v>56</v>
      </c>
      <c r="E151" s="39" t="s">
        <v>5</v>
      </c>
    </row>
    <row r="152" spans="1:5" ht="12.75">
      <c r="A152" s="35" t="s">
        <v>57</v>
      </c>
      <c r="E152" s="40" t="s">
        <v>1184</v>
      </c>
    </row>
    <row r="153" spans="1:5" ht="127.5">
      <c r="A153" t="s">
        <v>59</v>
      </c>
      <c r="E153" s="39" t="s">
        <v>959</v>
      </c>
    </row>
    <row r="154" spans="1:16" ht="12.75">
      <c r="A154" t="s">
        <v>49</v>
      </c>
      <c s="34" t="s">
        <v>217</v>
      </c>
      <c s="34" t="s">
        <v>1338</v>
      </c>
      <c s="35" t="s">
        <v>5</v>
      </c>
      <c s="6" t="s">
        <v>1339</v>
      </c>
      <c s="36" t="s">
        <v>90</v>
      </c>
      <c s="37">
        <v>7</v>
      </c>
      <c s="36">
        <v>0</v>
      </c>
      <c s="36">
        <f>ROUND(G154*H154,6)</f>
      </c>
      <c r="L154" s="38">
        <v>0</v>
      </c>
      <c s="32">
        <f>ROUND(ROUND(L154,2)*ROUND(G154,3),2)</f>
      </c>
      <c s="36" t="s">
        <v>55</v>
      </c>
      <c>
        <f>(M154*21)/100</f>
      </c>
      <c t="s">
        <v>27</v>
      </c>
    </row>
    <row r="155" spans="1:5" ht="12.75">
      <c r="A155" s="35" t="s">
        <v>56</v>
      </c>
      <c r="E155" s="39" t="s">
        <v>5</v>
      </c>
    </row>
    <row r="156" spans="1:5" ht="12.75">
      <c r="A156" s="35" t="s">
        <v>57</v>
      </c>
      <c r="E156" s="40" t="s">
        <v>1017</v>
      </c>
    </row>
    <row r="157" spans="1:5" ht="178.5">
      <c r="A157" t="s">
        <v>59</v>
      </c>
      <c r="E157" s="39" t="s">
        <v>1100</v>
      </c>
    </row>
    <row r="158" spans="1:16" ht="12.75">
      <c r="A158" t="s">
        <v>49</v>
      </c>
      <c s="34" t="s">
        <v>221</v>
      </c>
      <c s="34" t="s">
        <v>1340</v>
      </c>
      <c s="35" t="s">
        <v>5</v>
      </c>
      <c s="6" t="s">
        <v>1341</v>
      </c>
      <c s="36" t="s">
        <v>90</v>
      </c>
      <c s="37">
        <v>7</v>
      </c>
      <c s="36">
        <v>0</v>
      </c>
      <c s="36">
        <f>ROUND(G158*H158,6)</f>
      </c>
      <c r="L158" s="38">
        <v>0</v>
      </c>
      <c s="32">
        <f>ROUND(ROUND(L158,2)*ROUND(G158,3),2)</f>
      </c>
      <c s="36" t="s">
        <v>55</v>
      </c>
      <c>
        <f>(M158*21)/100</f>
      </c>
      <c t="s">
        <v>27</v>
      </c>
    </row>
    <row r="159" spans="1:5" ht="12.75">
      <c r="A159" s="35" t="s">
        <v>56</v>
      </c>
      <c r="E159" s="39" t="s">
        <v>5</v>
      </c>
    </row>
    <row r="160" spans="1:5" ht="12.75">
      <c r="A160" s="35" t="s">
        <v>57</v>
      </c>
      <c r="E160" s="40" t="s">
        <v>1017</v>
      </c>
    </row>
    <row r="161" spans="1:5" ht="127.5">
      <c r="A161" t="s">
        <v>59</v>
      </c>
      <c r="E161" s="39" t="s">
        <v>959</v>
      </c>
    </row>
    <row r="162" spans="1:16" ht="12.75">
      <c r="A162" t="s">
        <v>49</v>
      </c>
      <c s="34" t="s">
        <v>226</v>
      </c>
      <c s="34" t="s">
        <v>1342</v>
      </c>
      <c s="35" t="s">
        <v>5</v>
      </c>
      <c s="6" t="s">
        <v>1343</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78.5">
      <c r="A165" t="s">
        <v>59</v>
      </c>
      <c r="E165" s="39" t="s">
        <v>1100</v>
      </c>
    </row>
    <row r="166" spans="1:16" ht="12.75">
      <c r="A166" t="s">
        <v>49</v>
      </c>
      <c s="34" t="s">
        <v>231</v>
      </c>
      <c s="34" t="s">
        <v>1344</v>
      </c>
      <c s="35" t="s">
        <v>5</v>
      </c>
      <c s="6" t="s">
        <v>1345</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27.5">
      <c r="A169" t="s">
        <v>59</v>
      </c>
      <c r="E169" s="39" t="s">
        <v>959</v>
      </c>
    </row>
    <row r="170" spans="1:16" ht="12.75">
      <c r="A170" t="s">
        <v>49</v>
      </c>
      <c s="34" t="s">
        <v>235</v>
      </c>
      <c s="34" t="s">
        <v>1346</v>
      </c>
      <c s="35" t="s">
        <v>91</v>
      </c>
      <c s="6" t="s">
        <v>1347</v>
      </c>
      <c s="36" t="s">
        <v>90</v>
      </c>
      <c s="37">
        <v>2</v>
      </c>
      <c s="36">
        <v>0</v>
      </c>
      <c s="36">
        <f>ROUND(G170*H170,6)</f>
      </c>
      <c r="L170" s="38">
        <v>0</v>
      </c>
      <c s="32">
        <f>ROUND(ROUND(L170,2)*ROUND(G170,3),2)</f>
      </c>
      <c s="36" t="s">
        <v>55</v>
      </c>
      <c>
        <f>(M170*21)/100</f>
      </c>
      <c t="s">
        <v>27</v>
      </c>
    </row>
    <row r="171" spans="1:5" ht="12.75">
      <c r="A171" s="35" t="s">
        <v>56</v>
      </c>
      <c r="E171" s="39" t="s">
        <v>5</v>
      </c>
    </row>
    <row r="172" spans="1:5" ht="12.75">
      <c r="A172" s="35" t="s">
        <v>57</v>
      </c>
      <c r="E172" s="40" t="s">
        <v>895</v>
      </c>
    </row>
    <row r="173" spans="1:5" ht="178.5">
      <c r="A173" t="s">
        <v>59</v>
      </c>
      <c r="E173" s="39" t="s">
        <v>1100</v>
      </c>
    </row>
    <row r="174" spans="1:16" ht="12.75">
      <c r="A174" t="s">
        <v>49</v>
      </c>
      <c s="34" t="s">
        <v>239</v>
      </c>
      <c s="34" t="s">
        <v>1348</v>
      </c>
      <c s="35" t="s">
        <v>91</v>
      </c>
      <c s="6" t="s">
        <v>1349</v>
      </c>
      <c s="36" t="s">
        <v>90</v>
      </c>
      <c s="37">
        <v>2</v>
      </c>
      <c s="36">
        <v>0</v>
      </c>
      <c s="36">
        <f>ROUND(G174*H174,6)</f>
      </c>
      <c r="L174" s="38">
        <v>0</v>
      </c>
      <c s="32">
        <f>ROUND(ROUND(L174,2)*ROUND(G174,3),2)</f>
      </c>
      <c s="36" t="s">
        <v>55</v>
      </c>
      <c>
        <f>(M174*21)/100</f>
      </c>
      <c t="s">
        <v>27</v>
      </c>
    </row>
    <row r="175" spans="1:5" ht="12.75">
      <c r="A175" s="35" t="s">
        <v>56</v>
      </c>
      <c r="E175" s="39" t="s">
        <v>5</v>
      </c>
    </row>
    <row r="176" spans="1:5" ht="12.75">
      <c r="A176" s="35" t="s">
        <v>57</v>
      </c>
      <c r="E176" s="40" t="s">
        <v>895</v>
      </c>
    </row>
    <row r="177" spans="1:5" ht="127.5">
      <c r="A177" t="s">
        <v>59</v>
      </c>
      <c r="E177" s="39" t="s">
        <v>959</v>
      </c>
    </row>
    <row r="178" spans="1:16" ht="12.75">
      <c r="A178" t="s">
        <v>49</v>
      </c>
      <c s="34" t="s">
        <v>243</v>
      </c>
      <c s="34" t="s">
        <v>1350</v>
      </c>
      <c s="35" t="s">
        <v>5</v>
      </c>
      <c s="6" t="s">
        <v>1351</v>
      </c>
      <c s="36" t="s">
        <v>90</v>
      </c>
      <c s="37">
        <v>1</v>
      </c>
      <c s="36">
        <v>0</v>
      </c>
      <c s="36">
        <f>ROUND(G178*H178,6)</f>
      </c>
      <c r="L178" s="38">
        <v>0</v>
      </c>
      <c s="32">
        <f>ROUND(ROUND(L178,2)*ROUND(G178,3),2)</f>
      </c>
      <c s="36" t="s">
        <v>55</v>
      </c>
      <c>
        <f>(M178*21)/100</f>
      </c>
      <c t="s">
        <v>27</v>
      </c>
    </row>
    <row r="179" spans="1:5" ht="12.75">
      <c r="A179" s="35" t="s">
        <v>56</v>
      </c>
      <c r="E179" s="39" t="s">
        <v>5</v>
      </c>
    </row>
    <row r="180" spans="1:5" ht="12.75">
      <c r="A180" s="35" t="s">
        <v>57</v>
      </c>
      <c r="E180" s="40" t="s">
        <v>899</v>
      </c>
    </row>
    <row r="181" spans="1:5" ht="178.5">
      <c r="A181" t="s">
        <v>59</v>
      </c>
      <c r="E181" s="39" t="s">
        <v>1100</v>
      </c>
    </row>
    <row r="182" spans="1:16" ht="12.75">
      <c r="A182" t="s">
        <v>49</v>
      </c>
      <c s="34" t="s">
        <v>247</v>
      </c>
      <c s="34" t="s">
        <v>1352</v>
      </c>
      <c s="35" t="s">
        <v>5</v>
      </c>
      <c s="6" t="s">
        <v>1353</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27.5">
      <c r="A185" t="s">
        <v>59</v>
      </c>
      <c r="E185" s="39" t="s">
        <v>959</v>
      </c>
    </row>
    <row r="186" spans="1:16" ht="12.75">
      <c r="A186" t="s">
        <v>49</v>
      </c>
      <c s="34" t="s">
        <v>251</v>
      </c>
      <c s="34" t="s">
        <v>1354</v>
      </c>
      <c s="35" t="s">
        <v>5</v>
      </c>
      <c s="6" t="s">
        <v>1355</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78.5">
      <c r="A189" t="s">
        <v>59</v>
      </c>
      <c r="E189" s="39" t="s">
        <v>1100</v>
      </c>
    </row>
    <row r="190" spans="1:16" ht="12.75">
      <c r="A190" t="s">
        <v>49</v>
      </c>
      <c s="34" t="s">
        <v>255</v>
      </c>
      <c s="34" t="s">
        <v>1354</v>
      </c>
      <c s="35" t="s">
        <v>91</v>
      </c>
      <c s="6" t="s">
        <v>1355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78.5">
      <c r="A193" t="s">
        <v>59</v>
      </c>
      <c r="E193" s="39" t="s">
        <v>1100</v>
      </c>
    </row>
    <row r="194" spans="1:16" ht="12.75">
      <c r="A194" t="s">
        <v>49</v>
      </c>
      <c s="34" t="s">
        <v>259</v>
      </c>
      <c s="34" t="s">
        <v>1356</v>
      </c>
      <c s="35" t="s">
        <v>5</v>
      </c>
      <c s="6" t="s">
        <v>1357</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78.5">
      <c r="A197" t="s">
        <v>59</v>
      </c>
      <c r="E197" s="39" t="s">
        <v>1100</v>
      </c>
    </row>
    <row r="198" spans="1:16" ht="12.75">
      <c r="A198" t="s">
        <v>49</v>
      </c>
      <c s="34" t="s">
        <v>263</v>
      </c>
      <c s="34" t="s">
        <v>1358</v>
      </c>
      <c s="35" t="s">
        <v>5</v>
      </c>
      <c s="6" t="s">
        <v>1359</v>
      </c>
      <c s="36" t="s">
        <v>90</v>
      </c>
      <c s="37">
        <v>2</v>
      </c>
      <c s="36">
        <v>0</v>
      </c>
      <c s="36">
        <f>ROUND(G198*H198,6)</f>
      </c>
      <c r="L198" s="38">
        <v>0</v>
      </c>
      <c s="32">
        <f>ROUND(ROUND(L198,2)*ROUND(G198,3),2)</f>
      </c>
      <c s="36" t="s">
        <v>55</v>
      </c>
      <c>
        <f>(M198*21)/100</f>
      </c>
      <c t="s">
        <v>27</v>
      </c>
    </row>
    <row r="199" spans="1:5" ht="12.75">
      <c r="A199" s="35" t="s">
        <v>56</v>
      </c>
      <c r="E199" s="39" t="s">
        <v>5</v>
      </c>
    </row>
    <row r="200" spans="1:5" ht="12.75">
      <c r="A200" s="35" t="s">
        <v>57</v>
      </c>
      <c r="E200" s="40" t="s">
        <v>895</v>
      </c>
    </row>
    <row r="201" spans="1:5" ht="127.5">
      <c r="A201" t="s">
        <v>59</v>
      </c>
      <c r="E201" s="39" t="s">
        <v>959</v>
      </c>
    </row>
    <row r="202" spans="1:16" ht="12.75">
      <c r="A202" t="s">
        <v>49</v>
      </c>
      <c s="34" t="s">
        <v>267</v>
      </c>
      <c s="34" t="s">
        <v>1358</v>
      </c>
      <c s="35" t="s">
        <v>91</v>
      </c>
      <c s="6" t="s">
        <v>1359</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27.5">
      <c r="A205" t="s">
        <v>59</v>
      </c>
      <c r="E205" s="39" t="s">
        <v>959</v>
      </c>
    </row>
    <row r="206" spans="1:16" ht="12.75">
      <c r="A206" t="s">
        <v>49</v>
      </c>
      <c s="34" t="s">
        <v>271</v>
      </c>
      <c s="34" t="s">
        <v>1360</v>
      </c>
      <c s="35" t="s">
        <v>5</v>
      </c>
      <c s="6" t="s">
        <v>1361</v>
      </c>
      <c s="36" t="s">
        <v>738</v>
      </c>
      <c s="37">
        <v>8</v>
      </c>
      <c s="36">
        <v>0</v>
      </c>
      <c s="36">
        <f>ROUND(G206*H206,6)</f>
      </c>
      <c r="L206" s="38">
        <v>0</v>
      </c>
      <c s="32">
        <f>ROUND(ROUND(L206,2)*ROUND(G206,3),2)</f>
      </c>
      <c s="36" t="s">
        <v>55</v>
      </c>
      <c>
        <f>(M206*21)/100</f>
      </c>
      <c t="s">
        <v>27</v>
      </c>
    </row>
    <row r="207" spans="1:5" ht="12.75">
      <c r="A207" s="35" t="s">
        <v>56</v>
      </c>
      <c r="E207" s="39" t="s">
        <v>5</v>
      </c>
    </row>
    <row r="208" spans="1:5" ht="12.75">
      <c r="A208" s="35" t="s">
        <v>57</v>
      </c>
      <c r="E208" s="40" t="s">
        <v>851</v>
      </c>
    </row>
    <row r="209" spans="1:5" ht="114.75">
      <c r="A209" t="s">
        <v>59</v>
      </c>
      <c r="E209" s="39" t="s">
        <v>1312</v>
      </c>
    </row>
    <row r="210" spans="1:16" ht="12.75">
      <c r="A210" t="s">
        <v>49</v>
      </c>
      <c s="34" t="s">
        <v>276</v>
      </c>
      <c s="34" t="s">
        <v>1362</v>
      </c>
      <c s="35" t="s">
        <v>5</v>
      </c>
      <c s="6" t="s">
        <v>1363</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row r="214" spans="1:16" ht="12.75">
      <c r="A214" t="s">
        <v>49</v>
      </c>
      <c s="34" t="s">
        <v>280</v>
      </c>
      <c s="34" t="s">
        <v>1364</v>
      </c>
      <c s="35" t="s">
        <v>5</v>
      </c>
      <c s="6" t="s">
        <v>1365</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899</v>
      </c>
    </row>
    <row r="217" spans="1:5" ht="140.25">
      <c r="A217" t="s">
        <v>59</v>
      </c>
      <c r="E217" s="39" t="s">
        <v>855</v>
      </c>
    </row>
    <row r="218" spans="1:16" ht="12.75">
      <c r="A218" t="s">
        <v>49</v>
      </c>
      <c s="34" t="s">
        <v>284</v>
      </c>
      <c s="34" t="s">
        <v>1366</v>
      </c>
      <c s="35" t="s">
        <v>5</v>
      </c>
      <c s="6" t="s">
        <v>1367</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899</v>
      </c>
    </row>
    <row r="221" spans="1:5" ht="140.25">
      <c r="A221" t="s">
        <v>59</v>
      </c>
      <c r="E221" s="39" t="s">
        <v>855</v>
      </c>
    </row>
    <row r="222" spans="1:16" ht="25.5">
      <c r="A222" t="s">
        <v>49</v>
      </c>
      <c s="34" t="s">
        <v>288</v>
      </c>
      <c s="34" t="s">
        <v>1368</v>
      </c>
      <c s="35" t="s">
        <v>5</v>
      </c>
      <c s="6" t="s">
        <v>1369</v>
      </c>
      <c s="36" t="s">
        <v>90</v>
      </c>
      <c s="37">
        <v>2</v>
      </c>
      <c s="36">
        <v>0</v>
      </c>
      <c s="36">
        <f>ROUND(G222*H222,6)</f>
      </c>
      <c r="L222" s="38">
        <v>0</v>
      </c>
      <c s="32">
        <f>ROUND(ROUND(L222,2)*ROUND(G222,3),2)</f>
      </c>
      <c s="36" t="s">
        <v>55</v>
      </c>
      <c>
        <f>(M222*21)/100</f>
      </c>
      <c t="s">
        <v>27</v>
      </c>
    </row>
    <row r="223" spans="1:5" ht="12.75">
      <c r="A223" s="35" t="s">
        <v>56</v>
      </c>
      <c r="E223" s="39" t="s">
        <v>5</v>
      </c>
    </row>
    <row r="224" spans="1:5" ht="25.5">
      <c r="A224" s="35" t="s">
        <v>57</v>
      </c>
      <c r="E224" s="40" t="s">
        <v>1370</v>
      </c>
    </row>
    <row r="225" spans="1:5" ht="204">
      <c r="A225" t="s">
        <v>59</v>
      </c>
      <c r="E225" s="39" t="s">
        <v>1371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7430</v>
      </c>
      <c r="E8" s="30" t="s">
        <v>7429</v>
      </c>
      <c r="J8" s="29">
        <f>0+J9+J18</f>
      </c>
      <c s="29">
        <f>0+K9+K18</f>
      </c>
      <c s="29">
        <f>0+L9+L18</f>
      </c>
      <c s="29">
        <f>0+M9+M18</f>
      </c>
    </row>
    <row r="9" spans="1:13" ht="12.75">
      <c r="A9" t="s">
        <v>46</v>
      </c>
      <c r="C9" s="31" t="s">
        <v>4</v>
      </c>
      <c r="E9" s="33" t="s">
        <v>837</v>
      </c>
      <c r="J9" s="32">
        <f>0</f>
      </c>
      <c s="32">
        <f>0</f>
      </c>
      <c s="32">
        <f>0+L10+L14</f>
      </c>
      <c s="32">
        <f>0+M10+M14</f>
      </c>
    </row>
    <row r="10" spans="1:16" ht="12.75">
      <c r="A10" t="s">
        <v>49</v>
      </c>
      <c s="34" t="s">
        <v>4</v>
      </c>
      <c s="34" t="s">
        <v>62</v>
      </c>
      <c s="35" t="s">
        <v>5</v>
      </c>
      <c s="6" t="s">
        <v>63</v>
      </c>
      <c s="36" t="s">
        <v>64</v>
      </c>
      <c s="37">
        <v>28</v>
      </c>
      <c s="36">
        <v>0</v>
      </c>
      <c s="36">
        <f>ROUND(G10*H10,6)</f>
      </c>
      <c r="L10" s="38">
        <v>0</v>
      </c>
      <c s="32">
        <f>ROUND(ROUND(L10,2)*ROUND(G10,3),2)</f>
      </c>
      <c s="36" t="s">
        <v>55</v>
      </c>
      <c>
        <f>(M10*21)/100</f>
      </c>
      <c t="s">
        <v>27</v>
      </c>
    </row>
    <row r="11" spans="1:5" ht="12.75">
      <c r="A11" s="35" t="s">
        <v>56</v>
      </c>
      <c r="E11" s="39" t="s">
        <v>65</v>
      </c>
    </row>
    <row r="12" spans="1:5" ht="38.25">
      <c r="A12" s="35" t="s">
        <v>57</v>
      </c>
      <c r="E12" s="40" t="s">
        <v>7431</v>
      </c>
    </row>
    <row r="13" spans="1:5" ht="344.25">
      <c r="A13" t="s">
        <v>59</v>
      </c>
      <c r="E13" s="39" t="s">
        <v>7401</v>
      </c>
    </row>
    <row r="14" spans="1:16" ht="12.75">
      <c r="A14" t="s">
        <v>49</v>
      </c>
      <c s="34" t="s">
        <v>26</v>
      </c>
      <c s="34" t="s">
        <v>78</v>
      </c>
      <c s="35" t="s">
        <v>5</v>
      </c>
      <c s="6" t="s">
        <v>842</v>
      </c>
      <c s="36" t="s">
        <v>64</v>
      </c>
      <c s="37">
        <v>33.5</v>
      </c>
      <c s="36">
        <v>0</v>
      </c>
      <c s="36">
        <f>ROUND(G14*H14,6)</f>
      </c>
      <c r="L14" s="38">
        <v>0</v>
      </c>
      <c s="32">
        <f>ROUND(ROUND(L14,2)*ROUND(G14,3),2)</f>
      </c>
      <c s="36" t="s">
        <v>55</v>
      </c>
      <c>
        <f>(M14*21)/100</f>
      </c>
      <c t="s">
        <v>27</v>
      </c>
    </row>
    <row r="15" spans="1:5" ht="12.75">
      <c r="A15" s="35" t="s">
        <v>56</v>
      </c>
      <c r="E15" s="39" t="s">
        <v>5</v>
      </c>
    </row>
    <row r="16" spans="1:5" ht="25.5">
      <c r="A16" s="35" t="s">
        <v>57</v>
      </c>
      <c r="E16" s="40" t="s">
        <v>7432</v>
      </c>
    </row>
    <row r="17" spans="1:5" ht="229.5">
      <c r="A17" t="s">
        <v>59</v>
      </c>
      <c r="E17" s="39" t="s">
        <v>843</v>
      </c>
    </row>
    <row r="18" spans="1:13" ht="12.75">
      <c r="A18" t="s">
        <v>46</v>
      </c>
      <c r="C18" s="31" t="s">
        <v>87</v>
      </c>
      <c r="E18" s="33" t="s">
        <v>848</v>
      </c>
      <c r="J18" s="32">
        <f>0</f>
      </c>
      <c s="32">
        <f>0</f>
      </c>
      <c s="32">
        <f>0+L19+L23+L27+L31+L35+L39+L43+L47+L51+L55</f>
      </c>
      <c s="32">
        <f>0+M19+M23+M27+M31+M35+M39+M43+M47+M51+M55</f>
      </c>
    </row>
    <row r="19" spans="1:16" ht="25.5">
      <c r="A19" t="s">
        <v>49</v>
      </c>
      <c s="34" t="s">
        <v>27</v>
      </c>
      <c s="34" t="s">
        <v>7433</v>
      </c>
      <c s="35" t="s">
        <v>5</v>
      </c>
      <c s="6" t="s">
        <v>7434</v>
      </c>
      <c s="36" t="s">
        <v>75</v>
      </c>
      <c s="37">
        <v>16</v>
      </c>
      <c s="36">
        <v>0</v>
      </c>
      <c s="36">
        <f>ROUND(G19*H19,6)</f>
      </c>
      <c r="L19" s="38">
        <v>0</v>
      </c>
      <c s="32">
        <f>ROUND(ROUND(L19,2)*ROUND(G19,3),2)</f>
      </c>
      <c s="36" t="s">
        <v>55</v>
      </c>
      <c>
        <f>(M19*21)/100</f>
      </c>
      <c t="s">
        <v>27</v>
      </c>
    </row>
    <row r="20" spans="1:5" ht="12.75">
      <c r="A20" s="35" t="s">
        <v>56</v>
      </c>
      <c r="E20" s="39" t="s">
        <v>65</v>
      </c>
    </row>
    <row r="21" spans="1:5" ht="38.25">
      <c r="A21" s="35" t="s">
        <v>57</v>
      </c>
      <c r="E21" s="40" t="s">
        <v>7435</v>
      </c>
    </row>
    <row r="22" spans="1:5" ht="127.5">
      <c r="A22" t="s">
        <v>59</v>
      </c>
      <c r="E22" s="39" t="s">
        <v>7436</v>
      </c>
    </row>
    <row r="23" spans="1:16" ht="12.75">
      <c r="A23" t="s">
        <v>49</v>
      </c>
      <c s="34" t="s">
        <v>72</v>
      </c>
      <c s="34" t="s">
        <v>868</v>
      </c>
      <c s="35" t="s">
        <v>5</v>
      </c>
      <c s="6" t="s">
        <v>869</v>
      </c>
      <c s="36" t="s">
        <v>75</v>
      </c>
      <c s="37">
        <v>22</v>
      </c>
      <c s="36">
        <v>0</v>
      </c>
      <c s="36">
        <f>ROUND(G23*H23,6)</f>
      </c>
      <c r="L23" s="38">
        <v>0</v>
      </c>
      <c s="32">
        <f>ROUND(ROUND(L23,2)*ROUND(G23,3),2)</f>
      </c>
      <c s="36" t="s">
        <v>55</v>
      </c>
      <c>
        <f>(M23*21)/100</f>
      </c>
      <c t="s">
        <v>27</v>
      </c>
    </row>
    <row r="24" spans="1:5" ht="12.75">
      <c r="A24" s="35" t="s">
        <v>56</v>
      </c>
      <c r="E24" s="39" t="s">
        <v>5</v>
      </c>
    </row>
    <row r="25" spans="1:5" ht="25.5">
      <c r="A25" s="35" t="s">
        <v>57</v>
      </c>
      <c r="E25" s="40" t="s">
        <v>7437</v>
      </c>
    </row>
    <row r="26" spans="1:5" ht="76.5">
      <c r="A26" t="s">
        <v>59</v>
      </c>
      <c r="E26" s="39" t="s">
        <v>888</v>
      </c>
    </row>
    <row r="27" spans="1:16" ht="12.75">
      <c r="A27" t="s">
        <v>49</v>
      </c>
      <c s="34" t="s">
        <v>77</v>
      </c>
      <c s="34" t="s">
        <v>7438</v>
      </c>
      <c s="35" t="s">
        <v>5</v>
      </c>
      <c s="6" t="s">
        <v>7439</v>
      </c>
      <c s="36" t="s">
        <v>75</v>
      </c>
      <c s="37">
        <v>68</v>
      </c>
      <c s="36">
        <v>0</v>
      </c>
      <c s="36">
        <f>ROUND(G27*H27,6)</f>
      </c>
      <c r="L27" s="38">
        <v>0</v>
      </c>
      <c s="32">
        <f>ROUND(ROUND(L27,2)*ROUND(G27,3),2)</f>
      </c>
      <c s="36" t="s">
        <v>55</v>
      </c>
      <c>
        <f>(M27*21)/100</f>
      </c>
      <c t="s">
        <v>27</v>
      </c>
    </row>
    <row r="28" spans="1:5" ht="12.75">
      <c r="A28" s="35" t="s">
        <v>56</v>
      </c>
      <c r="E28" s="39" t="s">
        <v>5</v>
      </c>
    </row>
    <row r="29" spans="1:5" ht="25.5">
      <c r="A29" s="35" t="s">
        <v>57</v>
      </c>
      <c r="E29" s="40" t="s">
        <v>7440</v>
      </c>
    </row>
    <row r="30" spans="1:5" ht="89.25">
      <c r="A30" t="s">
        <v>59</v>
      </c>
      <c r="E30" s="39" t="s">
        <v>7441</v>
      </c>
    </row>
    <row r="31" spans="1:16" ht="25.5">
      <c r="A31" t="s">
        <v>49</v>
      </c>
      <c s="34" t="s">
        <v>82</v>
      </c>
      <c s="34" t="s">
        <v>7337</v>
      </c>
      <c s="35" t="s">
        <v>5</v>
      </c>
      <c s="6" t="s">
        <v>7442</v>
      </c>
      <c s="36" t="s">
        <v>90</v>
      </c>
      <c s="37">
        <v>2</v>
      </c>
      <c s="36">
        <v>0</v>
      </c>
      <c s="36">
        <f>ROUND(G31*H31,6)</f>
      </c>
      <c r="L31" s="38">
        <v>0</v>
      </c>
      <c s="32">
        <f>ROUND(ROUND(L31,2)*ROUND(G31,3),2)</f>
      </c>
      <c s="36" t="s">
        <v>55</v>
      </c>
      <c>
        <f>(M31*21)/100</f>
      </c>
      <c t="s">
        <v>27</v>
      </c>
    </row>
    <row r="32" spans="1:5" ht="12.75">
      <c r="A32" s="35" t="s">
        <v>56</v>
      </c>
      <c r="E32" s="39" t="s">
        <v>5</v>
      </c>
    </row>
    <row r="33" spans="1:5" ht="25.5">
      <c r="A33" s="35" t="s">
        <v>57</v>
      </c>
      <c r="E33" s="40" t="s">
        <v>1370</v>
      </c>
    </row>
    <row r="34" spans="1:5" ht="102">
      <c r="A34" t="s">
        <v>59</v>
      </c>
      <c r="E34" s="39" t="s">
        <v>1116</v>
      </c>
    </row>
    <row r="35" spans="1:16" ht="12.75">
      <c r="A35" t="s">
        <v>49</v>
      </c>
      <c s="34" t="s">
        <v>87</v>
      </c>
      <c s="34" t="s">
        <v>218</v>
      </c>
      <c s="35" t="s">
        <v>5</v>
      </c>
      <c s="6" t="s">
        <v>219</v>
      </c>
      <c s="36" t="s">
        <v>75</v>
      </c>
      <c s="37">
        <v>76</v>
      </c>
      <c s="36">
        <v>0</v>
      </c>
      <c s="36">
        <f>ROUND(G35*H35,6)</f>
      </c>
      <c r="L35" s="38">
        <v>0</v>
      </c>
      <c s="32">
        <f>ROUND(ROUND(L35,2)*ROUND(G35,3),2)</f>
      </c>
      <c s="36" t="s">
        <v>55</v>
      </c>
      <c>
        <f>(M35*21)/100</f>
      </c>
      <c t="s">
        <v>27</v>
      </c>
    </row>
    <row r="36" spans="1:5" ht="12.75">
      <c r="A36" s="35" t="s">
        <v>56</v>
      </c>
      <c r="E36" s="39" t="s">
        <v>5</v>
      </c>
    </row>
    <row r="37" spans="1:5" ht="25.5">
      <c r="A37" s="35" t="s">
        <v>57</v>
      </c>
      <c r="E37" s="40" t="s">
        <v>7443</v>
      </c>
    </row>
    <row r="38" spans="1:5" ht="89.25">
      <c r="A38" t="s">
        <v>59</v>
      </c>
      <c r="E38" s="39" t="s">
        <v>466</v>
      </c>
    </row>
    <row r="39" spans="1:16" ht="12.75">
      <c r="A39" t="s">
        <v>49</v>
      </c>
      <c s="34" t="s">
        <v>108</v>
      </c>
      <c s="34" t="s">
        <v>7444</v>
      </c>
      <c s="35" t="s">
        <v>5</v>
      </c>
      <c s="6" t="s">
        <v>7445</v>
      </c>
      <c s="36" t="s">
        <v>90</v>
      </c>
      <c s="37">
        <v>2</v>
      </c>
      <c s="36">
        <v>0</v>
      </c>
      <c s="36">
        <f>ROUND(G39*H39,6)</f>
      </c>
      <c r="L39" s="38">
        <v>0</v>
      </c>
      <c s="32">
        <f>ROUND(ROUND(L39,2)*ROUND(G39,3),2)</f>
      </c>
      <c s="36" t="s">
        <v>55</v>
      </c>
      <c>
        <f>(M39*21)/100</f>
      </c>
      <c t="s">
        <v>27</v>
      </c>
    </row>
    <row r="40" spans="1:5" ht="12.75">
      <c r="A40" s="35" t="s">
        <v>56</v>
      </c>
      <c r="E40" s="39" t="s">
        <v>5</v>
      </c>
    </row>
    <row r="41" spans="1:5" ht="25.5">
      <c r="A41" s="35" t="s">
        <v>57</v>
      </c>
      <c r="E41" s="40" t="s">
        <v>1370</v>
      </c>
    </row>
    <row r="42" spans="1:5" ht="89.25">
      <c r="A42" t="s">
        <v>59</v>
      </c>
      <c r="E42" s="39" t="s">
        <v>7446</v>
      </c>
    </row>
    <row r="43" spans="1:16" ht="12.75">
      <c r="A43" t="s">
        <v>49</v>
      </c>
      <c s="34" t="s">
        <v>112</v>
      </c>
      <c s="34" t="s">
        <v>7447</v>
      </c>
      <c s="35" t="s">
        <v>5</v>
      </c>
      <c s="6" t="s">
        <v>7448</v>
      </c>
      <c s="36" t="s">
        <v>90</v>
      </c>
      <c s="37">
        <v>1</v>
      </c>
      <c s="36">
        <v>0</v>
      </c>
      <c s="36">
        <f>ROUND(G43*H43,6)</f>
      </c>
      <c r="L43" s="38">
        <v>0</v>
      </c>
      <c s="32">
        <f>ROUND(ROUND(L43,2)*ROUND(G43,3),2)</f>
      </c>
      <c s="36" t="s">
        <v>55</v>
      </c>
      <c>
        <f>(M43*21)/100</f>
      </c>
      <c t="s">
        <v>27</v>
      </c>
    </row>
    <row r="44" spans="1:5" ht="12.75">
      <c r="A44" s="35" t="s">
        <v>56</v>
      </c>
      <c r="E44" s="39" t="s">
        <v>5</v>
      </c>
    </row>
    <row r="45" spans="1:5" ht="25.5">
      <c r="A45" s="35" t="s">
        <v>57</v>
      </c>
      <c r="E45" s="40" t="s">
        <v>58</v>
      </c>
    </row>
    <row r="46" spans="1:5" ht="114.75">
      <c r="A46" t="s">
        <v>59</v>
      </c>
      <c r="E46" s="39" t="s">
        <v>7449</v>
      </c>
    </row>
    <row r="47" spans="1:16" ht="12.75">
      <c r="A47" t="s">
        <v>49</v>
      </c>
      <c s="34" t="s">
        <v>116</v>
      </c>
      <c s="34" t="s">
        <v>7450</v>
      </c>
      <c s="35" t="s">
        <v>5</v>
      </c>
      <c s="6" t="s">
        <v>7451</v>
      </c>
      <c s="36" t="s">
        <v>75</v>
      </c>
      <c s="37">
        <v>76</v>
      </c>
      <c s="36">
        <v>0</v>
      </c>
      <c s="36">
        <f>ROUND(G47*H47,6)</f>
      </c>
      <c r="L47" s="38">
        <v>0</v>
      </c>
      <c s="32">
        <f>ROUND(ROUND(L47,2)*ROUND(G47,3),2)</f>
      </c>
      <c s="36" t="s">
        <v>55</v>
      </c>
      <c>
        <f>(M47*21)/100</f>
      </c>
      <c t="s">
        <v>27</v>
      </c>
    </row>
    <row r="48" spans="1:5" ht="12.75">
      <c r="A48" s="35" t="s">
        <v>56</v>
      </c>
      <c r="E48" s="39" t="s">
        <v>5</v>
      </c>
    </row>
    <row r="49" spans="1:5" ht="25.5">
      <c r="A49" s="35" t="s">
        <v>57</v>
      </c>
      <c r="E49" s="40" t="s">
        <v>7443</v>
      </c>
    </row>
    <row r="50" spans="1:5" ht="114.75">
      <c r="A50" t="s">
        <v>59</v>
      </c>
      <c r="E50" s="39" t="s">
        <v>7452</v>
      </c>
    </row>
    <row r="51" spans="1:16" ht="25.5">
      <c r="A51" t="s">
        <v>49</v>
      </c>
      <c s="34" t="s">
        <v>120</v>
      </c>
      <c s="34" t="s">
        <v>1807</v>
      </c>
      <c s="35" t="s">
        <v>5</v>
      </c>
      <c s="6" t="s">
        <v>1808</v>
      </c>
      <c s="36" t="s">
        <v>90</v>
      </c>
      <c s="37">
        <v>1</v>
      </c>
      <c s="36">
        <v>0</v>
      </c>
      <c s="36">
        <f>ROUND(G51*H51,6)</f>
      </c>
      <c r="L51" s="38">
        <v>0</v>
      </c>
      <c s="32">
        <f>ROUND(ROUND(L51,2)*ROUND(G51,3),2)</f>
      </c>
      <c s="36" t="s">
        <v>55</v>
      </c>
      <c>
        <f>(M51*21)/100</f>
      </c>
      <c t="s">
        <v>27</v>
      </c>
    </row>
    <row r="52" spans="1:5" ht="12.75">
      <c r="A52" s="35" t="s">
        <v>56</v>
      </c>
      <c r="E52" s="39" t="s">
        <v>5</v>
      </c>
    </row>
    <row r="53" spans="1:5" ht="25.5">
      <c r="A53" s="35" t="s">
        <v>57</v>
      </c>
      <c r="E53" s="40" t="s">
        <v>58</v>
      </c>
    </row>
    <row r="54" spans="1:5" ht="114.75">
      <c r="A54" t="s">
        <v>59</v>
      </c>
      <c r="E54" s="39" t="s">
        <v>1809</v>
      </c>
    </row>
    <row r="55" spans="1:16" ht="38.25">
      <c r="A55" t="s">
        <v>49</v>
      </c>
      <c s="34" t="s">
        <v>124</v>
      </c>
      <c s="34" t="s">
        <v>1881</v>
      </c>
      <c s="35" t="s">
        <v>5</v>
      </c>
      <c s="6" t="s">
        <v>1882</v>
      </c>
      <c s="36" t="s">
        <v>90</v>
      </c>
      <c s="37">
        <v>1</v>
      </c>
      <c s="36">
        <v>0</v>
      </c>
      <c s="36">
        <f>ROUND(G55*H55,6)</f>
      </c>
      <c r="L55" s="38">
        <v>0</v>
      </c>
      <c s="32">
        <f>ROUND(ROUND(L55,2)*ROUND(G55,3),2)</f>
      </c>
      <c s="36" t="s">
        <v>55</v>
      </c>
      <c>
        <f>(M55*21)/100</f>
      </c>
      <c t="s">
        <v>27</v>
      </c>
    </row>
    <row r="56" spans="1:5" ht="12.75">
      <c r="A56" s="35" t="s">
        <v>56</v>
      </c>
      <c r="E56" s="39" t="s">
        <v>5</v>
      </c>
    </row>
    <row r="57" spans="1:5" ht="25.5">
      <c r="A57" s="35" t="s">
        <v>57</v>
      </c>
      <c r="E57" s="40" t="s">
        <v>58</v>
      </c>
    </row>
    <row r="58" spans="1:5" ht="114.75">
      <c r="A58" t="s">
        <v>59</v>
      </c>
      <c r="E58" s="39" t="s">
        <v>1809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7455</v>
      </c>
      <c r="E8" s="30" t="s">
        <v>7454</v>
      </c>
      <c r="J8" s="29">
        <f>0+J9+J50+J59+J104+J141</f>
      </c>
      <c s="29">
        <f>0+K9+K50+K59+K104+K141</f>
      </c>
      <c s="29">
        <f>0+L9+L50+L59+L104+L141</f>
      </c>
      <c s="29">
        <f>0+M9+M50+M59+M104+M141</f>
      </c>
    </row>
    <row r="9" spans="1:13" ht="12.75">
      <c r="A9" t="s">
        <v>46</v>
      </c>
      <c r="C9" s="31" t="s">
        <v>4</v>
      </c>
      <c r="E9" s="33" t="s">
        <v>837</v>
      </c>
      <c r="J9" s="32">
        <f>0</f>
      </c>
      <c s="32">
        <f>0</f>
      </c>
      <c s="32">
        <f>0+L10+L14+L18+L22+L26+L30+L34+L38+L42+L46</f>
      </c>
      <c s="32">
        <f>0+M10+M14+M18+M22+M26+M30+M34+M38+M42+M46</f>
      </c>
    </row>
    <row r="10" spans="1:16" ht="12.75">
      <c r="A10" t="s">
        <v>49</v>
      </c>
      <c s="34" t="s">
        <v>4</v>
      </c>
      <c s="34" t="s">
        <v>838</v>
      </c>
      <c s="35" t="s">
        <v>5</v>
      </c>
      <c s="6" t="s">
        <v>839</v>
      </c>
      <c s="36" t="s">
        <v>64</v>
      </c>
      <c s="37">
        <v>224</v>
      </c>
      <c s="36">
        <v>0</v>
      </c>
      <c s="36">
        <f>ROUND(G10*H10,6)</f>
      </c>
      <c r="L10" s="38">
        <v>0</v>
      </c>
      <c s="32">
        <f>ROUND(ROUND(L10,2)*ROUND(G10,3),2)</f>
      </c>
      <c s="36" t="s">
        <v>55</v>
      </c>
      <c>
        <f>(M10*21)/100</f>
      </c>
      <c t="s">
        <v>27</v>
      </c>
    </row>
    <row r="11" spans="1:5" ht="12.75">
      <c r="A11" s="35" t="s">
        <v>56</v>
      </c>
      <c r="E11" s="39" t="s">
        <v>65</v>
      </c>
    </row>
    <row r="12" spans="1:5" ht="38.25">
      <c r="A12" s="35" t="s">
        <v>57</v>
      </c>
      <c r="E12" s="40" t="s">
        <v>7456</v>
      </c>
    </row>
    <row r="13" spans="1:5" ht="318.75">
      <c r="A13" t="s">
        <v>59</v>
      </c>
      <c r="E13" s="39" t="s">
        <v>1860</v>
      </c>
    </row>
    <row r="14" spans="1:16" ht="12.75">
      <c r="A14" t="s">
        <v>49</v>
      </c>
      <c s="34" t="s">
        <v>27</v>
      </c>
      <c s="34" t="s">
        <v>7304</v>
      </c>
      <c s="35" t="s">
        <v>5</v>
      </c>
      <c s="6" t="s">
        <v>7305</v>
      </c>
      <c s="36" t="s">
        <v>75</v>
      </c>
      <c s="37">
        <v>55</v>
      </c>
      <c s="36">
        <v>0</v>
      </c>
      <c s="36">
        <f>ROUND(G14*H14,6)</f>
      </c>
      <c r="L14" s="38">
        <v>0</v>
      </c>
      <c s="32">
        <f>ROUND(ROUND(L14,2)*ROUND(G14,3),2)</f>
      </c>
      <c s="36" t="s">
        <v>55</v>
      </c>
      <c>
        <f>(M14*21)/100</f>
      </c>
      <c t="s">
        <v>27</v>
      </c>
    </row>
    <row r="15" spans="1:5" ht="12.75">
      <c r="A15" s="35" t="s">
        <v>56</v>
      </c>
      <c r="E15" s="39" t="s">
        <v>65</v>
      </c>
    </row>
    <row r="16" spans="1:5" ht="38.25">
      <c r="A16" s="35" t="s">
        <v>57</v>
      </c>
      <c r="E16" s="40" t="s">
        <v>7457</v>
      </c>
    </row>
    <row r="17" spans="1:5" ht="25.5">
      <c r="A17" t="s">
        <v>59</v>
      </c>
      <c r="E17" s="39" t="s">
        <v>7307</v>
      </c>
    </row>
    <row r="18" spans="1:16" ht="12.75">
      <c r="A18" t="s">
        <v>49</v>
      </c>
      <c s="34" t="s">
        <v>26</v>
      </c>
      <c s="34" t="s">
        <v>78</v>
      </c>
      <c s="35" t="s">
        <v>5</v>
      </c>
      <c s="6" t="s">
        <v>842</v>
      </c>
      <c s="36" t="s">
        <v>64</v>
      </c>
      <c s="37">
        <v>224</v>
      </c>
      <c s="36">
        <v>0</v>
      </c>
      <c s="36">
        <f>ROUND(G18*H18,6)</f>
      </c>
      <c r="L18" s="38">
        <v>0</v>
      </c>
      <c s="32">
        <f>ROUND(ROUND(L18,2)*ROUND(G18,3),2)</f>
      </c>
      <c s="36" t="s">
        <v>55</v>
      </c>
      <c>
        <f>(M18*21)/100</f>
      </c>
      <c t="s">
        <v>27</v>
      </c>
    </row>
    <row r="19" spans="1:5" ht="12.75">
      <c r="A19" s="35" t="s">
        <v>56</v>
      </c>
      <c r="E19" s="39" t="s">
        <v>65</v>
      </c>
    </row>
    <row r="20" spans="1:5" ht="38.25">
      <c r="A20" s="35" t="s">
        <v>57</v>
      </c>
      <c r="E20" s="40" t="s">
        <v>7456</v>
      </c>
    </row>
    <row r="21" spans="1:5" ht="318.75">
      <c r="A21" t="s">
        <v>59</v>
      </c>
      <c r="E21" s="39" t="s">
        <v>1860</v>
      </c>
    </row>
    <row r="22" spans="1:16" ht="12.75">
      <c r="A22" t="s">
        <v>49</v>
      </c>
      <c s="34" t="s">
        <v>72</v>
      </c>
      <c s="34" t="s">
        <v>7308</v>
      </c>
      <c s="35" t="s">
        <v>5</v>
      </c>
      <c s="6" t="s">
        <v>7309</v>
      </c>
      <c s="36" t="s">
        <v>85</v>
      </c>
      <c s="37">
        <v>280</v>
      </c>
      <c s="36">
        <v>0</v>
      </c>
      <c s="36">
        <f>ROUND(G22*H22,6)</f>
      </c>
      <c r="L22" s="38">
        <v>0</v>
      </c>
      <c s="32">
        <f>ROUND(ROUND(L22,2)*ROUND(G22,3),2)</f>
      </c>
      <c s="36" t="s">
        <v>55</v>
      </c>
      <c>
        <f>(M22*21)/100</f>
      </c>
      <c t="s">
        <v>27</v>
      </c>
    </row>
    <row r="23" spans="1:5" ht="12.75">
      <c r="A23" s="35" t="s">
        <v>56</v>
      </c>
      <c r="E23" s="39" t="s">
        <v>65</v>
      </c>
    </row>
    <row r="24" spans="1:5" ht="38.25">
      <c r="A24" s="35" t="s">
        <v>57</v>
      </c>
      <c r="E24" s="40" t="s">
        <v>7458</v>
      </c>
    </row>
    <row r="25" spans="1:5" ht="38.25">
      <c r="A25" t="s">
        <v>59</v>
      </c>
      <c r="E25" s="39" t="s">
        <v>7311</v>
      </c>
    </row>
    <row r="26" spans="1:16" ht="12.75">
      <c r="A26" t="s">
        <v>49</v>
      </c>
      <c s="34" t="s">
        <v>77</v>
      </c>
      <c s="34" t="s">
        <v>868</v>
      </c>
      <c s="35" t="s">
        <v>5</v>
      </c>
      <c s="6" t="s">
        <v>869</v>
      </c>
      <c s="36" t="s">
        <v>75</v>
      </c>
      <c s="37">
        <v>950</v>
      </c>
      <c s="36">
        <v>0</v>
      </c>
      <c s="36">
        <f>ROUND(G26*H26,6)</f>
      </c>
      <c r="L26" s="38">
        <v>0</v>
      </c>
      <c s="32">
        <f>ROUND(ROUND(L26,2)*ROUND(G26,3),2)</f>
      </c>
      <c s="36" t="s">
        <v>55</v>
      </c>
      <c>
        <f>(M26*21)/100</f>
      </c>
      <c t="s">
        <v>27</v>
      </c>
    </row>
    <row r="27" spans="1:5" ht="12.75">
      <c r="A27" s="35" t="s">
        <v>56</v>
      </c>
      <c r="E27" s="39" t="s">
        <v>65</v>
      </c>
    </row>
    <row r="28" spans="1:5" ht="38.25">
      <c r="A28" s="35" t="s">
        <v>57</v>
      </c>
      <c r="E28" s="40" t="s">
        <v>7459</v>
      </c>
    </row>
    <row r="29" spans="1:5" ht="102">
      <c r="A29" t="s">
        <v>59</v>
      </c>
      <c r="E29" s="39" t="s">
        <v>871</v>
      </c>
    </row>
    <row r="30" spans="1:16" ht="12.75">
      <c r="A30" t="s">
        <v>49</v>
      </c>
      <c s="34" t="s">
        <v>82</v>
      </c>
      <c s="34" t="s">
        <v>136</v>
      </c>
      <c s="35" t="s">
        <v>5</v>
      </c>
      <c s="6" t="s">
        <v>137</v>
      </c>
      <c s="36" t="s">
        <v>75</v>
      </c>
      <c s="37">
        <v>800</v>
      </c>
      <c s="36">
        <v>0</v>
      </c>
      <c s="36">
        <f>ROUND(G30*H30,6)</f>
      </c>
      <c r="L30" s="38">
        <v>0</v>
      </c>
      <c s="32">
        <f>ROUND(ROUND(L30,2)*ROUND(G30,3),2)</f>
      </c>
      <c s="36" t="s">
        <v>55</v>
      </c>
      <c>
        <f>(M30*21)/100</f>
      </c>
      <c t="s">
        <v>27</v>
      </c>
    </row>
    <row r="31" spans="1:5" ht="12.75">
      <c r="A31" s="35" t="s">
        <v>56</v>
      </c>
      <c r="E31" s="39" t="s">
        <v>65</v>
      </c>
    </row>
    <row r="32" spans="1:5" ht="38.25">
      <c r="A32" s="35" t="s">
        <v>57</v>
      </c>
      <c r="E32" s="40" t="s">
        <v>7460</v>
      </c>
    </row>
    <row r="33" spans="1:5" ht="140.25">
      <c r="A33" t="s">
        <v>59</v>
      </c>
      <c r="E33" s="39" t="s">
        <v>876</v>
      </c>
    </row>
    <row r="34" spans="1:16" ht="25.5">
      <c r="A34" t="s">
        <v>49</v>
      </c>
      <c s="34" t="s">
        <v>87</v>
      </c>
      <c s="34" t="s">
        <v>877</v>
      </c>
      <c s="35" t="s">
        <v>5</v>
      </c>
      <c s="6" t="s">
        <v>878</v>
      </c>
      <c s="36" t="s">
        <v>75</v>
      </c>
      <c s="37">
        <v>800</v>
      </c>
      <c s="36">
        <v>0</v>
      </c>
      <c s="36">
        <f>ROUND(G34*H34,6)</f>
      </c>
      <c r="L34" s="38">
        <v>0</v>
      </c>
      <c s="32">
        <f>ROUND(ROUND(L34,2)*ROUND(G34,3),2)</f>
      </c>
      <c s="36" t="s">
        <v>55</v>
      </c>
      <c>
        <f>(M34*21)/100</f>
      </c>
      <c t="s">
        <v>27</v>
      </c>
    </row>
    <row r="35" spans="1:5" ht="12.75">
      <c r="A35" s="35" t="s">
        <v>56</v>
      </c>
      <c r="E35" s="39" t="s">
        <v>65</v>
      </c>
    </row>
    <row r="36" spans="1:5" ht="38.25">
      <c r="A36" s="35" t="s">
        <v>57</v>
      </c>
      <c r="E36" s="40" t="s">
        <v>7461</v>
      </c>
    </row>
    <row r="37" spans="1:5" ht="140.25">
      <c r="A37" t="s">
        <v>59</v>
      </c>
      <c r="E37" s="39" t="s">
        <v>879</v>
      </c>
    </row>
    <row r="38" spans="1:16" ht="25.5">
      <c r="A38" t="s">
        <v>49</v>
      </c>
      <c s="34" t="s">
        <v>108</v>
      </c>
      <c s="34" t="s">
        <v>156</v>
      </c>
      <c s="35" t="s">
        <v>5</v>
      </c>
      <c s="6" t="s">
        <v>157</v>
      </c>
      <c s="36" t="s">
        <v>90</v>
      </c>
      <c s="37">
        <v>8</v>
      </c>
      <c s="36">
        <v>0</v>
      </c>
      <c s="36">
        <f>ROUND(G38*H38,6)</f>
      </c>
      <c r="L38" s="38">
        <v>0</v>
      </c>
      <c s="32">
        <f>ROUND(ROUND(L38,2)*ROUND(G38,3),2)</f>
      </c>
      <c s="36" t="s">
        <v>55</v>
      </c>
      <c>
        <f>(M38*21)/100</f>
      </c>
      <c t="s">
        <v>27</v>
      </c>
    </row>
    <row r="39" spans="1:5" ht="12.75">
      <c r="A39" s="35" t="s">
        <v>56</v>
      </c>
      <c r="E39" s="39" t="s">
        <v>65</v>
      </c>
    </row>
    <row r="40" spans="1:5" ht="38.25">
      <c r="A40" s="35" t="s">
        <v>57</v>
      </c>
      <c r="E40" s="40" t="s">
        <v>7462</v>
      </c>
    </row>
    <row r="41" spans="1:5" ht="102">
      <c r="A41" t="s">
        <v>59</v>
      </c>
      <c r="E41" s="39" t="s">
        <v>867</v>
      </c>
    </row>
    <row r="42" spans="1:16" ht="12.75">
      <c r="A42" t="s">
        <v>49</v>
      </c>
      <c s="34" t="s">
        <v>112</v>
      </c>
      <c s="34" t="s">
        <v>7316</v>
      </c>
      <c s="35" t="s">
        <v>5</v>
      </c>
      <c s="6" t="s">
        <v>7317</v>
      </c>
      <c s="36" t="s">
        <v>75</v>
      </c>
      <c s="37">
        <v>950</v>
      </c>
      <c s="36">
        <v>0</v>
      </c>
      <c s="36">
        <f>ROUND(G42*H42,6)</f>
      </c>
      <c r="L42" s="38">
        <v>0</v>
      </c>
      <c s="32">
        <f>ROUND(ROUND(L42,2)*ROUND(G42,3),2)</f>
      </c>
      <c s="36" t="s">
        <v>55</v>
      </c>
      <c>
        <f>(M42*21)/100</f>
      </c>
      <c t="s">
        <v>27</v>
      </c>
    </row>
    <row r="43" spans="1:5" ht="12.75">
      <c r="A43" s="35" t="s">
        <v>56</v>
      </c>
      <c r="E43" s="39" t="s">
        <v>65</v>
      </c>
    </row>
    <row r="44" spans="1:5" ht="38.25">
      <c r="A44" s="35" t="s">
        <v>57</v>
      </c>
      <c r="E44" s="40" t="s">
        <v>7459</v>
      </c>
    </row>
    <row r="45" spans="1:5" ht="76.5">
      <c r="A45" t="s">
        <v>59</v>
      </c>
      <c r="E45" s="39" t="s">
        <v>7319</v>
      </c>
    </row>
    <row r="46" spans="1:16" ht="12.75">
      <c r="A46" t="s">
        <v>49</v>
      </c>
      <c s="34" t="s">
        <v>116</v>
      </c>
      <c s="34" t="s">
        <v>7463</v>
      </c>
      <c s="35" t="s">
        <v>5</v>
      </c>
      <c s="6" t="s">
        <v>7464</v>
      </c>
      <c s="36" t="s">
        <v>64</v>
      </c>
      <c s="37">
        <v>2.7</v>
      </c>
      <c s="36">
        <v>0</v>
      </c>
      <c s="36">
        <f>ROUND(G46*H46,6)</f>
      </c>
      <c r="L46" s="38">
        <v>0</v>
      </c>
      <c s="32">
        <f>ROUND(ROUND(L46,2)*ROUND(G46,3),2)</f>
      </c>
      <c s="36" t="s">
        <v>55</v>
      </c>
      <c>
        <f>(M46*21)/100</f>
      </c>
      <c t="s">
        <v>27</v>
      </c>
    </row>
    <row r="47" spans="1:5" ht="12.75">
      <c r="A47" s="35" t="s">
        <v>56</v>
      </c>
      <c r="E47" s="39" t="s">
        <v>65</v>
      </c>
    </row>
    <row r="48" spans="1:5" ht="38.25">
      <c r="A48" s="35" t="s">
        <v>57</v>
      </c>
      <c r="E48" s="40" t="s">
        <v>7465</v>
      </c>
    </row>
    <row r="49" spans="1:5" ht="216.75">
      <c r="A49" t="s">
        <v>59</v>
      </c>
      <c r="E49" s="39" t="s">
        <v>7466</v>
      </c>
    </row>
    <row r="50" spans="1:13" ht="12.75">
      <c r="A50" t="s">
        <v>46</v>
      </c>
      <c r="C50" s="31" t="s">
        <v>135</v>
      </c>
      <c r="E50" s="33" t="s">
        <v>7467</v>
      </c>
      <c r="J50" s="32">
        <f>0</f>
      </c>
      <c s="32">
        <f>0</f>
      </c>
      <c s="32">
        <f>0+L51+L55</f>
      </c>
      <c s="32">
        <f>0+M51+M55</f>
      </c>
    </row>
    <row r="51" spans="1:16" ht="25.5">
      <c r="A51" t="s">
        <v>49</v>
      </c>
      <c s="34" t="s">
        <v>124</v>
      </c>
      <c s="34" t="s">
        <v>811</v>
      </c>
      <c s="35" t="s">
        <v>812</v>
      </c>
      <c s="6" t="s">
        <v>7468</v>
      </c>
      <c s="36" t="s">
        <v>793</v>
      </c>
      <c s="37">
        <v>10</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7469</v>
      </c>
    </row>
    <row r="55" spans="1:16" ht="25.5">
      <c r="A55" t="s">
        <v>49</v>
      </c>
      <c s="34" t="s">
        <v>128</v>
      </c>
      <c s="34" t="s">
        <v>1772</v>
      </c>
      <c s="35" t="s">
        <v>1773</v>
      </c>
      <c s="6" t="s">
        <v>7470</v>
      </c>
      <c s="36" t="s">
        <v>793</v>
      </c>
      <c s="37">
        <v>0.8</v>
      </c>
      <c s="36">
        <v>0</v>
      </c>
      <c s="36">
        <f>ROUND(G55*H55,6)</f>
      </c>
      <c r="L55" s="38">
        <v>0</v>
      </c>
      <c s="32">
        <f>ROUND(ROUND(L55,2)*ROUND(G55,3),2)</f>
      </c>
      <c s="36" t="s">
        <v>55</v>
      </c>
      <c>
        <f>(M55*21)/100</f>
      </c>
      <c t="s">
        <v>27</v>
      </c>
    </row>
    <row r="56" spans="1:5" ht="12.75">
      <c r="A56" s="35" t="s">
        <v>56</v>
      </c>
      <c r="E56" s="39" t="s">
        <v>794</v>
      </c>
    </row>
    <row r="57" spans="1:5" ht="12.75">
      <c r="A57" s="35" t="s">
        <v>57</v>
      </c>
      <c r="E57" s="40" t="s">
        <v>5</v>
      </c>
    </row>
    <row r="58" spans="1:5" ht="140.25">
      <c r="A58" t="s">
        <v>59</v>
      </c>
      <c r="E58" s="39" t="s">
        <v>7469</v>
      </c>
    </row>
    <row r="59" spans="1:13" ht="12.75">
      <c r="A59" t="s">
        <v>46</v>
      </c>
      <c r="C59" s="31" t="s">
        <v>7320</v>
      </c>
      <c r="E59" s="33" t="s">
        <v>7321</v>
      </c>
      <c r="J59" s="32">
        <f>0</f>
      </c>
      <c s="32">
        <f>0</f>
      </c>
      <c s="32">
        <f>0+L60+L64+L68+L72+L76+L80+L84+L88+L92+L96+L100</f>
      </c>
      <c s="32">
        <f>0+M60+M64+M68+M72+M76+M80+M84+M88+M92+M96+M100</f>
      </c>
    </row>
    <row r="60" spans="1:16" ht="12.75">
      <c r="A60" t="s">
        <v>49</v>
      </c>
      <c s="34" t="s">
        <v>131</v>
      </c>
      <c s="34" t="s">
        <v>121</v>
      </c>
      <c s="35" t="s">
        <v>5</v>
      </c>
      <c s="6" t="s">
        <v>122</v>
      </c>
      <c s="36" t="s">
        <v>90</v>
      </c>
      <c s="37">
        <v>20</v>
      </c>
      <c s="36">
        <v>0</v>
      </c>
      <c s="36">
        <f>ROUND(G60*H60,6)</f>
      </c>
      <c r="L60" s="38">
        <v>0</v>
      </c>
      <c s="32">
        <f>ROUND(ROUND(L60,2)*ROUND(G60,3),2)</f>
      </c>
      <c s="36" t="s">
        <v>55</v>
      </c>
      <c>
        <f>(M60*21)/100</f>
      </c>
      <c t="s">
        <v>27</v>
      </c>
    </row>
    <row r="61" spans="1:5" ht="12.75">
      <c r="A61" s="35" t="s">
        <v>56</v>
      </c>
      <c r="E61" s="39" t="s">
        <v>65</v>
      </c>
    </row>
    <row r="62" spans="1:5" ht="38.25">
      <c r="A62" s="35" t="s">
        <v>57</v>
      </c>
      <c r="E62" s="40" t="s">
        <v>7471</v>
      </c>
    </row>
    <row r="63" spans="1:5" ht="102">
      <c r="A63" t="s">
        <v>59</v>
      </c>
      <c r="E63" s="39" t="s">
        <v>863</v>
      </c>
    </row>
    <row r="64" spans="1:16" ht="12.75">
      <c r="A64" t="s">
        <v>49</v>
      </c>
      <c s="34" t="s">
        <v>135</v>
      </c>
      <c s="34" t="s">
        <v>197</v>
      </c>
      <c s="35" t="s">
        <v>5</v>
      </c>
      <c s="6" t="s">
        <v>7323</v>
      </c>
      <c s="36" t="s">
        <v>75</v>
      </c>
      <c s="37">
        <v>200</v>
      </c>
      <c s="36">
        <v>0</v>
      </c>
      <c s="36">
        <f>ROUND(G64*H64,6)</f>
      </c>
      <c r="L64" s="38">
        <v>0</v>
      </c>
      <c s="32">
        <f>ROUND(ROUND(L64,2)*ROUND(G64,3),2)</f>
      </c>
      <c s="36" t="s">
        <v>55</v>
      </c>
      <c>
        <f>(M64*21)/100</f>
      </c>
      <c t="s">
        <v>27</v>
      </c>
    </row>
    <row r="65" spans="1:5" ht="12.75">
      <c r="A65" s="35" t="s">
        <v>56</v>
      </c>
      <c r="E65" s="39" t="s">
        <v>65</v>
      </c>
    </row>
    <row r="66" spans="1:5" ht="38.25">
      <c r="A66" s="35" t="s">
        <v>57</v>
      </c>
      <c r="E66" s="40" t="s">
        <v>7472</v>
      </c>
    </row>
    <row r="67" spans="1:5" ht="140.25">
      <c r="A67" t="s">
        <v>59</v>
      </c>
      <c r="E67" s="39" t="s">
        <v>7325</v>
      </c>
    </row>
    <row r="68" spans="1:16" ht="12.75">
      <c r="A68" t="s">
        <v>49</v>
      </c>
      <c s="34" t="s">
        <v>139</v>
      </c>
      <c s="34" t="s">
        <v>7473</v>
      </c>
      <c s="35" t="s">
        <v>5</v>
      </c>
      <c s="6" t="s">
        <v>7474</v>
      </c>
      <c s="36" t="s">
        <v>90</v>
      </c>
      <c s="37">
        <v>11</v>
      </c>
      <c s="36">
        <v>0</v>
      </c>
      <c s="36">
        <f>ROUND(G68*H68,6)</f>
      </c>
      <c r="L68" s="38">
        <v>0</v>
      </c>
      <c s="32">
        <f>ROUND(ROUND(L68,2)*ROUND(G68,3),2)</f>
      </c>
      <c s="36" t="s">
        <v>55</v>
      </c>
      <c>
        <f>(M68*21)/100</f>
      </c>
      <c t="s">
        <v>27</v>
      </c>
    </row>
    <row r="69" spans="1:5" ht="12.75">
      <c r="A69" s="35" t="s">
        <v>56</v>
      </c>
      <c r="E69" s="39" t="s">
        <v>65</v>
      </c>
    </row>
    <row r="70" spans="1:5" ht="38.25">
      <c r="A70" s="35" t="s">
        <v>57</v>
      </c>
      <c r="E70" s="40" t="s">
        <v>7475</v>
      </c>
    </row>
    <row r="71" spans="1:5" ht="89.25">
      <c r="A71" t="s">
        <v>59</v>
      </c>
      <c r="E71" s="39" t="s">
        <v>7476</v>
      </c>
    </row>
    <row r="72" spans="1:16" ht="12.75">
      <c r="A72" t="s">
        <v>49</v>
      </c>
      <c s="34" t="s">
        <v>143</v>
      </c>
      <c s="34" t="s">
        <v>7326</v>
      </c>
      <c s="35" t="s">
        <v>5</v>
      </c>
      <c s="6" t="s">
        <v>7327</v>
      </c>
      <c s="36" t="s">
        <v>75</v>
      </c>
      <c s="37">
        <v>200</v>
      </c>
      <c s="36">
        <v>0</v>
      </c>
      <c s="36">
        <f>ROUND(G72*H72,6)</f>
      </c>
      <c r="L72" s="38">
        <v>0</v>
      </c>
      <c s="32">
        <f>ROUND(ROUND(L72,2)*ROUND(G72,3),2)</f>
      </c>
      <c s="36" t="s">
        <v>55</v>
      </c>
      <c>
        <f>(M72*21)/100</f>
      </c>
      <c t="s">
        <v>27</v>
      </c>
    </row>
    <row r="73" spans="1:5" ht="12.75">
      <c r="A73" s="35" t="s">
        <v>56</v>
      </c>
      <c r="E73" s="39" t="s">
        <v>65</v>
      </c>
    </row>
    <row r="74" spans="1:5" ht="38.25">
      <c r="A74" s="35" t="s">
        <v>57</v>
      </c>
      <c r="E74" s="40" t="s">
        <v>7477</v>
      </c>
    </row>
    <row r="75" spans="1:5" ht="89.25">
      <c r="A75" t="s">
        <v>59</v>
      </c>
      <c r="E75" s="39" t="s">
        <v>466</v>
      </c>
    </row>
    <row r="76" spans="1:16" ht="12.75">
      <c r="A76" t="s">
        <v>49</v>
      </c>
      <c s="34" t="s">
        <v>147</v>
      </c>
      <c s="34" t="s">
        <v>218</v>
      </c>
      <c s="35" t="s">
        <v>5</v>
      </c>
      <c s="6" t="s">
        <v>219</v>
      </c>
      <c s="36" t="s">
        <v>75</v>
      </c>
      <c s="37">
        <v>985</v>
      </c>
      <c s="36">
        <v>0</v>
      </c>
      <c s="36">
        <f>ROUND(G76*H76,6)</f>
      </c>
      <c r="L76" s="38">
        <v>0</v>
      </c>
      <c s="32">
        <f>ROUND(ROUND(L76,2)*ROUND(G76,3),2)</f>
      </c>
      <c s="36" t="s">
        <v>55</v>
      </c>
      <c>
        <f>(M76*21)/100</f>
      </c>
      <c t="s">
        <v>27</v>
      </c>
    </row>
    <row r="77" spans="1:5" ht="12.75">
      <c r="A77" s="35" t="s">
        <v>56</v>
      </c>
      <c r="E77" s="39" t="s">
        <v>65</v>
      </c>
    </row>
    <row r="78" spans="1:5" ht="38.25">
      <c r="A78" s="35" t="s">
        <v>57</v>
      </c>
      <c r="E78" s="40" t="s">
        <v>7478</v>
      </c>
    </row>
    <row r="79" spans="1:5" ht="89.25">
      <c r="A79" t="s">
        <v>59</v>
      </c>
      <c r="E79" s="39" t="s">
        <v>466</v>
      </c>
    </row>
    <row r="80" spans="1:16" ht="25.5">
      <c r="A80" t="s">
        <v>49</v>
      </c>
      <c s="34" t="s">
        <v>151</v>
      </c>
      <c s="34" t="s">
        <v>1114</v>
      </c>
      <c s="35" t="s">
        <v>5</v>
      </c>
      <c s="6" t="s">
        <v>1115</v>
      </c>
      <c s="36" t="s">
        <v>90</v>
      </c>
      <c s="37">
        <v>18</v>
      </c>
      <c s="36">
        <v>0</v>
      </c>
      <c s="36">
        <f>ROUND(G80*H80,6)</f>
      </c>
      <c r="L80" s="38">
        <v>0</v>
      </c>
      <c s="32">
        <f>ROUND(ROUND(L80,2)*ROUND(G80,3),2)</f>
      </c>
      <c s="36" t="s">
        <v>55</v>
      </c>
      <c>
        <f>(M80*21)/100</f>
      </c>
      <c t="s">
        <v>27</v>
      </c>
    </row>
    <row r="81" spans="1:5" ht="12.75">
      <c r="A81" s="35" t="s">
        <v>56</v>
      </c>
      <c r="E81" s="39" t="s">
        <v>65</v>
      </c>
    </row>
    <row r="82" spans="1:5" ht="38.25">
      <c r="A82" s="35" t="s">
        <v>57</v>
      </c>
      <c r="E82" s="40" t="s">
        <v>7479</v>
      </c>
    </row>
    <row r="83" spans="1:5" ht="89.25">
      <c r="A83" t="s">
        <v>59</v>
      </c>
      <c r="E83" s="39" t="s">
        <v>7480</v>
      </c>
    </row>
    <row r="84" spans="1:16" ht="25.5">
      <c r="A84" t="s">
        <v>49</v>
      </c>
      <c s="34" t="s">
        <v>155</v>
      </c>
      <c s="34" t="s">
        <v>227</v>
      </c>
      <c s="35" t="s">
        <v>5</v>
      </c>
      <c s="6" t="s">
        <v>228</v>
      </c>
      <c s="36" t="s">
        <v>90</v>
      </c>
      <c s="37">
        <v>22</v>
      </c>
      <c s="36">
        <v>0</v>
      </c>
      <c s="36">
        <f>ROUND(G84*H84,6)</f>
      </c>
      <c r="L84" s="38">
        <v>0</v>
      </c>
      <c s="32">
        <f>ROUND(ROUND(L84,2)*ROUND(G84,3),2)</f>
      </c>
      <c s="36" t="s">
        <v>55</v>
      </c>
      <c>
        <f>(M84*21)/100</f>
      </c>
      <c t="s">
        <v>27</v>
      </c>
    </row>
    <row r="85" spans="1:5" ht="12.75">
      <c r="A85" s="35" t="s">
        <v>56</v>
      </c>
      <c r="E85" s="39" t="s">
        <v>65</v>
      </c>
    </row>
    <row r="86" spans="1:5" ht="38.25">
      <c r="A86" s="35" t="s">
        <v>57</v>
      </c>
      <c r="E86" s="40" t="s">
        <v>7481</v>
      </c>
    </row>
    <row r="87" spans="1:5" ht="89.25">
      <c r="A87" t="s">
        <v>59</v>
      </c>
      <c r="E87" s="39" t="s">
        <v>7480</v>
      </c>
    </row>
    <row r="88" spans="1:16" ht="12.75">
      <c r="A88" t="s">
        <v>49</v>
      </c>
      <c s="34" t="s">
        <v>158</v>
      </c>
      <c s="34" t="s">
        <v>7341</v>
      </c>
      <c s="35" t="s">
        <v>5</v>
      </c>
      <c s="6" t="s">
        <v>7342</v>
      </c>
      <c s="36" t="s">
        <v>90</v>
      </c>
      <c s="37">
        <v>30</v>
      </c>
      <c s="36">
        <v>0</v>
      </c>
      <c s="36">
        <f>ROUND(G88*H88,6)</f>
      </c>
      <c r="L88" s="38">
        <v>0</v>
      </c>
      <c s="32">
        <f>ROUND(ROUND(L88,2)*ROUND(G88,3),2)</f>
      </c>
      <c s="36" t="s">
        <v>55</v>
      </c>
      <c>
        <f>(M88*21)/100</f>
      </c>
      <c t="s">
        <v>27</v>
      </c>
    </row>
    <row r="89" spans="1:5" ht="12.75">
      <c r="A89" s="35" t="s">
        <v>56</v>
      </c>
      <c r="E89" s="39" t="s">
        <v>65</v>
      </c>
    </row>
    <row r="90" spans="1:5" ht="38.25">
      <c r="A90" s="35" t="s">
        <v>57</v>
      </c>
      <c r="E90" s="40" t="s">
        <v>7482</v>
      </c>
    </row>
    <row r="91" spans="1:5" ht="76.5">
      <c r="A91" t="s">
        <v>59</v>
      </c>
      <c r="E91" s="39" t="s">
        <v>7483</v>
      </c>
    </row>
    <row r="92" spans="1:16" ht="12.75">
      <c r="A92" t="s">
        <v>49</v>
      </c>
      <c s="34" t="s">
        <v>164</v>
      </c>
      <c s="34" t="s">
        <v>7450</v>
      </c>
      <c s="35" t="s">
        <v>5</v>
      </c>
      <c s="6" t="s">
        <v>7451</v>
      </c>
      <c s="36" t="s">
        <v>75</v>
      </c>
      <c s="37">
        <v>900</v>
      </c>
      <c s="36">
        <v>0</v>
      </c>
      <c s="36">
        <f>ROUND(G92*H92,6)</f>
      </c>
      <c r="L92" s="38">
        <v>0</v>
      </c>
      <c s="32">
        <f>ROUND(ROUND(L92,2)*ROUND(G92,3),2)</f>
      </c>
      <c s="36" t="s">
        <v>55</v>
      </c>
      <c>
        <f>(M92*21)/100</f>
      </c>
      <c t="s">
        <v>27</v>
      </c>
    </row>
    <row r="93" spans="1:5" ht="12.75">
      <c r="A93" s="35" t="s">
        <v>56</v>
      </c>
      <c r="E93" s="39" t="s">
        <v>65</v>
      </c>
    </row>
    <row r="94" spans="1:5" ht="38.25">
      <c r="A94" s="35" t="s">
        <v>57</v>
      </c>
      <c r="E94" s="40" t="s">
        <v>7484</v>
      </c>
    </row>
    <row r="95" spans="1:5" ht="114.75">
      <c r="A95" t="s">
        <v>59</v>
      </c>
      <c r="E95" s="39" t="s">
        <v>7452</v>
      </c>
    </row>
    <row r="96" spans="1:16" ht="12.75">
      <c r="A96" t="s">
        <v>49</v>
      </c>
      <c s="34" t="s">
        <v>168</v>
      </c>
      <c s="34" t="s">
        <v>7485</v>
      </c>
      <c s="35" t="s">
        <v>5</v>
      </c>
      <c s="6" t="s">
        <v>7486</v>
      </c>
      <c s="36" t="s">
        <v>90</v>
      </c>
      <c s="37">
        <v>29</v>
      </c>
      <c s="36">
        <v>0</v>
      </c>
      <c s="36">
        <f>ROUND(G96*H96,6)</f>
      </c>
      <c r="L96" s="38">
        <v>0</v>
      </c>
      <c s="32">
        <f>ROUND(ROUND(L96,2)*ROUND(G96,3),2)</f>
      </c>
      <c s="36" t="s">
        <v>55</v>
      </c>
      <c>
        <f>(M96*21)/100</f>
      </c>
      <c t="s">
        <v>27</v>
      </c>
    </row>
    <row r="97" spans="1:5" ht="12.75">
      <c r="A97" s="35" t="s">
        <v>56</v>
      </c>
      <c r="E97" s="39" t="s">
        <v>65</v>
      </c>
    </row>
    <row r="98" spans="1:5" ht="38.25">
      <c r="A98" s="35" t="s">
        <v>57</v>
      </c>
      <c r="E98" s="40" t="s">
        <v>7487</v>
      </c>
    </row>
    <row r="99" spans="1:5" ht="114.75">
      <c r="A99" t="s">
        <v>59</v>
      </c>
      <c r="E99" s="39" t="s">
        <v>7449</v>
      </c>
    </row>
    <row r="100" spans="1:16" ht="12.75">
      <c r="A100" t="s">
        <v>49</v>
      </c>
      <c s="34" t="s">
        <v>173</v>
      </c>
      <c s="34" t="s">
        <v>7488</v>
      </c>
      <c s="35" t="s">
        <v>5</v>
      </c>
      <c s="6" t="s">
        <v>7489</v>
      </c>
      <c s="36" t="s">
        <v>90</v>
      </c>
      <c s="37">
        <v>4</v>
      </c>
      <c s="36">
        <v>0</v>
      </c>
      <c s="36">
        <f>ROUND(G100*H100,6)</f>
      </c>
      <c r="L100" s="38">
        <v>0</v>
      </c>
      <c s="32">
        <f>ROUND(ROUND(L100,2)*ROUND(G100,3),2)</f>
      </c>
      <c s="36" t="s">
        <v>55</v>
      </c>
      <c>
        <f>(M100*21)/100</f>
      </c>
      <c t="s">
        <v>27</v>
      </c>
    </row>
    <row r="101" spans="1:5" ht="12.75">
      <c r="A101" s="35" t="s">
        <v>56</v>
      </c>
      <c r="E101" s="39" t="s">
        <v>65</v>
      </c>
    </row>
    <row r="102" spans="1:5" ht="38.25">
      <c r="A102" s="35" t="s">
        <v>57</v>
      </c>
      <c r="E102" s="40" t="s">
        <v>7385</v>
      </c>
    </row>
    <row r="103" spans="1:5" ht="114.75">
      <c r="A103" t="s">
        <v>59</v>
      </c>
      <c r="E103" s="39" t="s">
        <v>7449</v>
      </c>
    </row>
    <row r="104" spans="1:13" ht="12.75">
      <c r="A104" t="s">
        <v>46</v>
      </c>
      <c r="C104" s="31" t="s">
        <v>7490</v>
      </c>
      <c r="E104" s="33" t="s">
        <v>7491</v>
      </c>
      <c r="J104" s="32">
        <f>0</f>
      </c>
      <c s="32">
        <f>0</f>
      </c>
      <c s="32">
        <f>0+L105+L109+L113+L117+L121+L125+L129+L133+L137</f>
      </c>
      <c s="32">
        <f>0+M105+M109+M113+M117+M121+M125+M129+M133+M137</f>
      </c>
    </row>
    <row r="105" spans="1:16" ht="25.5">
      <c r="A105" t="s">
        <v>49</v>
      </c>
      <c s="34" t="s">
        <v>176</v>
      </c>
      <c s="34" t="s">
        <v>7492</v>
      </c>
      <c s="35" t="s">
        <v>5</v>
      </c>
      <c s="6" t="s">
        <v>7493</v>
      </c>
      <c s="36" t="s">
        <v>90</v>
      </c>
      <c s="37">
        <v>8</v>
      </c>
      <c s="36">
        <v>0</v>
      </c>
      <c s="36">
        <f>ROUND(G105*H105,6)</f>
      </c>
      <c r="L105" s="38">
        <v>0</v>
      </c>
      <c s="32">
        <f>ROUND(ROUND(L105,2)*ROUND(G105,3),2)</f>
      </c>
      <c s="36" t="s">
        <v>55</v>
      </c>
      <c>
        <f>(M105*21)/100</f>
      </c>
      <c t="s">
        <v>27</v>
      </c>
    </row>
    <row r="106" spans="1:5" ht="12.75">
      <c r="A106" s="35" t="s">
        <v>56</v>
      </c>
      <c r="E106" s="39" t="s">
        <v>65</v>
      </c>
    </row>
    <row r="107" spans="1:5" ht="38.25">
      <c r="A107" s="35" t="s">
        <v>57</v>
      </c>
      <c r="E107" s="40" t="s">
        <v>7494</v>
      </c>
    </row>
    <row r="108" spans="1:5" ht="114.75">
      <c r="A108" t="s">
        <v>59</v>
      </c>
      <c r="E108" s="39" t="s">
        <v>7495</v>
      </c>
    </row>
    <row r="109" spans="1:16" ht="12.75">
      <c r="A109" t="s">
        <v>49</v>
      </c>
      <c s="34" t="s">
        <v>180</v>
      </c>
      <c s="34" t="s">
        <v>7496</v>
      </c>
      <c s="35" t="s">
        <v>5</v>
      </c>
      <c s="6" t="s">
        <v>7497</v>
      </c>
      <c s="36" t="s">
        <v>90</v>
      </c>
      <c s="37">
        <v>9</v>
      </c>
      <c s="36">
        <v>0</v>
      </c>
      <c s="36">
        <f>ROUND(G109*H109,6)</f>
      </c>
      <c r="L109" s="38">
        <v>0</v>
      </c>
      <c s="32">
        <f>ROUND(ROUND(L109,2)*ROUND(G109,3),2)</f>
      </c>
      <c s="36" t="s">
        <v>55</v>
      </c>
      <c>
        <f>(M109*21)/100</f>
      </c>
      <c t="s">
        <v>27</v>
      </c>
    </row>
    <row r="110" spans="1:5" ht="12.75">
      <c r="A110" s="35" t="s">
        <v>56</v>
      </c>
      <c r="E110" s="39" t="s">
        <v>65</v>
      </c>
    </row>
    <row r="111" spans="1:5" ht="38.25">
      <c r="A111" s="35" t="s">
        <v>57</v>
      </c>
      <c r="E111" s="40" t="s">
        <v>7498</v>
      </c>
    </row>
    <row r="112" spans="1:5" ht="89.25">
      <c r="A112" t="s">
        <v>59</v>
      </c>
      <c r="E112" s="39" t="s">
        <v>7446</v>
      </c>
    </row>
    <row r="113" spans="1:16" ht="38.25">
      <c r="A113" t="s">
        <v>49</v>
      </c>
      <c s="34" t="s">
        <v>916</v>
      </c>
      <c s="34" t="s">
        <v>7378</v>
      </c>
      <c s="35" t="s">
        <v>5</v>
      </c>
      <c s="6" t="s">
        <v>7499</v>
      </c>
      <c s="36" t="s">
        <v>738</v>
      </c>
      <c s="37">
        <v>8</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7500</v>
      </c>
    </row>
    <row r="117" spans="1:16" ht="25.5">
      <c r="A117" t="s">
        <v>49</v>
      </c>
      <c s="34" t="s">
        <v>919</v>
      </c>
      <c s="34" t="s">
        <v>7381</v>
      </c>
      <c s="35" t="s">
        <v>5</v>
      </c>
      <c s="6" t="s">
        <v>7501</v>
      </c>
      <c s="36" t="s">
        <v>738</v>
      </c>
      <c s="37">
        <v>8</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7502</v>
      </c>
    </row>
    <row r="121" spans="1:16" ht="25.5">
      <c r="A121" t="s">
        <v>49</v>
      </c>
      <c s="34" t="s">
        <v>183</v>
      </c>
      <c s="34" t="s">
        <v>7503</v>
      </c>
      <c s="35" t="s">
        <v>5</v>
      </c>
      <c s="6" t="s">
        <v>7504</v>
      </c>
      <c s="36" t="s">
        <v>90</v>
      </c>
      <c s="37">
        <v>2</v>
      </c>
      <c s="36">
        <v>0</v>
      </c>
      <c s="36">
        <f>ROUND(G121*H121,6)</f>
      </c>
      <c r="L121" s="38">
        <v>0</v>
      </c>
      <c s="32">
        <f>ROUND(ROUND(L121,2)*ROUND(G121,3),2)</f>
      </c>
      <c s="36" t="s">
        <v>55</v>
      </c>
      <c>
        <f>(M121*21)/100</f>
      </c>
      <c t="s">
        <v>27</v>
      </c>
    </row>
    <row r="122" spans="1:5" ht="12.75">
      <c r="A122" s="35" t="s">
        <v>56</v>
      </c>
      <c r="E122" s="39" t="s">
        <v>7505</v>
      </c>
    </row>
    <row r="123" spans="1:5" ht="38.25">
      <c r="A123" s="35" t="s">
        <v>57</v>
      </c>
      <c r="E123" s="40" t="s">
        <v>7506</v>
      </c>
    </row>
    <row r="124" spans="1:5" ht="89.25">
      <c r="A124" t="s">
        <v>59</v>
      </c>
      <c r="E124" s="39" t="s">
        <v>7507</v>
      </c>
    </row>
    <row r="125" spans="1:16" ht="25.5">
      <c r="A125" t="s">
        <v>49</v>
      </c>
      <c s="34" t="s">
        <v>187</v>
      </c>
      <c s="34" t="s">
        <v>7508</v>
      </c>
      <c s="35" t="s">
        <v>5</v>
      </c>
      <c s="6" t="s">
        <v>7509</v>
      </c>
      <c s="36" t="s">
        <v>90</v>
      </c>
      <c s="37">
        <v>2</v>
      </c>
      <c s="36">
        <v>0</v>
      </c>
      <c s="36">
        <f>ROUND(G125*H125,6)</f>
      </c>
      <c r="L125" s="38">
        <v>0</v>
      </c>
      <c s="32">
        <f>ROUND(ROUND(L125,2)*ROUND(G125,3),2)</f>
      </c>
      <c s="36" t="s">
        <v>55</v>
      </c>
      <c>
        <f>(M125*21)/100</f>
      </c>
      <c t="s">
        <v>27</v>
      </c>
    </row>
    <row r="126" spans="1:5" ht="12.75">
      <c r="A126" s="35" t="s">
        <v>56</v>
      </c>
      <c r="E126" s="39" t="s">
        <v>7505</v>
      </c>
    </row>
    <row r="127" spans="1:5" ht="38.25">
      <c r="A127" s="35" t="s">
        <v>57</v>
      </c>
      <c r="E127" s="40" t="s">
        <v>7506</v>
      </c>
    </row>
    <row r="128" spans="1:5" ht="89.25">
      <c r="A128" t="s">
        <v>59</v>
      </c>
      <c r="E128" s="39" t="s">
        <v>7510</v>
      </c>
    </row>
    <row r="129" spans="1:16" ht="38.25">
      <c r="A129" t="s">
        <v>49</v>
      </c>
      <c s="34" t="s">
        <v>191</v>
      </c>
      <c s="34" t="s">
        <v>7511</v>
      </c>
      <c s="35" t="s">
        <v>5</v>
      </c>
      <c s="6" t="s">
        <v>7512</v>
      </c>
      <c s="36" t="s">
        <v>90</v>
      </c>
      <c s="37">
        <v>1</v>
      </c>
      <c s="36">
        <v>0</v>
      </c>
      <c s="36">
        <f>ROUND(G129*H129,6)</f>
      </c>
      <c r="L129" s="38">
        <v>0</v>
      </c>
      <c s="32">
        <f>ROUND(ROUND(L129,2)*ROUND(G129,3),2)</f>
      </c>
      <c s="36" t="s">
        <v>55</v>
      </c>
      <c>
        <f>(M129*21)/100</f>
      </c>
      <c t="s">
        <v>27</v>
      </c>
    </row>
    <row r="130" spans="1:5" ht="12.75">
      <c r="A130" s="35" t="s">
        <v>56</v>
      </c>
      <c r="E130" s="39" t="s">
        <v>7513</v>
      </c>
    </row>
    <row r="131" spans="1:5" ht="38.25">
      <c r="A131" s="35" t="s">
        <v>57</v>
      </c>
      <c r="E131" s="40" t="s">
        <v>7514</v>
      </c>
    </row>
    <row r="132" spans="1:5" ht="12.75">
      <c r="A132" t="s">
        <v>59</v>
      </c>
      <c r="E132" s="39" t="s">
        <v>5</v>
      </c>
    </row>
    <row r="133" spans="1:16" ht="12.75">
      <c r="A133" t="s">
        <v>49</v>
      </c>
      <c s="34" t="s">
        <v>196</v>
      </c>
      <c s="34" t="s">
        <v>7515</v>
      </c>
      <c s="35" t="s">
        <v>5</v>
      </c>
      <c s="6" t="s">
        <v>7516</v>
      </c>
      <c s="36" t="s">
        <v>90</v>
      </c>
      <c s="37">
        <v>1</v>
      </c>
      <c s="36">
        <v>0</v>
      </c>
      <c s="36">
        <f>ROUND(G133*H133,6)</f>
      </c>
      <c r="L133" s="38">
        <v>0</v>
      </c>
      <c s="32">
        <f>ROUND(ROUND(L133,2)*ROUND(G133,3),2)</f>
      </c>
      <c s="36" t="s">
        <v>55</v>
      </c>
      <c>
        <f>(M133*21)/100</f>
      </c>
      <c t="s">
        <v>27</v>
      </c>
    </row>
    <row r="134" spans="1:5" ht="12.75">
      <c r="A134" s="35" t="s">
        <v>56</v>
      </c>
      <c r="E134" s="39" t="s">
        <v>5</v>
      </c>
    </row>
    <row r="135" spans="1:5" ht="12.75">
      <c r="A135" s="35" t="s">
        <v>57</v>
      </c>
      <c r="E135" s="40" t="s">
        <v>5</v>
      </c>
    </row>
    <row r="136" spans="1:5" ht="89.25">
      <c r="A136" t="s">
        <v>59</v>
      </c>
      <c r="E136" s="39" t="s">
        <v>7517</v>
      </c>
    </row>
    <row r="137" spans="1:16" ht="12.75">
      <c r="A137" t="s">
        <v>49</v>
      </c>
      <c s="34" t="s">
        <v>200</v>
      </c>
      <c s="34" t="s">
        <v>7518</v>
      </c>
      <c s="35" t="s">
        <v>5</v>
      </c>
      <c s="6" t="s">
        <v>7519</v>
      </c>
      <c s="36" t="s">
        <v>90</v>
      </c>
      <c s="37">
        <v>4</v>
      </c>
      <c s="36">
        <v>0</v>
      </c>
      <c s="36">
        <f>ROUND(G137*H137,6)</f>
      </c>
      <c r="L137" s="38">
        <v>0</v>
      </c>
      <c s="32">
        <f>ROUND(ROUND(L137,2)*ROUND(G137,3),2)</f>
      </c>
      <c s="36" t="s">
        <v>55</v>
      </c>
      <c>
        <f>(M137*21)/100</f>
      </c>
      <c t="s">
        <v>27</v>
      </c>
    </row>
    <row r="138" spans="1:5" ht="12.75">
      <c r="A138" s="35" t="s">
        <v>56</v>
      </c>
      <c r="E138" s="39" t="s">
        <v>5</v>
      </c>
    </row>
    <row r="139" spans="1:5" ht="12.75">
      <c r="A139" s="35" t="s">
        <v>57</v>
      </c>
      <c r="E139" s="40" t="s">
        <v>5</v>
      </c>
    </row>
    <row r="140" spans="1:5" ht="102">
      <c r="A140" t="s">
        <v>59</v>
      </c>
      <c r="E140" s="39" t="s">
        <v>7520</v>
      </c>
    </row>
    <row r="141" spans="1:13" ht="12.75">
      <c r="A141" t="s">
        <v>46</v>
      </c>
      <c r="C141" s="31" t="s">
        <v>1798</v>
      </c>
      <c r="E141" s="33" t="s">
        <v>1799</v>
      </c>
      <c r="J141" s="32">
        <f>0</f>
      </c>
      <c s="32">
        <f>0</f>
      </c>
      <c s="32">
        <f>0+L142+L146+L150+L154+L158+L162+L166+L170+L174+L178</f>
      </c>
      <c s="32">
        <f>0+M142+M146+M150+M154+M158+M162+M166+M170+M174+M178</f>
      </c>
    </row>
    <row r="142" spans="1:16" ht="12.75">
      <c r="A142" t="s">
        <v>49</v>
      </c>
      <c s="34" t="s">
        <v>208</v>
      </c>
      <c s="34" t="s">
        <v>1800</v>
      </c>
      <c s="35" t="s">
        <v>5</v>
      </c>
      <c s="6" t="s">
        <v>1801</v>
      </c>
      <c s="36" t="s">
        <v>54</v>
      </c>
      <c s="37">
        <v>1</v>
      </c>
      <c s="36">
        <v>0</v>
      </c>
      <c s="36">
        <f>ROUND(G142*H142,6)</f>
      </c>
      <c r="L142" s="38">
        <v>0</v>
      </c>
      <c s="32">
        <f>ROUND(ROUND(L142,2)*ROUND(G142,3),2)</f>
      </c>
      <c s="36" t="s">
        <v>55</v>
      </c>
      <c>
        <f>(M142*21)/100</f>
      </c>
      <c t="s">
        <v>27</v>
      </c>
    </row>
    <row r="143" spans="1:5" ht="12.75">
      <c r="A143" s="35" t="s">
        <v>56</v>
      </c>
      <c r="E143" s="39" t="s">
        <v>5</v>
      </c>
    </row>
    <row r="144" spans="1:5" ht="38.25">
      <c r="A144" s="35" t="s">
        <v>57</v>
      </c>
      <c r="E144" s="40" t="s">
        <v>1802</v>
      </c>
    </row>
    <row r="145" spans="1:5" ht="12.75">
      <c r="A145" t="s">
        <v>59</v>
      </c>
      <c r="E145" s="39" t="s">
        <v>832</v>
      </c>
    </row>
    <row r="146" spans="1:16" ht="12.75">
      <c r="A146" t="s">
        <v>49</v>
      </c>
      <c s="34" t="s">
        <v>212</v>
      </c>
      <c s="34" t="s">
        <v>1803</v>
      </c>
      <c s="35" t="s">
        <v>5</v>
      </c>
      <c s="6" t="s">
        <v>1804</v>
      </c>
      <c s="36" t="s">
        <v>54</v>
      </c>
      <c s="37">
        <v>1</v>
      </c>
      <c s="36">
        <v>0</v>
      </c>
      <c s="36">
        <f>ROUND(G146*H146,6)</f>
      </c>
      <c r="L146" s="38">
        <v>0</v>
      </c>
      <c s="32">
        <f>ROUND(ROUND(L146,2)*ROUND(G146,3),2)</f>
      </c>
      <c s="36" t="s">
        <v>55</v>
      </c>
      <c>
        <f>(M146*21)/100</f>
      </c>
      <c t="s">
        <v>27</v>
      </c>
    </row>
    <row r="147" spans="1:5" ht="12.75">
      <c r="A147" s="35" t="s">
        <v>56</v>
      </c>
      <c r="E147" s="39" t="s">
        <v>5</v>
      </c>
    </row>
    <row r="148" spans="1:5" ht="38.25">
      <c r="A148" s="35" t="s">
        <v>57</v>
      </c>
      <c r="E148" s="40" t="s">
        <v>1805</v>
      </c>
    </row>
    <row r="149" spans="1:5" ht="25.5">
      <c r="A149" t="s">
        <v>59</v>
      </c>
      <c r="E149" s="39" t="s">
        <v>1806</v>
      </c>
    </row>
    <row r="150" spans="1:16" ht="25.5">
      <c r="A150" t="s">
        <v>49</v>
      </c>
      <c s="34" t="s">
        <v>217</v>
      </c>
      <c s="34" t="s">
        <v>1807</v>
      </c>
      <c s="35" t="s">
        <v>5</v>
      </c>
      <c s="6" t="s">
        <v>1808</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114.75">
      <c r="A153" t="s">
        <v>59</v>
      </c>
      <c r="E153" s="39" t="s">
        <v>1809</v>
      </c>
    </row>
    <row r="154" spans="1:16" ht="38.25">
      <c r="A154" t="s">
        <v>49</v>
      </c>
      <c s="34" t="s">
        <v>221</v>
      </c>
      <c s="34" t="s">
        <v>1881</v>
      </c>
      <c s="35" t="s">
        <v>5</v>
      </c>
      <c s="6" t="s">
        <v>7521</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114.75">
      <c r="A157" t="s">
        <v>59</v>
      </c>
      <c r="E157" s="39" t="s">
        <v>7522</v>
      </c>
    </row>
    <row r="158" spans="1:16" ht="25.5">
      <c r="A158" t="s">
        <v>49</v>
      </c>
      <c s="34" t="s">
        <v>226</v>
      </c>
      <c s="34" t="s">
        <v>1810</v>
      </c>
      <c s="35" t="s">
        <v>5</v>
      </c>
      <c s="6" t="s">
        <v>1811</v>
      </c>
      <c s="36" t="s">
        <v>90</v>
      </c>
      <c s="37">
        <v>1</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1812</v>
      </c>
    </row>
    <row r="162" spans="1:16" ht="12.75">
      <c r="A162" t="s">
        <v>49</v>
      </c>
      <c s="34" t="s">
        <v>231</v>
      </c>
      <c s="34" t="s">
        <v>7523</v>
      </c>
      <c s="35" t="s">
        <v>5</v>
      </c>
      <c s="6" t="s">
        <v>7524</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76.5">
      <c r="A165" t="s">
        <v>59</v>
      </c>
      <c r="E165" s="39" t="s">
        <v>7525</v>
      </c>
    </row>
    <row r="166" spans="1:16" ht="12.75">
      <c r="A166" t="s">
        <v>49</v>
      </c>
      <c s="34" t="s">
        <v>235</v>
      </c>
      <c s="34" t="s">
        <v>1813</v>
      </c>
      <c s="35" t="s">
        <v>5</v>
      </c>
      <c s="6" t="s">
        <v>1814</v>
      </c>
      <c s="36" t="s">
        <v>738</v>
      </c>
      <c s="37">
        <v>30</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1815</v>
      </c>
    </row>
    <row r="170" spans="1:16" ht="12.75">
      <c r="A170" t="s">
        <v>49</v>
      </c>
      <c s="34" t="s">
        <v>239</v>
      </c>
      <c s="34" t="s">
        <v>1816</v>
      </c>
      <c s="35" t="s">
        <v>5</v>
      </c>
      <c s="6" t="s">
        <v>1817</v>
      </c>
      <c s="36" t="s">
        <v>738</v>
      </c>
      <c s="37">
        <v>15</v>
      </c>
      <c s="36">
        <v>0</v>
      </c>
      <c s="36">
        <f>ROUND(G170*H170,6)</f>
      </c>
      <c r="L170" s="38">
        <v>0</v>
      </c>
      <c s="32">
        <f>ROUND(ROUND(L170,2)*ROUND(G170,3),2)</f>
      </c>
      <c s="36" t="s">
        <v>55</v>
      </c>
      <c>
        <f>(M170*21)/100</f>
      </c>
      <c t="s">
        <v>27</v>
      </c>
    </row>
    <row r="171" spans="1:5" ht="12.75">
      <c r="A171" s="35" t="s">
        <v>56</v>
      </c>
      <c r="E171" s="39" t="s">
        <v>5</v>
      </c>
    </row>
    <row r="172" spans="1:5" ht="12.75">
      <c r="A172" s="35" t="s">
        <v>57</v>
      </c>
      <c r="E172" s="40" t="s">
        <v>5</v>
      </c>
    </row>
    <row r="173" spans="1:5" ht="89.25">
      <c r="A173" t="s">
        <v>59</v>
      </c>
      <c r="E173" s="39" t="s">
        <v>1818</v>
      </c>
    </row>
    <row r="174" spans="1:16" ht="12.75">
      <c r="A174" t="s">
        <v>49</v>
      </c>
      <c s="34" t="s">
        <v>243</v>
      </c>
      <c s="34" t="s">
        <v>1819</v>
      </c>
      <c s="35" t="s">
        <v>5</v>
      </c>
      <c s="6" t="s">
        <v>1820</v>
      </c>
      <c s="36" t="s">
        <v>738</v>
      </c>
      <c s="37">
        <v>10</v>
      </c>
      <c s="36">
        <v>0</v>
      </c>
      <c s="36">
        <f>ROUND(G174*H174,6)</f>
      </c>
      <c r="L174" s="38">
        <v>0</v>
      </c>
      <c s="32">
        <f>ROUND(ROUND(L174,2)*ROUND(G174,3),2)</f>
      </c>
      <c s="36" t="s">
        <v>55</v>
      </c>
      <c>
        <f>(M174*21)/100</f>
      </c>
      <c t="s">
        <v>27</v>
      </c>
    </row>
    <row r="175" spans="1:5" ht="12.75">
      <c r="A175" s="35" t="s">
        <v>56</v>
      </c>
      <c r="E175" s="39" t="s">
        <v>5</v>
      </c>
    </row>
    <row r="176" spans="1:5" ht="12.75">
      <c r="A176" s="35" t="s">
        <v>57</v>
      </c>
      <c r="E176" s="40" t="s">
        <v>5</v>
      </c>
    </row>
    <row r="177" spans="1:5" ht="89.25">
      <c r="A177" t="s">
        <v>59</v>
      </c>
      <c r="E177" s="39" t="s">
        <v>1821</v>
      </c>
    </row>
    <row r="178" spans="1:16" ht="12.75">
      <c r="A178" t="s">
        <v>49</v>
      </c>
      <c s="34" t="s">
        <v>247</v>
      </c>
      <c s="34" t="s">
        <v>1822</v>
      </c>
      <c s="35" t="s">
        <v>5</v>
      </c>
      <c s="6" t="s">
        <v>1823</v>
      </c>
      <c s="36" t="s">
        <v>738</v>
      </c>
      <c s="37">
        <v>20</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89.25">
      <c r="A181" t="s">
        <v>59</v>
      </c>
      <c r="E181"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7528</v>
      </c>
      <c r="E8" s="30" t="s">
        <v>7527</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7529</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7529</v>
      </c>
    </row>
    <row r="17" spans="1:5" ht="318.75">
      <c r="A17" t="s">
        <v>59</v>
      </c>
      <c r="E17" s="39" t="s">
        <v>1860</v>
      </c>
    </row>
    <row r="18" spans="1:16" ht="12.75">
      <c r="A18" t="s">
        <v>49</v>
      </c>
      <c s="34" t="s">
        <v>26</v>
      </c>
      <c s="34" t="s">
        <v>7308</v>
      </c>
      <c s="35" t="s">
        <v>5</v>
      </c>
      <c s="6" t="s">
        <v>7309</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7530</v>
      </c>
    </row>
    <row r="21" spans="1:5" ht="38.25">
      <c r="A21" t="s">
        <v>59</v>
      </c>
      <c r="E21" s="39" t="s">
        <v>7311</v>
      </c>
    </row>
    <row r="22" spans="1:16" ht="12.75">
      <c r="A22" t="s">
        <v>49</v>
      </c>
      <c s="34" t="s">
        <v>72</v>
      </c>
      <c s="34" t="s">
        <v>868</v>
      </c>
      <c s="35" t="s">
        <v>5</v>
      </c>
      <c s="6" t="s">
        <v>869</v>
      </c>
      <c s="36" t="s">
        <v>75</v>
      </c>
      <c s="37">
        <v>200</v>
      </c>
      <c s="36">
        <v>0</v>
      </c>
      <c s="36">
        <f>ROUND(G22*H22,6)</f>
      </c>
      <c r="L22" s="38">
        <v>0</v>
      </c>
      <c s="32">
        <f>ROUND(ROUND(L22,2)*ROUND(G22,3),2)</f>
      </c>
      <c s="36" t="s">
        <v>55</v>
      </c>
      <c>
        <f>(M22*21)/100</f>
      </c>
      <c t="s">
        <v>27</v>
      </c>
    </row>
    <row r="23" spans="1:5" ht="12.75">
      <c r="A23" s="35" t="s">
        <v>56</v>
      </c>
      <c r="E23" s="39" t="s">
        <v>65</v>
      </c>
    </row>
    <row r="24" spans="1:5" ht="38.25">
      <c r="A24" s="35" t="s">
        <v>57</v>
      </c>
      <c r="E24" s="40" t="s">
        <v>7477</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7531</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7532</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7533</v>
      </c>
    </row>
    <row r="37" spans="1:5" ht="102">
      <c r="A37" t="s">
        <v>59</v>
      </c>
      <c r="E37" s="39" t="s">
        <v>867</v>
      </c>
    </row>
    <row r="38" spans="1:16" ht="12.75">
      <c r="A38" t="s">
        <v>49</v>
      </c>
      <c s="34" t="s">
        <v>108</v>
      </c>
      <c s="34" t="s">
        <v>7316</v>
      </c>
      <c s="35" t="s">
        <v>5</v>
      </c>
      <c s="6" t="s">
        <v>7317</v>
      </c>
      <c s="36" t="s">
        <v>75</v>
      </c>
      <c s="37">
        <v>220</v>
      </c>
      <c s="36">
        <v>0</v>
      </c>
      <c s="36">
        <f>ROUND(G38*H38,6)</f>
      </c>
      <c r="L38" s="38">
        <v>0</v>
      </c>
      <c s="32">
        <f>ROUND(ROUND(L38,2)*ROUND(G38,3),2)</f>
      </c>
      <c s="36" t="s">
        <v>55</v>
      </c>
      <c>
        <f>(M38*21)/100</f>
      </c>
      <c t="s">
        <v>27</v>
      </c>
    </row>
    <row r="39" spans="1:5" ht="12.75">
      <c r="A39" s="35" t="s">
        <v>56</v>
      </c>
      <c r="E39" s="39" t="s">
        <v>65</v>
      </c>
    </row>
    <row r="40" spans="1:5" ht="38.25">
      <c r="A40" s="35" t="s">
        <v>57</v>
      </c>
      <c r="E40" s="40" t="s">
        <v>7534</v>
      </c>
    </row>
    <row r="41" spans="1:5" ht="76.5">
      <c r="A41" t="s">
        <v>59</v>
      </c>
      <c r="E41" s="39" t="s">
        <v>7319</v>
      </c>
    </row>
    <row r="42" spans="1:16" ht="12.75">
      <c r="A42" t="s">
        <v>49</v>
      </c>
      <c s="34" t="s">
        <v>112</v>
      </c>
      <c s="34" t="s">
        <v>7463</v>
      </c>
      <c s="35" t="s">
        <v>5</v>
      </c>
      <c s="6" t="s">
        <v>7464</v>
      </c>
      <c s="36" t="s">
        <v>64</v>
      </c>
      <c s="37">
        <v>1</v>
      </c>
      <c s="36">
        <v>0</v>
      </c>
      <c s="36">
        <f>ROUND(G42*H42,6)</f>
      </c>
      <c r="L42" s="38">
        <v>0</v>
      </c>
      <c s="32">
        <f>ROUND(ROUND(L42,2)*ROUND(G42,3),2)</f>
      </c>
      <c s="36" t="s">
        <v>55</v>
      </c>
      <c>
        <f>(M42*21)/100</f>
      </c>
      <c t="s">
        <v>27</v>
      </c>
    </row>
    <row r="43" spans="1:5" ht="12.75">
      <c r="A43" s="35" t="s">
        <v>56</v>
      </c>
      <c r="E43" s="39" t="s">
        <v>65</v>
      </c>
    </row>
    <row r="44" spans="1:5" ht="38.25">
      <c r="A44" s="35" t="s">
        <v>57</v>
      </c>
      <c r="E44" s="40" t="s">
        <v>7535</v>
      </c>
    </row>
    <row r="45" spans="1:5" ht="216.75">
      <c r="A45" t="s">
        <v>59</v>
      </c>
      <c r="E45" s="39" t="s">
        <v>7466</v>
      </c>
    </row>
    <row r="46" spans="1:13" ht="12.75">
      <c r="A46" t="s">
        <v>46</v>
      </c>
      <c r="C46" s="31" t="s">
        <v>135</v>
      </c>
      <c r="E46" s="33" t="s">
        <v>7467</v>
      </c>
      <c r="J46" s="32">
        <f>0</f>
      </c>
      <c s="32">
        <f>0</f>
      </c>
      <c s="32">
        <f>0+L47+L51</f>
      </c>
      <c s="32">
        <f>0+M47+M51</f>
      </c>
    </row>
    <row r="47" spans="1:16" ht="25.5">
      <c r="A47" t="s">
        <v>49</v>
      </c>
      <c s="34" t="s">
        <v>120</v>
      </c>
      <c s="34" t="s">
        <v>811</v>
      </c>
      <c s="35" t="s">
        <v>812</v>
      </c>
      <c s="6" t="s">
        <v>7468</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7469</v>
      </c>
    </row>
    <row r="51" spans="1:16" ht="25.5">
      <c r="A51" t="s">
        <v>49</v>
      </c>
      <c s="34" t="s">
        <v>124</v>
      </c>
      <c s="34" t="s">
        <v>1772</v>
      </c>
      <c s="35" t="s">
        <v>1773</v>
      </c>
      <c s="6" t="s">
        <v>7470</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7469</v>
      </c>
    </row>
    <row r="55" spans="1:13" ht="12.75">
      <c r="A55" t="s">
        <v>46</v>
      </c>
      <c r="C55" s="31" t="s">
        <v>7320</v>
      </c>
      <c r="E55" s="33" t="s">
        <v>7321</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7361</v>
      </c>
    </row>
    <row r="59" spans="1:5" ht="102">
      <c r="A59" t="s">
        <v>59</v>
      </c>
      <c r="E59" s="39" t="s">
        <v>863</v>
      </c>
    </row>
    <row r="60" spans="1:16" ht="12.75">
      <c r="A60" t="s">
        <v>49</v>
      </c>
      <c s="34" t="s">
        <v>131</v>
      </c>
      <c s="34" t="s">
        <v>197</v>
      </c>
      <c s="35" t="s">
        <v>5</v>
      </c>
      <c s="6" t="s">
        <v>7323</v>
      </c>
      <c s="36" t="s">
        <v>75</v>
      </c>
      <c s="37">
        <v>40</v>
      </c>
      <c s="36">
        <v>0</v>
      </c>
      <c s="36">
        <f>ROUND(G60*H60,6)</f>
      </c>
      <c r="L60" s="38">
        <v>0</v>
      </c>
      <c s="32">
        <f>ROUND(ROUND(L60,2)*ROUND(G60,3),2)</f>
      </c>
      <c s="36" t="s">
        <v>55</v>
      </c>
      <c>
        <f>(M60*21)/100</f>
      </c>
      <c t="s">
        <v>27</v>
      </c>
    </row>
    <row r="61" spans="1:5" ht="12.75">
      <c r="A61" s="35" t="s">
        <v>56</v>
      </c>
      <c r="E61" s="39" t="s">
        <v>65</v>
      </c>
    </row>
    <row r="62" spans="1:5" ht="38.25">
      <c r="A62" s="35" t="s">
        <v>57</v>
      </c>
      <c r="E62" s="40" t="s">
        <v>7324</v>
      </c>
    </row>
    <row r="63" spans="1:5" ht="140.25">
      <c r="A63" t="s">
        <v>59</v>
      </c>
      <c r="E63" s="39" t="s">
        <v>7325</v>
      </c>
    </row>
    <row r="64" spans="1:16" ht="12.75">
      <c r="A64" t="s">
        <v>49</v>
      </c>
      <c s="34" t="s">
        <v>135</v>
      </c>
      <c s="34" t="s">
        <v>7473</v>
      </c>
      <c s="35" t="s">
        <v>5</v>
      </c>
      <c s="6" t="s">
        <v>7474</v>
      </c>
      <c s="36" t="s">
        <v>90</v>
      </c>
      <c s="37">
        <v>3</v>
      </c>
      <c s="36">
        <v>0</v>
      </c>
      <c s="36">
        <f>ROUND(G64*H64,6)</f>
      </c>
      <c r="L64" s="38">
        <v>0</v>
      </c>
      <c s="32">
        <f>ROUND(ROUND(L64,2)*ROUND(G64,3),2)</f>
      </c>
      <c s="36" t="s">
        <v>55</v>
      </c>
      <c>
        <f>(M64*21)/100</f>
      </c>
      <c t="s">
        <v>27</v>
      </c>
    </row>
    <row r="65" spans="1:5" ht="12.75">
      <c r="A65" s="35" t="s">
        <v>56</v>
      </c>
      <c r="E65" s="39" t="s">
        <v>65</v>
      </c>
    </row>
    <row r="66" spans="1:5" ht="38.25">
      <c r="A66" s="35" t="s">
        <v>57</v>
      </c>
      <c r="E66" s="40" t="s">
        <v>7536</v>
      </c>
    </row>
    <row r="67" spans="1:5" ht="89.25">
      <c r="A67" t="s">
        <v>59</v>
      </c>
      <c r="E67" s="39" t="s">
        <v>7476</v>
      </c>
    </row>
    <row r="68" spans="1:16" ht="12.75">
      <c r="A68" t="s">
        <v>49</v>
      </c>
      <c s="34" t="s">
        <v>139</v>
      </c>
      <c s="34" t="s">
        <v>7326</v>
      </c>
      <c s="35" t="s">
        <v>5</v>
      </c>
      <c s="6" t="s">
        <v>7327</v>
      </c>
      <c s="36" t="s">
        <v>75</v>
      </c>
      <c s="37">
        <v>500</v>
      </c>
      <c s="36">
        <v>0</v>
      </c>
      <c s="36">
        <f>ROUND(G68*H68,6)</f>
      </c>
      <c r="L68" s="38">
        <v>0</v>
      </c>
      <c s="32">
        <f>ROUND(ROUND(L68,2)*ROUND(G68,3),2)</f>
      </c>
      <c s="36" t="s">
        <v>55</v>
      </c>
      <c>
        <f>(M68*21)/100</f>
      </c>
      <c t="s">
        <v>27</v>
      </c>
    </row>
    <row r="69" spans="1:5" ht="12.75">
      <c r="A69" s="35" t="s">
        <v>56</v>
      </c>
      <c r="E69" s="39" t="s">
        <v>65</v>
      </c>
    </row>
    <row r="70" spans="1:5" ht="38.25">
      <c r="A70" s="35" t="s">
        <v>57</v>
      </c>
      <c r="E70" s="40" t="s">
        <v>7537</v>
      </c>
    </row>
    <row r="71" spans="1:5" ht="89.25">
      <c r="A71" t="s">
        <v>59</v>
      </c>
      <c r="E71" s="39" t="s">
        <v>466</v>
      </c>
    </row>
    <row r="72" spans="1:16" ht="12.75">
      <c r="A72" t="s">
        <v>49</v>
      </c>
      <c s="34" t="s">
        <v>143</v>
      </c>
      <c s="34" t="s">
        <v>218</v>
      </c>
      <c s="35" t="s">
        <v>5</v>
      </c>
      <c s="6" t="s">
        <v>219</v>
      </c>
      <c s="36" t="s">
        <v>75</v>
      </c>
      <c s="37">
        <v>220</v>
      </c>
      <c s="36">
        <v>0</v>
      </c>
      <c s="36">
        <f>ROUND(G72*H72,6)</f>
      </c>
      <c r="L72" s="38">
        <v>0</v>
      </c>
      <c s="32">
        <f>ROUND(ROUND(L72,2)*ROUND(G72,3),2)</f>
      </c>
      <c s="36" t="s">
        <v>55</v>
      </c>
      <c>
        <f>(M72*21)/100</f>
      </c>
      <c t="s">
        <v>27</v>
      </c>
    </row>
    <row r="73" spans="1:5" ht="12.75">
      <c r="A73" s="35" t="s">
        <v>56</v>
      </c>
      <c r="E73" s="39" t="s">
        <v>65</v>
      </c>
    </row>
    <row r="74" spans="1:5" ht="38.25">
      <c r="A74" s="35" t="s">
        <v>57</v>
      </c>
      <c r="E74" s="40" t="s">
        <v>7538</v>
      </c>
    </row>
    <row r="75" spans="1:5" ht="89.25">
      <c r="A75" t="s">
        <v>59</v>
      </c>
      <c r="E75" s="39" t="s">
        <v>466</v>
      </c>
    </row>
    <row r="76" spans="1:16" ht="25.5">
      <c r="A76" t="s">
        <v>49</v>
      </c>
      <c s="34" t="s">
        <v>147</v>
      </c>
      <c s="34" t="s">
        <v>1114</v>
      </c>
      <c s="35" t="s">
        <v>5</v>
      </c>
      <c s="6" t="s">
        <v>1115</v>
      </c>
      <c s="36" t="s">
        <v>90</v>
      </c>
      <c s="37">
        <v>25</v>
      </c>
      <c s="36">
        <v>0</v>
      </c>
      <c s="36">
        <f>ROUND(G76*H76,6)</f>
      </c>
      <c r="L76" s="38">
        <v>0</v>
      </c>
      <c s="32">
        <f>ROUND(ROUND(L76,2)*ROUND(G76,3),2)</f>
      </c>
      <c s="36" t="s">
        <v>55</v>
      </c>
      <c>
        <f>(M76*21)/100</f>
      </c>
      <c t="s">
        <v>27</v>
      </c>
    </row>
    <row r="77" spans="1:5" ht="12.75">
      <c r="A77" s="35" t="s">
        <v>56</v>
      </c>
      <c r="E77" s="39" t="s">
        <v>65</v>
      </c>
    </row>
    <row r="78" spans="1:5" ht="38.25">
      <c r="A78" s="35" t="s">
        <v>57</v>
      </c>
      <c r="E78" s="40" t="s">
        <v>7338</v>
      </c>
    </row>
    <row r="79" spans="1:5" ht="89.25">
      <c r="A79" t="s">
        <v>59</v>
      </c>
      <c r="E79" s="39" t="s">
        <v>7480</v>
      </c>
    </row>
    <row r="80" spans="1:16" ht="25.5">
      <c r="A80" t="s">
        <v>49</v>
      </c>
      <c s="34" t="s">
        <v>151</v>
      </c>
      <c s="34" t="s">
        <v>227</v>
      </c>
      <c s="35" t="s">
        <v>5</v>
      </c>
      <c s="6" t="s">
        <v>228</v>
      </c>
      <c s="36" t="s">
        <v>90</v>
      </c>
      <c s="37">
        <v>6</v>
      </c>
      <c s="36">
        <v>0</v>
      </c>
      <c s="36">
        <f>ROUND(G80*H80,6)</f>
      </c>
      <c r="L80" s="38">
        <v>0</v>
      </c>
      <c s="32">
        <f>ROUND(ROUND(L80,2)*ROUND(G80,3),2)</f>
      </c>
      <c s="36" t="s">
        <v>55</v>
      </c>
      <c>
        <f>(M80*21)/100</f>
      </c>
      <c t="s">
        <v>27</v>
      </c>
    </row>
    <row r="81" spans="1:5" ht="12.75">
      <c r="A81" s="35" t="s">
        <v>56</v>
      </c>
      <c r="E81" s="39" t="s">
        <v>65</v>
      </c>
    </row>
    <row r="82" spans="1:5" ht="38.25">
      <c r="A82" s="35" t="s">
        <v>57</v>
      </c>
      <c r="E82" s="40" t="s">
        <v>7539</v>
      </c>
    </row>
    <row r="83" spans="1:5" ht="89.25">
      <c r="A83" t="s">
        <v>59</v>
      </c>
      <c r="E83" s="39" t="s">
        <v>7480</v>
      </c>
    </row>
    <row r="84" spans="1:16" ht="12.75">
      <c r="A84" t="s">
        <v>49</v>
      </c>
      <c s="34" t="s">
        <v>155</v>
      </c>
      <c s="34" t="s">
        <v>7341</v>
      </c>
      <c s="35" t="s">
        <v>5</v>
      </c>
      <c s="6" t="s">
        <v>7342</v>
      </c>
      <c s="36" t="s">
        <v>90</v>
      </c>
      <c s="37">
        <v>6</v>
      </c>
      <c s="36">
        <v>0</v>
      </c>
      <c s="36">
        <f>ROUND(G84*H84,6)</f>
      </c>
      <c r="L84" s="38">
        <v>0</v>
      </c>
      <c s="32">
        <f>ROUND(ROUND(L84,2)*ROUND(G84,3),2)</f>
      </c>
      <c s="36" t="s">
        <v>55</v>
      </c>
      <c>
        <f>(M84*21)/100</f>
      </c>
      <c t="s">
        <v>27</v>
      </c>
    </row>
    <row r="85" spans="1:5" ht="12.75">
      <c r="A85" s="35" t="s">
        <v>56</v>
      </c>
      <c r="E85" s="39" t="s">
        <v>65</v>
      </c>
    </row>
    <row r="86" spans="1:5" ht="38.25">
      <c r="A86" s="35" t="s">
        <v>57</v>
      </c>
      <c r="E86" s="40" t="s">
        <v>7540</v>
      </c>
    </row>
    <row r="87" spans="1:5" ht="76.5">
      <c r="A87" t="s">
        <v>59</v>
      </c>
      <c r="E87" s="39" t="s">
        <v>7483</v>
      </c>
    </row>
    <row r="88" spans="1:16" ht="12.75">
      <c r="A88" t="s">
        <v>49</v>
      </c>
      <c s="34" t="s">
        <v>158</v>
      </c>
      <c s="34" t="s">
        <v>7450</v>
      </c>
      <c s="35" t="s">
        <v>5</v>
      </c>
      <c s="6" t="s">
        <v>7451</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7541</v>
      </c>
    </row>
    <row r="91" spans="1:5" ht="114.75">
      <c r="A91" t="s">
        <v>59</v>
      </c>
      <c r="E91" s="39" t="s">
        <v>7452</v>
      </c>
    </row>
    <row r="92" spans="1:13" ht="12.75">
      <c r="A92" t="s">
        <v>46</v>
      </c>
      <c r="C92" s="31" t="s">
        <v>7490</v>
      </c>
      <c r="E92" s="33" t="s">
        <v>7491</v>
      </c>
      <c r="J92" s="32">
        <f>0</f>
      </c>
      <c s="32">
        <f>0</f>
      </c>
      <c s="32">
        <f>0+L93+L97+L101+L105+L109+L113+L117+L121</f>
      </c>
      <c s="32">
        <f>0+M93+M97+M101+M105+M109+M113+M117+M121</f>
      </c>
    </row>
    <row r="93" spans="1:16" ht="12.75">
      <c r="A93" t="s">
        <v>49</v>
      </c>
      <c s="34" t="s">
        <v>164</v>
      </c>
      <c s="34" t="s">
        <v>7542</v>
      </c>
      <c s="35" t="s">
        <v>5</v>
      </c>
      <c s="6" t="s">
        <v>7543</v>
      </c>
      <c s="36" t="s">
        <v>90</v>
      </c>
      <c s="37">
        <v>3</v>
      </c>
      <c s="36">
        <v>0</v>
      </c>
      <c s="36">
        <f>ROUND(G93*H93,6)</f>
      </c>
      <c r="L93" s="38">
        <v>0</v>
      </c>
      <c s="32">
        <f>ROUND(ROUND(L93,2)*ROUND(G93,3),2)</f>
      </c>
      <c s="36" t="s">
        <v>55</v>
      </c>
      <c>
        <f>(M93*21)/100</f>
      </c>
      <c t="s">
        <v>27</v>
      </c>
    </row>
    <row r="94" spans="1:5" ht="12.75">
      <c r="A94" s="35" t="s">
        <v>56</v>
      </c>
      <c r="E94" s="39" t="s">
        <v>65</v>
      </c>
    </row>
    <row r="95" spans="1:5" ht="38.25">
      <c r="A95" s="35" t="s">
        <v>57</v>
      </c>
      <c r="E95" s="40" t="s">
        <v>7544</v>
      </c>
    </row>
    <row r="96" spans="1:5" ht="114.75">
      <c r="A96" t="s">
        <v>59</v>
      </c>
      <c r="E96" s="39" t="s">
        <v>7545</v>
      </c>
    </row>
    <row r="97" spans="1:16" ht="25.5">
      <c r="A97" t="s">
        <v>49</v>
      </c>
      <c s="34" t="s">
        <v>168</v>
      </c>
      <c s="34" t="s">
        <v>7546</v>
      </c>
      <c s="35" t="s">
        <v>5</v>
      </c>
      <c s="6" t="s">
        <v>7547</v>
      </c>
      <c s="36" t="s">
        <v>90</v>
      </c>
      <c s="37">
        <v>3</v>
      </c>
      <c s="36">
        <v>0</v>
      </c>
      <c s="36">
        <f>ROUND(G97*H97,6)</f>
      </c>
      <c r="L97" s="38">
        <v>0</v>
      </c>
      <c s="32">
        <f>ROUND(ROUND(L97,2)*ROUND(G97,3),2)</f>
      </c>
      <c s="36" t="s">
        <v>55</v>
      </c>
      <c>
        <f>(M97*21)/100</f>
      </c>
      <c t="s">
        <v>27</v>
      </c>
    </row>
    <row r="98" spans="1:5" ht="12.75">
      <c r="A98" s="35" t="s">
        <v>56</v>
      </c>
      <c r="E98" s="39" t="s">
        <v>65</v>
      </c>
    </row>
    <row r="99" spans="1:5" ht="38.25">
      <c r="A99" s="35" t="s">
        <v>57</v>
      </c>
      <c r="E99" s="40" t="s">
        <v>7548</v>
      </c>
    </row>
    <row r="100" spans="1:5" ht="12.75">
      <c r="A100" t="s">
        <v>59</v>
      </c>
      <c r="E100" s="39" t="s">
        <v>5</v>
      </c>
    </row>
    <row r="101" spans="1:16" ht="25.5">
      <c r="A101" t="s">
        <v>49</v>
      </c>
      <c s="34" t="s">
        <v>173</v>
      </c>
      <c s="34" t="s">
        <v>7549</v>
      </c>
      <c s="35" t="s">
        <v>5</v>
      </c>
      <c s="6" t="s">
        <v>7550</v>
      </c>
      <c s="36" t="s">
        <v>90</v>
      </c>
      <c s="37">
        <v>16</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7551</v>
      </c>
    </row>
    <row r="104" spans="1:5" ht="89.25">
      <c r="A104" t="s">
        <v>59</v>
      </c>
      <c r="E104" s="39" t="s">
        <v>7446</v>
      </c>
    </row>
    <row r="105" spans="1:16" ht="25.5">
      <c r="A105" t="s">
        <v>49</v>
      </c>
      <c s="34" t="s">
        <v>176</v>
      </c>
      <c s="34" t="s">
        <v>7552</v>
      </c>
      <c s="35" t="s">
        <v>5</v>
      </c>
      <c s="6" t="s">
        <v>7553</v>
      </c>
      <c s="36" t="s">
        <v>90</v>
      </c>
      <c s="37">
        <v>6</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7554</v>
      </c>
    </row>
    <row r="108" spans="1:5" ht="89.25">
      <c r="A108" t="s">
        <v>59</v>
      </c>
      <c r="E108" s="39" t="s">
        <v>7446</v>
      </c>
    </row>
    <row r="109" spans="1:16" ht="38.25">
      <c r="A109" t="s">
        <v>49</v>
      </c>
      <c s="34" t="s">
        <v>180</v>
      </c>
      <c s="34" t="s">
        <v>7378</v>
      </c>
      <c s="35" t="s">
        <v>5</v>
      </c>
      <c s="6" t="s">
        <v>7499</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7500</v>
      </c>
    </row>
    <row r="113" spans="1:16" ht="25.5">
      <c r="A113" t="s">
        <v>49</v>
      </c>
      <c s="34" t="s">
        <v>916</v>
      </c>
      <c s="34" t="s">
        <v>7381</v>
      </c>
      <c s="35" t="s">
        <v>5</v>
      </c>
      <c s="6" t="s">
        <v>7501</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7502</v>
      </c>
    </row>
    <row r="117" spans="1:16" ht="12.75">
      <c r="A117" t="s">
        <v>49</v>
      </c>
      <c s="34" t="s">
        <v>919</v>
      </c>
      <c s="34" t="s">
        <v>7515</v>
      </c>
      <c s="35" t="s">
        <v>5</v>
      </c>
      <c s="6" t="s">
        <v>7516</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7517</v>
      </c>
    </row>
    <row r="121" spans="1:16" ht="12.75">
      <c r="A121" t="s">
        <v>49</v>
      </c>
      <c s="34" t="s">
        <v>183</v>
      </c>
      <c s="34" t="s">
        <v>7518</v>
      </c>
      <c s="35" t="s">
        <v>5</v>
      </c>
      <c s="6" t="s">
        <v>7519</v>
      </c>
      <c s="36" t="s">
        <v>90</v>
      </c>
      <c s="37">
        <v>3</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7520</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7521</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7522</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7523</v>
      </c>
      <c s="35" t="s">
        <v>5</v>
      </c>
      <c s="6" t="s">
        <v>7524</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7525</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7557</v>
      </c>
      <c r="E8" s="30" t="s">
        <v>7556</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7529</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7529</v>
      </c>
    </row>
    <row r="17" spans="1:5" ht="318.75">
      <c r="A17" t="s">
        <v>59</v>
      </c>
      <c r="E17" s="39" t="s">
        <v>1860</v>
      </c>
    </row>
    <row r="18" spans="1:16" ht="12.75">
      <c r="A18" t="s">
        <v>49</v>
      </c>
      <c s="34" t="s">
        <v>26</v>
      </c>
      <c s="34" t="s">
        <v>7308</v>
      </c>
      <c s="35" t="s">
        <v>5</v>
      </c>
      <c s="6" t="s">
        <v>7309</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7530</v>
      </c>
    </row>
    <row r="21" spans="1:5" ht="38.25">
      <c r="A21" t="s">
        <v>59</v>
      </c>
      <c r="E21" s="39" t="s">
        <v>7311</v>
      </c>
    </row>
    <row r="22" spans="1:16" ht="12.75">
      <c r="A22" t="s">
        <v>49</v>
      </c>
      <c s="34" t="s">
        <v>72</v>
      </c>
      <c s="34" t="s">
        <v>868</v>
      </c>
      <c s="35" t="s">
        <v>5</v>
      </c>
      <c s="6" t="s">
        <v>869</v>
      </c>
      <c s="36" t="s">
        <v>75</v>
      </c>
      <c s="37">
        <v>300</v>
      </c>
      <c s="36">
        <v>0</v>
      </c>
      <c s="36">
        <f>ROUND(G22*H22,6)</f>
      </c>
      <c r="L22" s="38">
        <v>0</v>
      </c>
      <c s="32">
        <f>ROUND(ROUND(L22,2)*ROUND(G22,3),2)</f>
      </c>
      <c s="36" t="s">
        <v>55</v>
      </c>
      <c>
        <f>(M22*21)/100</f>
      </c>
      <c t="s">
        <v>27</v>
      </c>
    </row>
    <row r="23" spans="1:5" ht="12.75">
      <c r="A23" s="35" t="s">
        <v>56</v>
      </c>
      <c r="E23" s="39" t="s">
        <v>65</v>
      </c>
    </row>
    <row r="24" spans="1:5" ht="38.25">
      <c r="A24" s="35" t="s">
        <v>57</v>
      </c>
      <c r="E24" s="40" t="s">
        <v>7558</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7531</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7532</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7533</v>
      </c>
    </row>
    <row r="37" spans="1:5" ht="102">
      <c r="A37" t="s">
        <v>59</v>
      </c>
      <c r="E37" s="39" t="s">
        <v>867</v>
      </c>
    </row>
    <row r="38" spans="1:16" ht="12.75">
      <c r="A38" t="s">
        <v>49</v>
      </c>
      <c s="34" t="s">
        <v>108</v>
      </c>
      <c s="34" t="s">
        <v>7316</v>
      </c>
      <c s="35" t="s">
        <v>5</v>
      </c>
      <c s="6" t="s">
        <v>7317</v>
      </c>
      <c s="36" t="s">
        <v>75</v>
      </c>
      <c s="37">
        <v>300</v>
      </c>
      <c s="36">
        <v>0</v>
      </c>
      <c s="36">
        <f>ROUND(G38*H38,6)</f>
      </c>
      <c r="L38" s="38">
        <v>0</v>
      </c>
      <c s="32">
        <f>ROUND(ROUND(L38,2)*ROUND(G38,3),2)</f>
      </c>
      <c s="36" t="s">
        <v>55</v>
      </c>
      <c>
        <f>(M38*21)/100</f>
      </c>
      <c t="s">
        <v>27</v>
      </c>
    </row>
    <row r="39" spans="1:5" ht="12.75">
      <c r="A39" s="35" t="s">
        <v>56</v>
      </c>
      <c r="E39" s="39" t="s">
        <v>65</v>
      </c>
    </row>
    <row r="40" spans="1:5" ht="38.25">
      <c r="A40" s="35" t="s">
        <v>57</v>
      </c>
      <c r="E40" s="40" t="s">
        <v>7558</v>
      </c>
    </row>
    <row r="41" spans="1:5" ht="76.5">
      <c r="A41" t="s">
        <v>59</v>
      </c>
      <c r="E41" s="39" t="s">
        <v>7319</v>
      </c>
    </row>
    <row r="42" spans="1:16" ht="12.75">
      <c r="A42" t="s">
        <v>49</v>
      </c>
      <c s="34" t="s">
        <v>112</v>
      </c>
      <c s="34" t="s">
        <v>7463</v>
      </c>
      <c s="35" t="s">
        <v>5</v>
      </c>
      <c s="6" t="s">
        <v>7464</v>
      </c>
      <c s="36" t="s">
        <v>64</v>
      </c>
      <c s="37">
        <v>1.2</v>
      </c>
      <c s="36">
        <v>0</v>
      </c>
      <c s="36">
        <f>ROUND(G42*H42,6)</f>
      </c>
      <c r="L42" s="38">
        <v>0</v>
      </c>
      <c s="32">
        <f>ROUND(ROUND(L42,2)*ROUND(G42,3),2)</f>
      </c>
      <c s="36" t="s">
        <v>55</v>
      </c>
      <c>
        <f>(M42*21)/100</f>
      </c>
      <c t="s">
        <v>27</v>
      </c>
    </row>
    <row r="43" spans="1:5" ht="12.75">
      <c r="A43" s="35" t="s">
        <v>56</v>
      </c>
      <c r="E43" s="39" t="s">
        <v>65</v>
      </c>
    </row>
    <row r="44" spans="1:5" ht="38.25">
      <c r="A44" s="35" t="s">
        <v>57</v>
      </c>
      <c r="E44" s="40" t="s">
        <v>7559</v>
      </c>
    </row>
    <row r="45" spans="1:5" ht="216.75">
      <c r="A45" t="s">
        <v>59</v>
      </c>
      <c r="E45" s="39" t="s">
        <v>7466</v>
      </c>
    </row>
    <row r="46" spans="1:13" ht="12.75">
      <c r="A46" t="s">
        <v>46</v>
      </c>
      <c r="C46" s="31" t="s">
        <v>135</v>
      </c>
      <c r="E46" s="33" t="s">
        <v>7467</v>
      </c>
      <c r="J46" s="32">
        <f>0</f>
      </c>
      <c s="32">
        <f>0</f>
      </c>
      <c s="32">
        <f>0+L47+L51</f>
      </c>
      <c s="32">
        <f>0+M47+M51</f>
      </c>
    </row>
    <row r="47" spans="1:16" ht="25.5">
      <c r="A47" t="s">
        <v>49</v>
      </c>
      <c s="34" t="s">
        <v>120</v>
      </c>
      <c s="34" t="s">
        <v>811</v>
      </c>
      <c s="35" t="s">
        <v>812</v>
      </c>
      <c s="6" t="s">
        <v>7468</v>
      </c>
      <c s="36" t="s">
        <v>793</v>
      </c>
      <c s="37">
        <v>2.5</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7469</v>
      </c>
    </row>
    <row r="51" spans="1:16" ht="25.5">
      <c r="A51" t="s">
        <v>49</v>
      </c>
      <c s="34" t="s">
        <v>124</v>
      </c>
      <c s="34" t="s">
        <v>1772</v>
      </c>
      <c s="35" t="s">
        <v>1773</v>
      </c>
      <c s="6" t="s">
        <v>7470</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7469</v>
      </c>
    </row>
    <row r="55" spans="1:13" ht="12.75">
      <c r="A55" t="s">
        <v>46</v>
      </c>
      <c r="C55" s="31" t="s">
        <v>7320</v>
      </c>
      <c r="E55" s="33" t="s">
        <v>7321</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7361</v>
      </c>
    </row>
    <row r="59" spans="1:5" ht="102">
      <c r="A59" t="s">
        <v>59</v>
      </c>
      <c r="E59" s="39" t="s">
        <v>863</v>
      </c>
    </row>
    <row r="60" spans="1:16" ht="12.75">
      <c r="A60" t="s">
        <v>49</v>
      </c>
      <c s="34" t="s">
        <v>131</v>
      </c>
      <c s="34" t="s">
        <v>197</v>
      </c>
      <c s="35" t="s">
        <v>5</v>
      </c>
      <c s="6" t="s">
        <v>7323</v>
      </c>
      <c s="36" t="s">
        <v>75</v>
      </c>
      <c s="37">
        <v>50</v>
      </c>
      <c s="36">
        <v>0</v>
      </c>
      <c s="36">
        <f>ROUND(G60*H60,6)</f>
      </c>
      <c r="L60" s="38">
        <v>0</v>
      </c>
      <c s="32">
        <f>ROUND(ROUND(L60,2)*ROUND(G60,3),2)</f>
      </c>
      <c s="36" t="s">
        <v>55</v>
      </c>
      <c>
        <f>(M60*21)/100</f>
      </c>
      <c t="s">
        <v>27</v>
      </c>
    </row>
    <row r="61" spans="1:5" ht="12.75">
      <c r="A61" s="35" t="s">
        <v>56</v>
      </c>
      <c r="E61" s="39" t="s">
        <v>65</v>
      </c>
    </row>
    <row r="62" spans="1:5" ht="38.25">
      <c r="A62" s="35" t="s">
        <v>57</v>
      </c>
      <c r="E62" s="40" t="s">
        <v>7343</v>
      </c>
    </row>
    <row r="63" spans="1:5" ht="140.25">
      <c r="A63" t="s">
        <v>59</v>
      </c>
      <c r="E63" s="39" t="s">
        <v>7325</v>
      </c>
    </row>
    <row r="64" spans="1:16" ht="12.75">
      <c r="A64" t="s">
        <v>49</v>
      </c>
      <c s="34" t="s">
        <v>135</v>
      </c>
      <c s="34" t="s">
        <v>7473</v>
      </c>
      <c s="35" t="s">
        <v>5</v>
      </c>
      <c s="6" t="s">
        <v>7474</v>
      </c>
      <c s="36" t="s">
        <v>90</v>
      </c>
      <c s="37">
        <v>4</v>
      </c>
      <c s="36">
        <v>0</v>
      </c>
      <c s="36">
        <f>ROUND(G64*H64,6)</f>
      </c>
      <c r="L64" s="38">
        <v>0</v>
      </c>
      <c s="32">
        <f>ROUND(ROUND(L64,2)*ROUND(G64,3),2)</f>
      </c>
      <c s="36" t="s">
        <v>55</v>
      </c>
      <c>
        <f>(M64*21)/100</f>
      </c>
      <c t="s">
        <v>27</v>
      </c>
    </row>
    <row r="65" spans="1:5" ht="12.75">
      <c r="A65" s="35" t="s">
        <v>56</v>
      </c>
      <c r="E65" s="39" t="s">
        <v>65</v>
      </c>
    </row>
    <row r="66" spans="1:5" ht="38.25">
      <c r="A66" s="35" t="s">
        <v>57</v>
      </c>
      <c r="E66" s="40" t="s">
        <v>7560</v>
      </c>
    </row>
    <row r="67" spans="1:5" ht="89.25">
      <c r="A67" t="s">
        <v>59</v>
      </c>
      <c r="E67" s="39" t="s">
        <v>7476</v>
      </c>
    </row>
    <row r="68" spans="1:16" ht="12.75">
      <c r="A68" t="s">
        <v>49</v>
      </c>
      <c s="34" t="s">
        <v>139</v>
      </c>
      <c s="34" t="s">
        <v>7326</v>
      </c>
      <c s="35" t="s">
        <v>5</v>
      </c>
      <c s="6" t="s">
        <v>7327</v>
      </c>
      <c s="36" t="s">
        <v>75</v>
      </c>
      <c s="37">
        <v>810</v>
      </c>
      <c s="36">
        <v>0</v>
      </c>
      <c s="36">
        <f>ROUND(G68*H68,6)</f>
      </c>
      <c r="L68" s="38">
        <v>0</v>
      </c>
      <c s="32">
        <f>ROUND(ROUND(L68,2)*ROUND(G68,3),2)</f>
      </c>
      <c s="36" t="s">
        <v>55</v>
      </c>
      <c>
        <f>(M68*21)/100</f>
      </c>
      <c t="s">
        <v>27</v>
      </c>
    </row>
    <row r="69" spans="1:5" ht="12.75">
      <c r="A69" s="35" t="s">
        <v>56</v>
      </c>
      <c r="E69" s="39" t="s">
        <v>65</v>
      </c>
    </row>
    <row r="70" spans="1:5" ht="38.25">
      <c r="A70" s="35" t="s">
        <v>57</v>
      </c>
      <c r="E70" s="40" t="s">
        <v>7561</v>
      </c>
    </row>
    <row r="71" spans="1:5" ht="89.25">
      <c r="A71" t="s">
        <v>59</v>
      </c>
      <c r="E71" s="39" t="s">
        <v>466</v>
      </c>
    </row>
    <row r="72" spans="1:16" ht="12.75">
      <c r="A72" t="s">
        <v>49</v>
      </c>
      <c s="34" t="s">
        <v>143</v>
      </c>
      <c s="34" t="s">
        <v>218</v>
      </c>
      <c s="35" t="s">
        <v>5</v>
      </c>
      <c s="6" t="s">
        <v>219</v>
      </c>
      <c s="36" t="s">
        <v>75</v>
      </c>
      <c s="37">
        <v>250</v>
      </c>
      <c s="36">
        <v>0</v>
      </c>
      <c s="36">
        <f>ROUND(G72*H72,6)</f>
      </c>
      <c r="L72" s="38">
        <v>0</v>
      </c>
      <c s="32">
        <f>ROUND(ROUND(L72,2)*ROUND(G72,3),2)</f>
      </c>
      <c s="36" t="s">
        <v>55</v>
      </c>
      <c>
        <f>(M72*21)/100</f>
      </c>
      <c t="s">
        <v>27</v>
      </c>
    </row>
    <row r="73" spans="1:5" ht="12.75">
      <c r="A73" s="35" t="s">
        <v>56</v>
      </c>
      <c r="E73" s="39" t="s">
        <v>65</v>
      </c>
    </row>
    <row r="74" spans="1:5" ht="38.25">
      <c r="A74" s="35" t="s">
        <v>57</v>
      </c>
      <c r="E74" s="40" t="s">
        <v>7562</v>
      </c>
    </row>
    <row r="75" spans="1:5" ht="89.25">
      <c r="A75" t="s">
        <v>59</v>
      </c>
      <c r="E75" s="39" t="s">
        <v>466</v>
      </c>
    </row>
    <row r="76" spans="1:16" ht="25.5">
      <c r="A76" t="s">
        <v>49</v>
      </c>
      <c s="34" t="s">
        <v>147</v>
      </c>
      <c s="34" t="s">
        <v>1114</v>
      </c>
      <c s="35" t="s">
        <v>5</v>
      </c>
      <c s="6" t="s">
        <v>1115</v>
      </c>
      <c s="36" t="s">
        <v>90</v>
      </c>
      <c s="37">
        <v>60</v>
      </c>
      <c s="36">
        <v>0</v>
      </c>
      <c s="36">
        <f>ROUND(G76*H76,6)</f>
      </c>
      <c r="L76" s="38">
        <v>0</v>
      </c>
      <c s="32">
        <f>ROUND(ROUND(L76,2)*ROUND(G76,3),2)</f>
      </c>
      <c s="36" t="s">
        <v>55</v>
      </c>
      <c>
        <f>(M76*21)/100</f>
      </c>
      <c t="s">
        <v>27</v>
      </c>
    </row>
    <row r="77" spans="1:5" ht="12.75">
      <c r="A77" s="35" t="s">
        <v>56</v>
      </c>
      <c r="E77" s="39" t="s">
        <v>65</v>
      </c>
    </row>
    <row r="78" spans="1:5" ht="38.25">
      <c r="A78" s="35" t="s">
        <v>57</v>
      </c>
      <c r="E78" s="40" t="s">
        <v>7563</v>
      </c>
    </row>
    <row r="79" spans="1:5" ht="89.25">
      <c r="A79" t="s">
        <v>59</v>
      </c>
      <c r="E79" s="39" t="s">
        <v>7480</v>
      </c>
    </row>
    <row r="80" spans="1:16" ht="25.5">
      <c r="A80" t="s">
        <v>49</v>
      </c>
      <c s="34" t="s">
        <v>151</v>
      </c>
      <c s="34" t="s">
        <v>227</v>
      </c>
      <c s="35" t="s">
        <v>5</v>
      </c>
      <c s="6" t="s">
        <v>228</v>
      </c>
      <c s="36" t="s">
        <v>90</v>
      </c>
      <c s="37">
        <v>8</v>
      </c>
      <c s="36">
        <v>0</v>
      </c>
      <c s="36">
        <f>ROUND(G80*H80,6)</f>
      </c>
      <c r="L80" s="38">
        <v>0</v>
      </c>
      <c s="32">
        <f>ROUND(ROUND(L80,2)*ROUND(G80,3),2)</f>
      </c>
      <c s="36" t="s">
        <v>55</v>
      </c>
      <c>
        <f>(M80*21)/100</f>
      </c>
      <c t="s">
        <v>27</v>
      </c>
    </row>
    <row r="81" spans="1:5" ht="12.75">
      <c r="A81" s="35" t="s">
        <v>56</v>
      </c>
      <c r="E81" s="39" t="s">
        <v>65</v>
      </c>
    </row>
    <row r="82" spans="1:5" ht="38.25">
      <c r="A82" s="35" t="s">
        <v>57</v>
      </c>
      <c r="E82" s="40" t="s">
        <v>7564</v>
      </c>
    </row>
    <row r="83" spans="1:5" ht="89.25">
      <c r="A83" t="s">
        <v>59</v>
      </c>
      <c r="E83" s="39" t="s">
        <v>7480</v>
      </c>
    </row>
    <row r="84" spans="1:16" ht="12.75">
      <c r="A84" t="s">
        <v>49</v>
      </c>
      <c s="34" t="s">
        <v>155</v>
      </c>
      <c s="34" t="s">
        <v>7341</v>
      </c>
      <c s="35" t="s">
        <v>5</v>
      </c>
      <c s="6" t="s">
        <v>7342</v>
      </c>
      <c s="36" t="s">
        <v>90</v>
      </c>
      <c s="37">
        <v>18</v>
      </c>
      <c s="36">
        <v>0</v>
      </c>
      <c s="36">
        <f>ROUND(G84*H84,6)</f>
      </c>
      <c r="L84" s="38">
        <v>0</v>
      </c>
      <c s="32">
        <f>ROUND(ROUND(L84,2)*ROUND(G84,3),2)</f>
      </c>
      <c s="36" t="s">
        <v>55</v>
      </c>
      <c>
        <f>(M84*21)/100</f>
      </c>
      <c t="s">
        <v>27</v>
      </c>
    </row>
    <row r="85" spans="1:5" ht="12.75">
      <c r="A85" s="35" t="s">
        <v>56</v>
      </c>
      <c r="E85" s="39" t="s">
        <v>65</v>
      </c>
    </row>
    <row r="86" spans="1:5" ht="38.25">
      <c r="A86" s="35" t="s">
        <v>57</v>
      </c>
      <c r="E86" s="40" t="s">
        <v>7565</v>
      </c>
    </row>
    <row r="87" spans="1:5" ht="76.5">
      <c r="A87" t="s">
        <v>59</v>
      </c>
      <c r="E87" s="39" t="s">
        <v>7483</v>
      </c>
    </row>
    <row r="88" spans="1:16" ht="12.75">
      <c r="A88" t="s">
        <v>49</v>
      </c>
      <c s="34" t="s">
        <v>158</v>
      </c>
      <c s="34" t="s">
        <v>7450</v>
      </c>
      <c s="35" t="s">
        <v>5</v>
      </c>
      <c s="6" t="s">
        <v>7451</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7541</v>
      </c>
    </row>
    <row r="91" spans="1:5" ht="114.75">
      <c r="A91" t="s">
        <v>59</v>
      </c>
      <c r="E91" s="39" t="s">
        <v>7452</v>
      </c>
    </row>
    <row r="92" spans="1:13" ht="12.75">
      <c r="A92" t="s">
        <v>46</v>
      </c>
      <c r="C92" s="31" t="s">
        <v>7490</v>
      </c>
      <c r="E92" s="33" t="s">
        <v>7491</v>
      </c>
      <c r="J92" s="32">
        <f>0</f>
      </c>
      <c s="32">
        <f>0</f>
      </c>
      <c s="32">
        <f>0+L93+L97+L101+L105+L109+L113+L117+L121</f>
      </c>
      <c s="32">
        <f>0+M93+M97+M101+M105+M109+M113+M117+M121</f>
      </c>
    </row>
    <row r="93" spans="1:16" ht="25.5">
      <c r="A93" t="s">
        <v>49</v>
      </c>
      <c s="34" t="s">
        <v>164</v>
      </c>
      <c s="34" t="s">
        <v>7566</v>
      </c>
      <c s="35" t="s">
        <v>5</v>
      </c>
      <c s="6" t="s">
        <v>7567</v>
      </c>
      <c s="36" t="s">
        <v>75</v>
      </c>
      <c s="37">
        <v>150</v>
      </c>
      <c s="36">
        <v>0</v>
      </c>
      <c s="36">
        <f>ROUND(G93*H93,6)</f>
      </c>
      <c r="L93" s="38">
        <v>0</v>
      </c>
      <c s="32">
        <f>ROUND(ROUND(L93,2)*ROUND(G93,3),2)</f>
      </c>
      <c s="36" t="s">
        <v>55</v>
      </c>
      <c>
        <f>(M93*21)/100</f>
      </c>
      <c t="s">
        <v>27</v>
      </c>
    </row>
    <row r="94" spans="1:5" ht="12.75">
      <c r="A94" s="35" t="s">
        <v>56</v>
      </c>
      <c r="E94" s="39" t="s">
        <v>5</v>
      </c>
    </row>
    <row r="95" spans="1:5" ht="12.75">
      <c r="A95" s="35" t="s">
        <v>57</v>
      </c>
      <c r="E95" s="40" t="s">
        <v>5</v>
      </c>
    </row>
    <row r="96" spans="1:5" ht="127.5">
      <c r="A96" t="s">
        <v>59</v>
      </c>
      <c r="E96" s="39" t="s">
        <v>7568</v>
      </c>
    </row>
    <row r="97" spans="1:16" ht="12.75">
      <c r="A97" t="s">
        <v>49</v>
      </c>
      <c s="34" t="s">
        <v>168</v>
      </c>
      <c s="34" t="s">
        <v>7542</v>
      </c>
      <c s="35" t="s">
        <v>5</v>
      </c>
      <c s="6" t="s">
        <v>7543</v>
      </c>
      <c s="36" t="s">
        <v>90</v>
      </c>
      <c s="37">
        <v>4</v>
      </c>
      <c s="36">
        <v>0</v>
      </c>
      <c s="36">
        <f>ROUND(G97*H97,6)</f>
      </c>
      <c r="L97" s="38">
        <v>0</v>
      </c>
      <c s="32">
        <f>ROUND(ROUND(L97,2)*ROUND(G97,3),2)</f>
      </c>
      <c s="36" t="s">
        <v>55</v>
      </c>
      <c>
        <f>(M97*21)/100</f>
      </c>
      <c t="s">
        <v>27</v>
      </c>
    </row>
    <row r="98" spans="1:5" ht="12.75">
      <c r="A98" s="35" t="s">
        <v>56</v>
      </c>
      <c r="E98" s="39" t="s">
        <v>65</v>
      </c>
    </row>
    <row r="99" spans="1:5" ht="38.25">
      <c r="A99" s="35" t="s">
        <v>57</v>
      </c>
      <c r="E99" s="40" t="s">
        <v>7569</v>
      </c>
    </row>
    <row r="100" spans="1:5" ht="114.75">
      <c r="A100" t="s">
        <v>59</v>
      </c>
      <c r="E100" s="39" t="s">
        <v>7545</v>
      </c>
    </row>
    <row r="101" spans="1:16" ht="25.5">
      <c r="A101" t="s">
        <v>49</v>
      </c>
      <c s="34" t="s">
        <v>173</v>
      </c>
      <c s="34" t="s">
        <v>7546</v>
      </c>
      <c s="35" t="s">
        <v>5</v>
      </c>
      <c s="6" t="s">
        <v>7547</v>
      </c>
      <c s="36" t="s">
        <v>90</v>
      </c>
      <c s="37">
        <v>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7569</v>
      </c>
    </row>
    <row r="104" spans="1:5" ht="12.75">
      <c r="A104" t="s">
        <v>59</v>
      </c>
      <c r="E104" s="39" t="s">
        <v>5</v>
      </c>
    </row>
    <row r="105" spans="1:16" ht="25.5">
      <c r="A105" t="s">
        <v>49</v>
      </c>
      <c s="34" t="s">
        <v>176</v>
      </c>
      <c s="34" t="s">
        <v>7552</v>
      </c>
      <c s="35" t="s">
        <v>5</v>
      </c>
      <c s="6" t="s">
        <v>7553</v>
      </c>
      <c s="36" t="s">
        <v>90</v>
      </c>
      <c s="37">
        <v>52</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7570</v>
      </c>
    </row>
    <row r="108" spans="1:5" ht="89.25">
      <c r="A108" t="s">
        <v>59</v>
      </c>
      <c r="E108" s="39" t="s">
        <v>7446</v>
      </c>
    </row>
    <row r="109" spans="1:16" ht="38.25">
      <c r="A109" t="s">
        <v>49</v>
      </c>
      <c s="34" t="s">
        <v>180</v>
      </c>
      <c s="34" t="s">
        <v>7378</v>
      </c>
      <c s="35" t="s">
        <v>5</v>
      </c>
      <c s="6" t="s">
        <v>7499</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7500</v>
      </c>
    </row>
    <row r="113" spans="1:16" ht="25.5">
      <c r="A113" t="s">
        <v>49</v>
      </c>
      <c s="34" t="s">
        <v>916</v>
      </c>
      <c s="34" t="s">
        <v>7381</v>
      </c>
      <c s="35" t="s">
        <v>5</v>
      </c>
      <c s="6" t="s">
        <v>7501</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7502</v>
      </c>
    </row>
    <row r="117" spans="1:16" ht="12.75">
      <c r="A117" t="s">
        <v>49</v>
      </c>
      <c s="34" t="s">
        <v>919</v>
      </c>
      <c s="34" t="s">
        <v>7515</v>
      </c>
      <c s="35" t="s">
        <v>5</v>
      </c>
      <c s="6" t="s">
        <v>7516</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7517</v>
      </c>
    </row>
    <row r="121" spans="1:16" ht="12.75">
      <c r="A121" t="s">
        <v>49</v>
      </c>
      <c s="34" t="s">
        <v>183</v>
      </c>
      <c s="34" t="s">
        <v>7518</v>
      </c>
      <c s="35" t="s">
        <v>5</v>
      </c>
      <c s="6" t="s">
        <v>7519</v>
      </c>
      <c s="36" t="s">
        <v>90</v>
      </c>
      <c s="37">
        <v>4</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7520</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7521</v>
      </c>
      <c s="36" t="s">
        <v>90</v>
      </c>
      <c s="37">
        <v>2</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7522</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7523</v>
      </c>
      <c s="35" t="s">
        <v>5</v>
      </c>
      <c s="6" t="s">
        <v>7524</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7525</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7573</v>
      </c>
      <c r="E8" s="30" t="s">
        <v>7572</v>
      </c>
      <c r="J8" s="29">
        <f>0+J9+J18+J35+J68+J85</f>
      </c>
      <c s="29">
        <f>0+K9+K18+K35+K68+K85</f>
      </c>
      <c s="29">
        <f>0+L9+L18+L35+L68+L85</f>
      </c>
      <c s="29">
        <f>0+M9+M18+M35+M68+M85</f>
      </c>
    </row>
    <row r="9" spans="1:13" ht="12.75">
      <c r="A9" t="s">
        <v>46</v>
      </c>
      <c r="C9" s="31" t="s">
        <v>135</v>
      </c>
      <c r="E9" s="33" t="s">
        <v>7467</v>
      </c>
      <c r="J9" s="32">
        <f>0</f>
      </c>
      <c s="32">
        <f>0</f>
      </c>
      <c s="32">
        <f>0+L10+L14</f>
      </c>
      <c s="32">
        <f>0+M10+M14</f>
      </c>
    </row>
    <row r="10" spans="1:16" ht="25.5">
      <c r="A10" t="s">
        <v>49</v>
      </c>
      <c s="34" t="s">
        <v>27</v>
      </c>
      <c s="34" t="s">
        <v>811</v>
      </c>
      <c s="35" t="s">
        <v>812</v>
      </c>
      <c s="6" t="s">
        <v>7468</v>
      </c>
      <c s="36" t="s">
        <v>793</v>
      </c>
      <c s="37">
        <v>0.5</v>
      </c>
      <c s="36">
        <v>0</v>
      </c>
      <c s="36">
        <f>ROUND(G10*H10,6)</f>
      </c>
      <c r="L10" s="38">
        <v>0</v>
      </c>
      <c s="32">
        <f>ROUND(ROUND(L10,2)*ROUND(G10,3),2)</f>
      </c>
      <c s="36" t="s">
        <v>55</v>
      </c>
      <c>
        <f>(M10*21)/100</f>
      </c>
      <c t="s">
        <v>27</v>
      </c>
    </row>
    <row r="11" spans="1:5" ht="12.75">
      <c r="A11" s="35" t="s">
        <v>56</v>
      </c>
      <c r="E11" s="39" t="s">
        <v>794</v>
      </c>
    </row>
    <row r="12" spans="1:5" ht="12.75">
      <c r="A12" s="35" t="s">
        <v>57</v>
      </c>
      <c r="E12" s="40" t="s">
        <v>5</v>
      </c>
    </row>
    <row r="13" spans="1:5" ht="140.25">
      <c r="A13" t="s">
        <v>59</v>
      </c>
      <c r="E13" s="39" t="s">
        <v>7469</v>
      </c>
    </row>
    <row r="14" spans="1:16" ht="25.5">
      <c r="A14" t="s">
        <v>49</v>
      </c>
      <c s="34" t="s">
        <v>26</v>
      </c>
      <c s="34" t="s">
        <v>1772</v>
      </c>
      <c s="35" t="s">
        <v>1773</v>
      </c>
      <c s="6" t="s">
        <v>7470</v>
      </c>
      <c s="36" t="s">
        <v>793</v>
      </c>
      <c s="37">
        <v>0.1</v>
      </c>
      <c s="36">
        <v>0</v>
      </c>
      <c s="36">
        <f>ROUND(G14*H14,6)</f>
      </c>
      <c r="L14" s="38">
        <v>0</v>
      </c>
      <c s="32">
        <f>ROUND(ROUND(L14,2)*ROUND(G14,3),2)</f>
      </c>
      <c s="36" t="s">
        <v>55</v>
      </c>
      <c>
        <f>(M14*21)/100</f>
      </c>
      <c t="s">
        <v>27</v>
      </c>
    </row>
    <row r="15" spans="1:5" ht="12.75">
      <c r="A15" s="35" t="s">
        <v>56</v>
      </c>
      <c r="E15" s="39" t="s">
        <v>794</v>
      </c>
    </row>
    <row r="16" spans="1:5" ht="12.75">
      <c r="A16" s="35" t="s">
        <v>57</v>
      </c>
      <c r="E16" s="40" t="s">
        <v>5</v>
      </c>
    </row>
    <row r="17" spans="1:5" ht="140.25">
      <c r="A17" t="s">
        <v>59</v>
      </c>
      <c r="E17" s="39" t="s">
        <v>7469</v>
      </c>
    </row>
    <row r="18" spans="1:13" ht="12.75">
      <c r="A18" t="s">
        <v>46</v>
      </c>
      <c r="C18" s="31" t="s">
        <v>7574</v>
      </c>
      <c r="E18" s="33" t="s">
        <v>7575</v>
      </c>
      <c r="J18" s="32">
        <f>0</f>
      </c>
      <c s="32">
        <f>0</f>
      </c>
      <c s="32">
        <f>0+L19+L23+L27+L31</f>
      </c>
      <c s="32">
        <f>0+M19+M23+M27+M31</f>
      </c>
    </row>
    <row r="19" spans="1:16" ht="25.5">
      <c r="A19" t="s">
        <v>49</v>
      </c>
      <c s="34" t="s">
        <v>72</v>
      </c>
      <c s="34" t="s">
        <v>7576</v>
      </c>
      <c s="35" t="s">
        <v>5</v>
      </c>
      <c s="6" t="s">
        <v>7577</v>
      </c>
      <c s="36" t="s">
        <v>75</v>
      </c>
      <c s="37">
        <v>320</v>
      </c>
      <c s="36">
        <v>0</v>
      </c>
      <c s="36">
        <f>ROUND(G19*H19,6)</f>
      </c>
      <c r="L19" s="38">
        <v>0</v>
      </c>
      <c s="32">
        <f>ROUND(ROUND(L19,2)*ROUND(G19,3),2)</f>
      </c>
      <c s="36" t="s">
        <v>55</v>
      </c>
      <c>
        <f>(M19*21)/100</f>
      </c>
      <c t="s">
        <v>27</v>
      </c>
    </row>
    <row r="20" spans="1:5" ht="12.75">
      <c r="A20" s="35" t="s">
        <v>56</v>
      </c>
      <c r="E20" s="39" t="s">
        <v>7578</v>
      </c>
    </row>
    <row r="21" spans="1:5" ht="38.25">
      <c r="A21" s="35" t="s">
        <v>57</v>
      </c>
      <c r="E21" s="40" t="s">
        <v>7579</v>
      </c>
    </row>
    <row r="22" spans="1:5" ht="76.5">
      <c r="A22" t="s">
        <v>59</v>
      </c>
      <c r="E22" s="39" t="s">
        <v>888</v>
      </c>
    </row>
    <row r="23" spans="1:16" ht="12.75">
      <c r="A23" t="s">
        <v>49</v>
      </c>
      <c s="34" t="s">
        <v>77</v>
      </c>
      <c s="34" t="s">
        <v>7580</v>
      </c>
      <c s="35" t="s">
        <v>5</v>
      </c>
      <c s="6" t="s">
        <v>7581</v>
      </c>
      <c s="36" t="s">
        <v>90</v>
      </c>
      <c s="37">
        <v>10</v>
      </c>
      <c s="36">
        <v>0</v>
      </c>
      <c s="36">
        <f>ROUND(G23*H23,6)</f>
      </c>
      <c r="L23" s="38">
        <v>0</v>
      </c>
      <c s="32">
        <f>ROUND(ROUND(L23,2)*ROUND(G23,3),2)</f>
      </c>
      <c s="36" t="s">
        <v>55</v>
      </c>
      <c>
        <f>(M23*21)/100</f>
      </c>
      <c t="s">
        <v>27</v>
      </c>
    </row>
    <row r="24" spans="1:5" ht="12.75">
      <c r="A24" s="35" t="s">
        <v>56</v>
      </c>
      <c r="E24" s="39" t="s">
        <v>65</v>
      </c>
    </row>
    <row r="25" spans="1:5" ht="38.25">
      <c r="A25" s="35" t="s">
        <v>57</v>
      </c>
      <c r="E25" s="40" t="s">
        <v>7582</v>
      </c>
    </row>
    <row r="26" spans="1:5" ht="89.25">
      <c r="A26" t="s">
        <v>59</v>
      </c>
      <c r="E26" s="39" t="s">
        <v>7583</v>
      </c>
    </row>
    <row r="27" spans="1:16" ht="12.75">
      <c r="A27" t="s">
        <v>49</v>
      </c>
      <c s="34" t="s">
        <v>82</v>
      </c>
      <c s="34" t="s">
        <v>7584</v>
      </c>
      <c s="35" t="s">
        <v>5</v>
      </c>
      <c s="6" t="s">
        <v>7585</v>
      </c>
      <c s="36" t="s">
        <v>90</v>
      </c>
      <c s="37">
        <v>25</v>
      </c>
      <c s="36">
        <v>0</v>
      </c>
      <c s="36">
        <f>ROUND(G27*H27,6)</f>
      </c>
      <c r="L27" s="38">
        <v>0</v>
      </c>
      <c s="32">
        <f>ROUND(ROUND(L27,2)*ROUND(G27,3),2)</f>
      </c>
      <c s="36" t="s">
        <v>55</v>
      </c>
      <c>
        <f>(M27*21)/100</f>
      </c>
      <c t="s">
        <v>27</v>
      </c>
    </row>
    <row r="28" spans="1:5" ht="12.75">
      <c r="A28" s="35" t="s">
        <v>56</v>
      </c>
      <c r="E28" s="39" t="s">
        <v>65</v>
      </c>
    </row>
    <row r="29" spans="1:5" ht="38.25">
      <c r="A29" s="35" t="s">
        <v>57</v>
      </c>
      <c r="E29" s="40" t="s">
        <v>7586</v>
      </c>
    </row>
    <row r="30" spans="1:5" ht="89.25">
      <c r="A30" t="s">
        <v>59</v>
      </c>
      <c r="E30" s="39" t="s">
        <v>7583</v>
      </c>
    </row>
    <row r="31" spans="1:16" ht="25.5">
      <c r="A31" t="s">
        <v>49</v>
      </c>
      <c s="34" t="s">
        <v>87</v>
      </c>
      <c s="34" t="s">
        <v>1835</v>
      </c>
      <c s="35" t="s">
        <v>5</v>
      </c>
      <c s="6" t="s">
        <v>1836</v>
      </c>
      <c s="36" t="s">
        <v>90</v>
      </c>
      <c s="37">
        <v>4</v>
      </c>
      <c s="36">
        <v>0</v>
      </c>
      <c s="36">
        <f>ROUND(G31*H31,6)</f>
      </c>
      <c r="L31" s="38">
        <v>0</v>
      </c>
      <c s="32">
        <f>ROUND(ROUND(L31,2)*ROUND(G31,3),2)</f>
      </c>
      <c s="36" t="s">
        <v>55</v>
      </c>
      <c>
        <f>(M31*21)/100</f>
      </c>
      <c t="s">
        <v>27</v>
      </c>
    </row>
    <row r="32" spans="1:5" ht="12.75">
      <c r="A32" s="35" t="s">
        <v>56</v>
      </c>
      <c r="E32" s="39" t="s">
        <v>65</v>
      </c>
    </row>
    <row r="33" spans="1:5" ht="38.25">
      <c r="A33" s="35" t="s">
        <v>57</v>
      </c>
      <c r="E33" s="40" t="s">
        <v>7587</v>
      </c>
    </row>
    <row r="34" spans="1:5" ht="76.5">
      <c r="A34" t="s">
        <v>59</v>
      </c>
      <c r="E34" s="39" t="s">
        <v>1834</v>
      </c>
    </row>
    <row r="35" spans="1:13" ht="12.75">
      <c r="A35" t="s">
        <v>46</v>
      </c>
      <c r="C35" s="31" t="s">
        <v>7320</v>
      </c>
      <c r="E35" s="33" t="s">
        <v>7321</v>
      </c>
      <c r="J35" s="32">
        <f>0</f>
      </c>
      <c s="32">
        <f>0</f>
      </c>
      <c s="32">
        <f>0+L36+L40+L44+L48+L52+L56+L60+L64</f>
      </c>
      <c s="32">
        <f>0+M36+M40+M44+M48+M52+M56+M60+M64</f>
      </c>
    </row>
    <row r="36" spans="1:16" ht="12.75">
      <c r="A36" t="s">
        <v>49</v>
      </c>
      <c s="34" t="s">
        <v>108</v>
      </c>
      <c s="34" t="s">
        <v>213</v>
      </c>
      <c s="35" t="s">
        <v>5</v>
      </c>
      <c s="6" t="s">
        <v>7588</v>
      </c>
      <c s="36" t="s">
        <v>75</v>
      </c>
      <c s="37">
        <v>270</v>
      </c>
      <c s="36">
        <v>0</v>
      </c>
      <c s="36">
        <f>ROUND(G36*H36,6)</f>
      </c>
      <c r="L36" s="38">
        <v>0</v>
      </c>
      <c s="32">
        <f>ROUND(ROUND(L36,2)*ROUND(G36,3),2)</f>
      </c>
      <c s="36" t="s">
        <v>55</v>
      </c>
      <c>
        <f>(M36*21)/100</f>
      </c>
      <c t="s">
        <v>27</v>
      </c>
    </row>
    <row r="37" spans="1:5" ht="12.75">
      <c r="A37" s="35" t="s">
        <v>56</v>
      </c>
      <c r="E37" s="39" t="s">
        <v>5</v>
      </c>
    </row>
    <row r="38" spans="1:5" ht="12.75">
      <c r="A38" s="35" t="s">
        <v>57</v>
      </c>
      <c r="E38" s="40" t="s">
        <v>5</v>
      </c>
    </row>
    <row r="39" spans="1:5" ht="89.25">
      <c r="A39" t="s">
        <v>59</v>
      </c>
      <c r="E39" s="39" t="s">
        <v>3719</v>
      </c>
    </row>
    <row r="40" spans="1:16" ht="12.75">
      <c r="A40" t="s">
        <v>49</v>
      </c>
      <c s="34" t="s">
        <v>112</v>
      </c>
      <c s="34" t="s">
        <v>923</v>
      </c>
      <c s="35" t="s">
        <v>5</v>
      </c>
      <c s="6" t="s">
        <v>3718</v>
      </c>
      <c s="36" t="s">
        <v>75</v>
      </c>
      <c s="37">
        <v>260</v>
      </c>
      <c s="36">
        <v>0</v>
      </c>
      <c s="36">
        <f>ROUND(G40*H40,6)</f>
      </c>
      <c r="L40" s="38">
        <v>0</v>
      </c>
      <c s="32">
        <f>ROUND(ROUND(L40,2)*ROUND(G40,3),2)</f>
      </c>
      <c s="36" t="s">
        <v>55</v>
      </c>
      <c>
        <f>(M40*21)/100</f>
      </c>
      <c t="s">
        <v>27</v>
      </c>
    </row>
    <row r="41" spans="1:5" ht="12.75">
      <c r="A41" s="35" t="s">
        <v>56</v>
      </c>
      <c r="E41" s="39" t="s">
        <v>5</v>
      </c>
    </row>
    <row r="42" spans="1:5" ht="12.75">
      <c r="A42" s="35" t="s">
        <v>57</v>
      </c>
      <c r="E42" s="40" t="s">
        <v>5</v>
      </c>
    </row>
    <row r="43" spans="1:5" ht="89.25">
      <c r="A43" t="s">
        <v>59</v>
      </c>
      <c r="E43" s="39" t="s">
        <v>3719</v>
      </c>
    </row>
    <row r="44" spans="1:16" ht="12.75">
      <c r="A44" t="s">
        <v>49</v>
      </c>
      <c s="34" t="s">
        <v>116</v>
      </c>
      <c s="34" t="s">
        <v>7326</v>
      </c>
      <c s="35" t="s">
        <v>5</v>
      </c>
      <c s="6" t="s">
        <v>7589</v>
      </c>
      <c s="36" t="s">
        <v>75</v>
      </c>
      <c s="37">
        <v>200</v>
      </c>
      <c s="36">
        <v>0</v>
      </c>
      <c s="36">
        <f>ROUND(G44*H44,6)</f>
      </c>
      <c r="L44" s="38">
        <v>0</v>
      </c>
      <c s="32">
        <f>ROUND(ROUND(L44,2)*ROUND(G44,3),2)</f>
      </c>
      <c s="36" t="s">
        <v>55</v>
      </c>
      <c>
        <f>(M44*21)/100</f>
      </c>
      <c t="s">
        <v>27</v>
      </c>
    </row>
    <row r="45" spans="1:5" ht="12.75">
      <c r="A45" s="35" t="s">
        <v>56</v>
      </c>
      <c r="E45" s="39" t="s">
        <v>5</v>
      </c>
    </row>
    <row r="46" spans="1:5" ht="12.75">
      <c r="A46" s="35" t="s">
        <v>57</v>
      </c>
      <c r="E46" s="40" t="s">
        <v>5</v>
      </c>
    </row>
    <row r="47" spans="1:5" ht="89.25">
      <c r="A47" t="s">
        <v>59</v>
      </c>
      <c r="E47" s="39" t="s">
        <v>3719</v>
      </c>
    </row>
    <row r="48" spans="1:16" ht="12.75">
      <c r="A48" t="s">
        <v>49</v>
      </c>
      <c s="34" t="s">
        <v>120</v>
      </c>
      <c s="34" t="s">
        <v>218</v>
      </c>
      <c s="35" t="s">
        <v>5</v>
      </c>
      <c s="6" t="s">
        <v>7590</v>
      </c>
      <c s="36" t="s">
        <v>75</v>
      </c>
      <c s="37">
        <v>520</v>
      </c>
      <c s="36">
        <v>0</v>
      </c>
      <c s="36">
        <f>ROUND(G48*H48,6)</f>
      </c>
      <c r="L48" s="38">
        <v>0</v>
      </c>
      <c s="32">
        <f>ROUND(ROUND(L48,2)*ROUND(G48,3),2)</f>
      </c>
      <c s="36" t="s">
        <v>55</v>
      </c>
      <c>
        <f>(M48*21)/100</f>
      </c>
      <c t="s">
        <v>27</v>
      </c>
    </row>
    <row r="49" spans="1:5" ht="12.75">
      <c r="A49" s="35" t="s">
        <v>56</v>
      </c>
      <c r="E49" s="39" t="s">
        <v>5</v>
      </c>
    </row>
    <row r="50" spans="1:5" ht="12.75">
      <c r="A50" s="35" t="s">
        <v>57</v>
      </c>
      <c r="E50" s="40" t="s">
        <v>5</v>
      </c>
    </row>
    <row r="51" spans="1:5" ht="89.25">
      <c r="A51" t="s">
        <v>59</v>
      </c>
      <c r="E51" s="39" t="s">
        <v>3719</v>
      </c>
    </row>
    <row r="52" spans="1:16" ht="25.5">
      <c r="A52" t="s">
        <v>49</v>
      </c>
      <c s="34" t="s">
        <v>124</v>
      </c>
      <c s="34" t="s">
        <v>1114</v>
      </c>
      <c s="35" t="s">
        <v>5</v>
      </c>
      <c s="6" t="s">
        <v>7591</v>
      </c>
      <c s="36" t="s">
        <v>90</v>
      </c>
      <c s="37">
        <v>25</v>
      </c>
      <c s="36">
        <v>0</v>
      </c>
      <c s="36">
        <f>ROUND(G52*H52,6)</f>
      </c>
      <c r="L52" s="38">
        <v>0</v>
      </c>
      <c s="32">
        <f>ROUND(ROUND(L52,2)*ROUND(G52,3),2)</f>
      </c>
      <c s="36" t="s">
        <v>55</v>
      </c>
      <c>
        <f>(M52*21)/100</f>
      </c>
      <c t="s">
        <v>27</v>
      </c>
    </row>
    <row r="53" spans="1:5" ht="12.75">
      <c r="A53" s="35" t="s">
        <v>56</v>
      </c>
      <c r="E53" s="39" t="s">
        <v>5</v>
      </c>
    </row>
    <row r="54" spans="1:5" ht="12.75">
      <c r="A54" s="35" t="s">
        <v>57</v>
      </c>
      <c r="E54" s="40" t="s">
        <v>5</v>
      </c>
    </row>
    <row r="55" spans="1:5" ht="102">
      <c r="A55" t="s">
        <v>59</v>
      </c>
      <c r="E55" s="39" t="s">
        <v>3721</v>
      </c>
    </row>
    <row r="56" spans="1:16" ht="25.5">
      <c r="A56" t="s">
        <v>49</v>
      </c>
      <c s="34" t="s">
        <v>128</v>
      </c>
      <c s="34" t="s">
        <v>227</v>
      </c>
      <c s="35" t="s">
        <v>5</v>
      </c>
      <c s="6" t="s">
        <v>3720</v>
      </c>
      <c s="36" t="s">
        <v>90</v>
      </c>
      <c s="37">
        <v>12</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102">
      <c r="A59" t="s">
        <v>59</v>
      </c>
      <c r="E59" s="39" t="s">
        <v>3721</v>
      </c>
    </row>
    <row r="60" spans="1:16" ht="12.75">
      <c r="A60" t="s">
        <v>49</v>
      </c>
      <c s="34" t="s">
        <v>131</v>
      </c>
      <c s="34" t="s">
        <v>7316</v>
      </c>
      <c s="35" t="s">
        <v>5</v>
      </c>
      <c s="6" t="s">
        <v>7592</v>
      </c>
      <c s="36" t="s">
        <v>75</v>
      </c>
      <c s="37">
        <v>1150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7593</v>
      </c>
    </row>
    <row r="64" spans="1:16" ht="12.75">
      <c r="A64" t="s">
        <v>49</v>
      </c>
      <c s="34" t="s">
        <v>135</v>
      </c>
      <c s="34" t="s">
        <v>7341</v>
      </c>
      <c s="35" t="s">
        <v>5</v>
      </c>
      <c s="6" t="s">
        <v>7594</v>
      </c>
      <c s="36" t="s">
        <v>90</v>
      </c>
      <c s="37">
        <v>20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89.25">
      <c r="A67" t="s">
        <v>59</v>
      </c>
      <c r="E67" s="39" t="s">
        <v>7595</v>
      </c>
    </row>
    <row r="68" spans="1:13" ht="12.75">
      <c r="A68" t="s">
        <v>46</v>
      </c>
      <c r="C68" s="31" t="s">
        <v>7490</v>
      </c>
      <c r="E68" s="33" t="s">
        <v>7596</v>
      </c>
      <c r="J68" s="32">
        <f>0</f>
      </c>
      <c s="32">
        <f>0</f>
      </c>
      <c s="32">
        <f>0+L69+L73+L77+L81</f>
      </c>
      <c s="32">
        <f>0+M69+M73+M77+M81</f>
      </c>
    </row>
    <row r="69" spans="1:16" ht="25.5">
      <c r="A69" t="s">
        <v>49</v>
      </c>
      <c s="34" t="s">
        <v>139</v>
      </c>
      <c s="34" t="s">
        <v>7597</v>
      </c>
      <c s="35" t="s">
        <v>5</v>
      </c>
      <c s="6" t="s">
        <v>7598</v>
      </c>
      <c s="36" t="s">
        <v>90</v>
      </c>
      <c s="37">
        <v>11</v>
      </c>
      <c s="36">
        <v>0</v>
      </c>
      <c s="36">
        <f>ROUND(G69*H69,6)</f>
      </c>
      <c r="L69" s="38">
        <v>0</v>
      </c>
      <c s="32">
        <f>ROUND(ROUND(L69,2)*ROUND(G69,3),2)</f>
      </c>
      <c s="36" t="s">
        <v>55</v>
      </c>
      <c>
        <f>(M69*21)/100</f>
      </c>
      <c t="s">
        <v>27</v>
      </c>
    </row>
    <row r="70" spans="1:5" ht="12.75">
      <c r="A70" s="35" t="s">
        <v>56</v>
      </c>
      <c r="E70" s="39" t="s">
        <v>65</v>
      </c>
    </row>
    <row r="71" spans="1:5" ht="38.25">
      <c r="A71" s="35" t="s">
        <v>57</v>
      </c>
      <c r="E71" s="40" t="s">
        <v>7599</v>
      </c>
    </row>
    <row r="72" spans="1:5" ht="89.25">
      <c r="A72" t="s">
        <v>59</v>
      </c>
      <c r="E72" s="39" t="s">
        <v>7446</v>
      </c>
    </row>
    <row r="73" spans="1:16" ht="38.25">
      <c r="A73" t="s">
        <v>49</v>
      </c>
      <c s="34" t="s">
        <v>143</v>
      </c>
      <c s="34" t="s">
        <v>7378</v>
      </c>
      <c s="35" t="s">
        <v>5</v>
      </c>
      <c s="6" t="s">
        <v>7499</v>
      </c>
      <c s="36" t="s">
        <v>738</v>
      </c>
      <c s="37">
        <v>2</v>
      </c>
      <c s="36">
        <v>0</v>
      </c>
      <c s="36">
        <f>ROUND(G73*H73,6)</f>
      </c>
      <c r="L73" s="38">
        <v>0</v>
      </c>
      <c s="32">
        <f>ROUND(ROUND(L73,2)*ROUND(G73,3),2)</f>
      </c>
      <c s="36" t="s">
        <v>55</v>
      </c>
      <c>
        <f>(M73*21)/100</f>
      </c>
      <c t="s">
        <v>27</v>
      </c>
    </row>
    <row r="74" spans="1:5" ht="12.75">
      <c r="A74" s="35" t="s">
        <v>56</v>
      </c>
      <c r="E74" s="39" t="s">
        <v>5</v>
      </c>
    </row>
    <row r="75" spans="1:5" ht="12.75">
      <c r="A75" s="35" t="s">
        <v>57</v>
      </c>
      <c r="E75" s="40" t="s">
        <v>5</v>
      </c>
    </row>
    <row r="76" spans="1:5" ht="140.25">
      <c r="A76" t="s">
        <v>59</v>
      </c>
      <c r="E76" s="39" t="s">
        <v>7500</v>
      </c>
    </row>
    <row r="77" spans="1:16" ht="25.5">
      <c r="A77" t="s">
        <v>49</v>
      </c>
      <c s="34" t="s">
        <v>147</v>
      </c>
      <c s="34" t="s">
        <v>7381</v>
      </c>
      <c s="35" t="s">
        <v>5</v>
      </c>
      <c s="6" t="s">
        <v>7501</v>
      </c>
      <c s="36" t="s">
        <v>738</v>
      </c>
      <c s="37">
        <v>2</v>
      </c>
      <c s="36">
        <v>0</v>
      </c>
      <c s="36">
        <f>ROUND(G77*H77,6)</f>
      </c>
      <c r="L77" s="38">
        <v>0</v>
      </c>
      <c s="32">
        <f>ROUND(ROUND(L77,2)*ROUND(G77,3),2)</f>
      </c>
      <c s="36" t="s">
        <v>55</v>
      </c>
      <c>
        <f>(M77*21)/100</f>
      </c>
      <c t="s">
        <v>27</v>
      </c>
    </row>
    <row r="78" spans="1:5" ht="12.75">
      <c r="A78" s="35" t="s">
        <v>56</v>
      </c>
      <c r="E78" s="39" t="s">
        <v>5</v>
      </c>
    </row>
    <row r="79" spans="1:5" ht="12.75">
      <c r="A79" s="35" t="s">
        <v>57</v>
      </c>
      <c r="E79" s="40" t="s">
        <v>5</v>
      </c>
    </row>
    <row r="80" spans="1:5" ht="153">
      <c r="A80" t="s">
        <v>59</v>
      </c>
      <c r="E80" s="39" t="s">
        <v>7502</v>
      </c>
    </row>
    <row r="81" spans="1:16" ht="12.75">
      <c r="A81" t="s">
        <v>49</v>
      </c>
      <c s="34" t="s">
        <v>151</v>
      </c>
      <c s="34" t="s">
        <v>7515</v>
      </c>
      <c s="35" t="s">
        <v>5</v>
      </c>
      <c s="6" t="s">
        <v>7600</v>
      </c>
      <c s="36" t="s">
        <v>90</v>
      </c>
      <c s="37">
        <v>1</v>
      </c>
      <c s="36">
        <v>0</v>
      </c>
      <c s="36">
        <f>ROUND(G81*H81,6)</f>
      </c>
      <c r="L81" s="38">
        <v>0</v>
      </c>
      <c s="32">
        <f>ROUND(ROUND(L81,2)*ROUND(G81,3),2)</f>
      </c>
      <c s="36" t="s">
        <v>55</v>
      </c>
      <c>
        <f>(M81*21)/100</f>
      </c>
      <c t="s">
        <v>27</v>
      </c>
    </row>
    <row r="82" spans="1:5" ht="12.75">
      <c r="A82" s="35" t="s">
        <v>56</v>
      </c>
      <c r="E82" s="39" t="s">
        <v>65</v>
      </c>
    </row>
    <row r="83" spans="1:5" ht="38.25">
      <c r="A83" s="35" t="s">
        <v>57</v>
      </c>
      <c r="E83" s="40" t="s">
        <v>7347</v>
      </c>
    </row>
    <row r="84" spans="1:5" ht="12.75">
      <c r="A84" t="s">
        <v>59</v>
      </c>
      <c r="E84" s="39" t="s">
        <v>5</v>
      </c>
    </row>
    <row r="85" spans="1:13" ht="12.75">
      <c r="A85" t="s">
        <v>46</v>
      </c>
      <c r="C85" s="31" t="s">
        <v>1798</v>
      </c>
      <c r="E85" s="33" t="s">
        <v>1799</v>
      </c>
      <c r="J85" s="32">
        <f>0</f>
      </c>
      <c s="32">
        <f>0</f>
      </c>
      <c s="32">
        <f>0+L86+L90+L94+L98+L102+L106+L110+L114+L118+L122</f>
      </c>
      <c s="32">
        <f>0+M86+M90+M94+M98+M102+M106+M110+M114+M118+M122</f>
      </c>
    </row>
    <row r="86" spans="1:16" ht="12.75">
      <c r="A86" t="s">
        <v>49</v>
      </c>
      <c s="34" t="s">
        <v>158</v>
      </c>
      <c s="34" t="s">
        <v>1800</v>
      </c>
      <c s="35" t="s">
        <v>5</v>
      </c>
      <c s="6" t="s">
        <v>1801</v>
      </c>
      <c s="36" t="s">
        <v>54</v>
      </c>
      <c s="37">
        <v>1</v>
      </c>
      <c s="36">
        <v>0</v>
      </c>
      <c s="36">
        <f>ROUND(G86*H86,6)</f>
      </c>
      <c r="L86" s="38">
        <v>0</v>
      </c>
      <c s="32">
        <f>ROUND(ROUND(L86,2)*ROUND(G86,3),2)</f>
      </c>
      <c s="36" t="s">
        <v>55</v>
      </c>
      <c>
        <f>(M86*21)/100</f>
      </c>
      <c t="s">
        <v>27</v>
      </c>
    </row>
    <row r="87" spans="1:5" ht="12.75">
      <c r="A87" s="35" t="s">
        <v>56</v>
      </c>
      <c r="E87" s="39" t="s">
        <v>5</v>
      </c>
    </row>
    <row r="88" spans="1:5" ht="38.25">
      <c r="A88" s="35" t="s">
        <v>57</v>
      </c>
      <c r="E88" s="40" t="s">
        <v>1802</v>
      </c>
    </row>
    <row r="89" spans="1:5" ht="12.75">
      <c r="A89" t="s">
        <v>59</v>
      </c>
      <c r="E89" s="39" t="s">
        <v>832</v>
      </c>
    </row>
    <row r="90" spans="1:16" ht="12.75">
      <c r="A90" t="s">
        <v>49</v>
      </c>
      <c s="34" t="s">
        <v>164</v>
      </c>
      <c s="34" t="s">
        <v>1803</v>
      </c>
      <c s="35" t="s">
        <v>5</v>
      </c>
      <c s="6" t="s">
        <v>1804</v>
      </c>
      <c s="36" t="s">
        <v>54</v>
      </c>
      <c s="37">
        <v>1</v>
      </c>
      <c s="36">
        <v>0</v>
      </c>
      <c s="36">
        <f>ROUND(G90*H90,6)</f>
      </c>
      <c r="L90" s="38">
        <v>0</v>
      </c>
      <c s="32">
        <f>ROUND(ROUND(L90,2)*ROUND(G90,3),2)</f>
      </c>
      <c s="36" t="s">
        <v>55</v>
      </c>
      <c>
        <f>(M90*21)/100</f>
      </c>
      <c t="s">
        <v>27</v>
      </c>
    </row>
    <row r="91" spans="1:5" ht="12.75">
      <c r="A91" s="35" t="s">
        <v>56</v>
      </c>
      <c r="E91" s="39" t="s">
        <v>5</v>
      </c>
    </row>
    <row r="92" spans="1:5" ht="38.25">
      <c r="A92" s="35" t="s">
        <v>57</v>
      </c>
      <c r="E92" s="40" t="s">
        <v>1805</v>
      </c>
    </row>
    <row r="93" spans="1:5" ht="25.5">
      <c r="A93" t="s">
        <v>59</v>
      </c>
      <c r="E93" s="39" t="s">
        <v>1806</v>
      </c>
    </row>
    <row r="94" spans="1:16" ht="25.5">
      <c r="A94" t="s">
        <v>49</v>
      </c>
      <c s="34" t="s">
        <v>168</v>
      </c>
      <c s="34" t="s">
        <v>1807</v>
      </c>
      <c s="35" t="s">
        <v>5</v>
      </c>
      <c s="6" t="s">
        <v>1808</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5</v>
      </c>
    </row>
    <row r="97" spans="1:5" ht="114.75">
      <c r="A97" t="s">
        <v>59</v>
      </c>
      <c r="E97" s="39" t="s">
        <v>1809</v>
      </c>
    </row>
    <row r="98" spans="1:16" ht="38.25">
      <c r="A98" t="s">
        <v>49</v>
      </c>
      <c s="34" t="s">
        <v>173</v>
      </c>
      <c s="34" t="s">
        <v>1881</v>
      </c>
      <c s="35" t="s">
        <v>5</v>
      </c>
      <c s="6" t="s">
        <v>7521</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5</v>
      </c>
    </row>
    <row r="101" spans="1:5" ht="114.75">
      <c r="A101" t="s">
        <v>59</v>
      </c>
      <c r="E101" s="39" t="s">
        <v>7522</v>
      </c>
    </row>
    <row r="102" spans="1:16" ht="25.5">
      <c r="A102" t="s">
        <v>49</v>
      </c>
      <c s="34" t="s">
        <v>176</v>
      </c>
      <c s="34" t="s">
        <v>1810</v>
      </c>
      <c s="35" t="s">
        <v>5</v>
      </c>
      <c s="6" t="s">
        <v>1811</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5</v>
      </c>
    </row>
    <row r="105" spans="1:5" ht="89.25">
      <c r="A105" t="s">
        <v>59</v>
      </c>
      <c r="E105" s="39" t="s">
        <v>1812</v>
      </c>
    </row>
    <row r="106" spans="1:16" ht="12.75">
      <c r="A106" t="s">
        <v>49</v>
      </c>
      <c s="34" t="s">
        <v>180</v>
      </c>
      <c s="34" t="s">
        <v>7523</v>
      </c>
      <c s="35" t="s">
        <v>5</v>
      </c>
      <c s="6" t="s">
        <v>7524</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5</v>
      </c>
    </row>
    <row r="109" spans="1:5" ht="76.5">
      <c r="A109" t="s">
        <v>59</v>
      </c>
      <c r="E109" s="39" t="s">
        <v>7525</v>
      </c>
    </row>
    <row r="110" spans="1:16" ht="12.75">
      <c r="A110" t="s">
        <v>49</v>
      </c>
      <c s="34" t="s">
        <v>916</v>
      </c>
      <c s="34" t="s">
        <v>1813</v>
      </c>
      <c s="35" t="s">
        <v>5</v>
      </c>
      <c s="6" t="s">
        <v>1814</v>
      </c>
      <c s="36" t="s">
        <v>738</v>
      </c>
      <c s="37">
        <v>16</v>
      </c>
      <c s="36">
        <v>0</v>
      </c>
      <c s="36">
        <f>ROUND(G110*H110,6)</f>
      </c>
      <c r="L110" s="38">
        <v>0</v>
      </c>
      <c s="32">
        <f>ROUND(ROUND(L110,2)*ROUND(G110,3),2)</f>
      </c>
      <c s="36" t="s">
        <v>55</v>
      </c>
      <c>
        <f>(M110*21)/100</f>
      </c>
      <c t="s">
        <v>27</v>
      </c>
    </row>
    <row r="111" spans="1:5" ht="12.75">
      <c r="A111" s="35" t="s">
        <v>56</v>
      </c>
      <c r="E111" s="39" t="s">
        <v>5</v>
      </c>
    </row>
    <row r="112" spans="1:5" ht="12.75">
      <c r="A112" s="35" t="s">
        <v>57</v>
      </c>
      <c r="E112" s="40" t="s">
        <v>5</v>
      </c>
    </row>
    <row r="113" spans="1:5" ht="89.25">
      <c r="A113" t="s">
        <v>59</v>
      </c>
      <c r="E113" s="39" t="s">
        <v>1815</v>
      </c>
    </row>
    <row r="114" spans="1:16" ht="12.75">
      <c r="A114" t="s">
        <v>49</v>
      </c>
      <c s="34" t="s">
        <v>919</v>
      </c>
      <c s="34" t="s">
        <v>1816</v>
      </c>
      <c s="35" t="s">
        <v>5</v>
      </c>
      <c s="6" t="s">
        <v>1817</v>
      </c>
      <c s="36" t="s">
        <v>738</v>
      </c>
      <c s="37">
        <v>8</v>
      </c>
      <c s="36">
        <v>0</v>
      </c>
      <c s="36">
        <f>ROUND(G114*H114,6)</f>
      </c>
      <c r="L114" s="38">
        <v>0</v>
      </c>
      <c s="32">
        <f>ROUND(ROUND(L114,2)*ROUND(G114,3),2)</f>
      </c>
      <c s="36" t="s">
        <v>55</v>
      </c>
      <c>
        <f>(M114*21)/100</f>
      </c>
      <c t="s">
        <v>27</v>
      </c>
    </row>
    <row r="115" spans="1:5" ht="12.75">
      <c r="A115" s="35" t="s">
        <v>56</v>
      </c>
      <c r="E115" s="39" t="s">
        <v>5</v>
      </c>
    </row>
    <row r="116" spans="1:5" ht="12.75">
      <c r="A116" s="35" t="s">
        <v>57</v>
      </c>
      <c r="E116" s="40" t="s">
        <v>5</v>
      </c>
    </row>
    <row r="117" spans="1:5" ht="89.25">
      <c r="A117" t="s">
        <v>59</v>
      </c>
      <c r="E117" s="39" t="s">
        <v>1818</v>
      </c>
    </row>
    <row r="118" spans="1:16" ht="12.75">
      <c r="A118" t="s">
        <v>49</v>
      </c>
      <c s="34" t="s">
        <v>183</v>
      </c>
      <c s="34" t="s">
        <v>1819</v>
      </c>
      <c s="35" t="s">
        <v>5</v>
      </c>
      <c s="6" t="s">
        <v>1820</v>
      </c>
      <c s="36" t="s">
        <v>738</v>
      </c>
      <c s="37">
        <v>8</v>
      </c>
      <c s="36">
        <v>0</v>
      </c>
      <c s="36">
        <f>ROUND(G118*H118,6)</f>
      </c>
      <c r="L118" s="38">
        <v>0</v>
      </c>
      <c s="32">
        <f>ROUND(ROUND(L118,2)*ROUND(G118,3),2)</f>
      </c>
      <c s="36" t="s">
        <v>55</v>
      </c>
      <c>
        <f>(M118*21)/100</f>
      </c>
      <c t="s">
        <v>27</v>
      </c>
    </row>
    <row r="119" spans="1:5" ht="12.75">
      <c r="A119" s="35" t="s">
        <v>56</v>
      </c>
      <c r="E119" s="39" t="s">
        <v>5</v>
      </c>
    </row>
    <row r="120" spans="1:5" ht="12.75">
      <c r="A120" s="35" t="s">
        <v>57</v>
      </c>
      <c r="E120" s="40" t="s">
        <v>5</v>
      </c>
    </row>
    <row r="121" spans="1:5" ht="89.25">
      <c r="A121" t="s">
        <v>59</v>
      </c>
      <c r="E121" s="39" t="s">
        <v>1821</v>
      </c>
    </row>
    <row r="122" spans="1:16" ht="12.75">
      <c r="A122" t="s">
        <v>49</v>
      </c>
      <c s="34" t="s">
        <v>187</v>
      </c>
      <c s="34" t="s">
        <v>1822</v>
      </c>
      <c s="35" t="s">
        <v>5</v>
      </c>
      <c s="6" t="s">
        <v>1823</v>
      </c>
      <c s="36" t="s">
        <v>738</v>
      </c>
      <c s="37">
        <v>10</v>
      </c>
      <c s="36">
        <v>0</v>
      </c>
      <c s="36">
        <f>ROUND(G122*H122,6)</f>
      </c>
      <c r="L122" s="38">
        <v>0</v>
      </c>
      <c s="32">
        <f>ROUND(ROUND(L122,2)*ROUND(G122,3),2)</f>
      </c>
      <c s="36" t="s">
        <v>55</v>
      </c>
      <c>
        <f>(M122*21)/100</f>
      </c>
      <c t="s">
        <v>27</v>
      </c>
    </row>
    <row r="123" spans="1:5" ht="12.75">
      <c r="A123" s="35" t="s">
        <v>56</v>
      </c>
      <c r="E123" s="39" t="s">
        <v>5</v>
      </c>
    </row>
    <row r="124" spans="1:5" ht="12.75">
      <c r="A124" s="35" t="s">
        <v>57</v>
      </c>
      <c r="E124" s="40" t="s">
        <v>5</v>
      </c>
    </row>
    <row r="125" spans="1:5" ht="89.25">
      <c r="A125" t="s">
        <v>59</v>
      </c>
      <c r="E12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7603</v>
      </c>
      <c r="E8" s="30" t="s">
        <v>7602</v>
      </c>
      <c r="J8" s="29">
        <f>0+J9+J46+J55+J96+J129</f>
      </c>
      <c s="29">
        <f>0+K9+K46+K55+K96+K129</f>
      </c>
      <c s="29">
        <f>0+L9+L46+L55+L96+L129</f>
      </c>
      <c s="29">
        <f>0+M9+M46+M55+M96+M129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100</v>
      </c>
      <c s="36">
        <v>0</v>
      </c>
      <c s="36">
        <f>ROUND(G10*H10,6)</f>
      </c>
      <c r="L10" s="38">
        <v>0</v>
      </c>
      <c s="32">
        <f>ROUND(ROUND(L10,2)*ROUND(G10,3),2)</f>
      </c>
      <c s="36" t="s">
        <v>55</v>
      </c>
      <c>
        <f>(M10*21)/100</f>
      </c>
      <c t="s">
        <v>27</v>
      </c>
    </row>
    <row r="11" spans="1:5" ht="12.75">
      <c r="A11" s="35" t="s">
        <v>56</v>
      </c>
      <c r="E11" s="39" t="s">
        <v>65</v>
      </c>
    </row>
    <row r="12" spans="1:5" ht="38.25">
      <c r="A12" s="35" t="s">
        <v>57</v>
      </c>
      <c r="E12" s="40" t="s">
        <v>7604</v>
      </c>
    </row>
    <row r="13" spans="1:5" ht="318.75">
      <c r="A13" t="s">
        <v>59</v>
      </c>
      <c r="E13" s="39" t="s">
        <v>1860</v>
      </c>
    </row>
    <row r="14" spans="1:16" ht="12.75">
      <c r="A14" t="s">
        <v>49</v>
      </c>
      <c s="34" t="s">
        <v>27</v>
      </c>
      <c s="34" t="s">
        <v>78</v>
      </c>
      <c s="35" t="s">
        <v>5</v>
      </c>
      <c s="6" t="s">
        <v>842</v>
      </c>
      <c s="36" t="s">
        <v>64</v>
      </c>
      <c s="37">
        <v>100</v>
      </c>
      <c s="36">
        <v>0</v>
      </c>
      <c s="36">
        <f>ROUND(G14*H14,6)</f>
      </c>
      <c r="L14" s="38">
        <v>0</v>
      </c>
      <c s="32">
        <f>ROUND(ROUND(L14,2)*ROUND(G14,3),2)</f>
      </c>
      <c s="36" t="s">
        <v>55</v>
      </c>
      <c>
        <f>(M14*21)/100</f>
      </c>
      <c t="s">
        <v>27</v>
      </c>
    </row>
    <row r="15" spans="1:5" ht="12.75">
      <c r="A15" s="35" t="s">
        <v>56</v>
      </c>
      <c r="E15" s="39" t="s">
        <v>65</v>
      </c>
    </row>
    <row r="16" spans="1:5" ht="38.25">
      <c r="A16" s="35" t="s">
        <v>57</v>
      </c>
      <c r="E16" s="40" t="s">
        <v>7604</v>
      </c>
    </row>
    <row r="17" spans="1:5" ht="318.75">
      <c r="A17" t="s">
        <v>59</v>
      </c>
      <c r="E17" s="39" t="s">
        <v>1860</v>
      </c>
    </row>
    <row r="18" spans="1:16" ht="12.75">
      <c r="A18" t="s">
        <v>49</v>
      </c>
      <c s="34" t="s">
        <v>26</v>
      </c>
      <c s="34" t="s">
        <v>7308</v>
      </c>
      <c s="35" t="s">
        <v>5</v>
      </c>
      <c s="6" t="s">
        <v>7309</v>
      </c>
      <c s="36" t="s">
        <v>85</v>
      </c>
      <c s="37">
        <v>126</v>
      </c>
      <c s="36">
        <v>0</v>
      </c>
      <c s="36">
        <f>ROUND(G18*H18,6)</f>
      </c>
      <c r="L18" s="38">
        <v>0</v>
      </c>
      <c s="32">
        <f>ROUND(ROUND(L18,2)*ROUND(G18,3),2)</f>
      </c>
      <c s="36" t="s">
        <v>55</v>
      </c>
      <c>
        <f>(M18*21)/100</f>
      </c>
      <c t="s">
        <v>27</v>
      </c>
    </row>
    <row r="19" spans="1:5" ht="12.75">
      <c r="A19" s="35" t="s">
        <v>56</v>
      </c>
      <c r="E19" s="39" t="s">
        <v>65</v>
      </c>
    </row>
    <row r="20" spans="1:5" ht="38.25">
      <c r="A20" s="35" t="s">
        <v>57</v>
      </c>
      <c r="E20" s="40" t="s">
        <v>7605</v>
      </c>
    </row>
    <row r="21" spans="1:5" ht="38.25">
      <c r="A21" t="s">
        <v>59</v>
      </c>
      <c r="E21" s="39" t="s">
        <v>7311</v>
      </c>
    </row>
    <row r="22" spans="1:16" ht="12.75">
      <c r="A22" t="s">
        <v>49</v>
      </c>
      <c s="34" t="s">
        <v>72</v>
      </c>
      <c s="34" t="s">
        <v>868</v>
      </c>
      <c s="35" t="s">
        <v>5</v>
      </c>
      <c s="6" t="s">
        <v>869</v>
      </c>
      <c s="36" t="s">
        <v>75</v>
      </c>
      <c s="37">
        <v>500</v>
      </c>
      <c s="36">
        <v>0</v>
      </c>
      <c s="36">
        <f>ROUND(G22*H22,6)</f>
      </c>
      <c r="L22" s="38">
        <v>0</v>
      </c>
      <c s="32">
        <f>ROUND(ROUND(L22,2)*ROUND(G22,3),2)</f>
      </c>
      <c s="36" t="s">
        <v>55</v>
      </c>
      <c>
        <f>(M22*21)/100</f>
      </c>
      <c t="s">
        <v>27</v>
      </c>
    </row>
    <row r="23" spans="1:5" ht="12.75">
      <c r="A23" s="35" t="s">
        <v>56</v>
      </c>
      <c r="E23" s="39" t="s">
        <v>65</v>
      </c>
    </row>
    <row r="24" spans="1:5" ht="38.25">
      <c r="A24" s="35" t="s">
        <v>57</v>
      </c>
      <c r="E24" s="40" t="s">
        <v>7537</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7531</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7532</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7533</v>
      </c>
    </row>
    <row r="37" spans="1:5" ht="102">
      <c r="A37" t="s">
        <v>59</v>
      </c>
      <c r="E37" s="39" t="s">
        <v>867</v>
      </c>
    </row>
    <row r="38" spans="1:16" ht="12.75">
      <c r="A38" t="s">
        <v>49</v>
      </c>
      <c s="34" t="s">
        <v>108</v>
      </c>
      <c s="34" t="s">
        <v>7316</v>
      </c>
      <c s="35" t="s">
        <v>5</v>
      </c>
      <c s="6" t="s">
        <v>7317</v>
      </c>
      <c s="36" t="s">
        <v>75</v>
      </c>
      <c s="37">
        <v>250</v>
      </c>
      <c s="36">
        <v>0</v>
      </c>
      <c s="36">
        <f>ROUND(G38*H38,6)</f>
      </c>
      <c r="L38" s="38">
        <v>0</v>
      </c>
      <c s="32">
        <f>ROUND(ROUND(L38,2)*ROUND(G38,3),2)</f>
      </c>
      <c s="36" t="s">
        <v>55</v>
      </c>
      <c>
        <f>(M38*21)/100</f>
      </c>
      <c t="s">
        <v>27</v>
      </c>
    </row>
    <row r="39" spans="1:5" ht="12.75">
      <c r="A39" s="35" t="s">
        <v>56</v>
      </c>
      <c r="E39" s="39" t="s">
        <v>65</v>
      </c>
    </row>
    <row r="40" spans="1:5" ht="38.25">
      <c r="A40" s="35" t="s">
        <v>57</v>
      </c>
      <c r="E40" s="40" t="s">
        <v>7606</v>
      </c>
    </row>
    <row r="41" spans="1:5" ht="76.5">
      <c r="A41" t="s">
        <v>59</v>
      </c>
      <c r="E41" s="39" t="s">
        <v>7319</v>
      </c>
    </row>
    <row r="42" spans="1:16" ht="12.75">
      <c r="A42" t="s">
        <v>49</v>
      </c>
      <c s="34" t="s">
        <v>112</v>
      </c>
      <c s="34" t="s">
        <v>7463</v>
      </c>
      <c s="35" t="s">
        <v>5</v>
      </c>
      <c s="6" t="s">
        <v>7464</v>
      </c>
      <c s="36" t="s">
        <v>64</v>
      </c>
      <c s="37">
        <v>4.2</v>
      </c>
      <c s="36">
        <v>0</v>
      </c>
      <c s="36">
        <f>ROUND(G42*H42,6)</f>
      </c>
      <c r="L42" s="38">
        <v>0</v>
      </c>
      <c s="32">
        <f>ROUND(ROUND(L42,2)*ROUND(G42,3),2)</f>
      </c>
      <c s="36" t="s">
        <v>55</v>
      </c>
      <c>
        <f>(M42*21)/100</f>
      </c>
      <c t="s">
        <v>27</v>
      </c>
    </row>
    <row r="43" spans="1:5" ht="12.75">
      <c r="A43" s="35" t="s">
        <v>56</v>
      </c>
      <c r="E43" s="39" t="s">
        <v>65</v>
      </c>
    </row>
    <row r="44" spans="1:5" ht="38.25">
      <c r="A44" s="35" t="s">
        <v>57</v>
      </c>
      <c r="E44" s="40" t="s">
        <v>7607</v>
      </c>
    </row>
    <row r="45" spans="1:5" ht="216.75">
      <c r="A45" t="s">
        <v>59</v>
      </c>
      <c r="E45" s="39" t="s">
        <v>7466</v>
      </c>
    </row>
    <row r="46" spans="1:13" ht="12.75">
      <c r="A46" t="s">
        <v>46</v>
      </c>
      <c r="C46" s="31" t="s">
        <v>135</v>
      </c>
      <c r="E46" s="33" t="s">
        <v>7467</v>
      </c>
      <c r="J46" s="32">
        <f>0</f>
      </c>
      <c s="32">
        <f>0</f>
      </c>
      <c s="32">
        <f>0+L47+L51</f>
      </c>
      <c s="32">
        <f>0+M47+M51</f>
      </c>
    </row>
    <row r="47" spans="1:16" ht="25.5">
      <c r="A47" t="s">
        <v>49</v>
      </c>
      <c s="34" t="s">
        <v>120</v>
      </c>
      <c s="34" t="s">
        <v>811</v>
      </c>
      <c s="35" t="s">
        <v>812</v>
      </c>
      <c s="6" t="s">
        <v>7468</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7469</v>
      </c>
    </row>
    <row r="51" spans="1:16" ht="25.5">
      <c r="A51" t="s">
        <v>49</v>
      </c>
      <c s="34" t="s">
        <v>124</v>
      </c>
      <c s="34" t="s">
        <v>1772</v>
      </c>
      <c s="35" t="s">
        <v>1773</v>
      </c>
      <c s="6" t="s">
        <v>7470</v>
      </c>
      <c s="36" t="s">
        <v>793</v>
      </c>
      <c s="37">
        <v>0.5</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7469</v>
      </c>
    </row>
    <row r="55" spans="1:13" ht="12.75">
      <c r="A55" t="s">
        <v>46</v>
      </c>
      <c r="C55" s="31" t="s">
        <v>7320</v>
      </c>
      <c r="E55" s="33" t="s">
        <v>7321</v>
      </c>
      <c r="J55" s="32">
        <f>0</f>
      </c>
      <c s="32">
        <f>0</f>
      </c>
      <c s="32">
        <f>0+L56+L60+L64+L68+L72+L76+L80+L84+L88+L92</f>
      </c>
      <c s="32">
        <f>0+M56+M60+M64+M68+M72+M76+M80+M84+M88+M92</f>
      </c>
    </row>
    <row r="56" spans="1:16" ht="12.75">
      <c r="A56" t="s">
        <v>49</v>
      </c>
      <c s="34" t="s">
        <v>128</v>
      </c>
      <c s="34" t="s">
        <v>121</v>
      </c>
      <c s="35" t="s">
        <v>5</v>
      </c>
      <c s="6" t="s">
        <v>122</v>
      </c>
      <c s="36" t="s">
        <v>90</v>
      </c>
      <c s="37">
        <v>11</v>
      </c>
      <c s="36">
        <v>0</v>
      </c>
      <c s="36">
        <f>ROUND(G56*H56,6)</f>
      </c>
      <c r="L56" s="38">
        <v>0</v>
      </c>
      <c s="32">
        <f>ROUND(ROUND(L56,2)*ROUND(G56,3),2)</f>
      </c>
      <c s="36" t="s">
        <v>55</v>
      </c>
      <c>
        <f>(M56*21)/100</f>
      </c>
      <c t="s">
        <v>27</v>
      </c>
    </row>
    <row r="57" spans="1:5" ht="12.75">
      <c r="A57" s="35" t="s">
        <v>56</v>
      </c>
      <c r="E57" s="39" t="s">
        <v>65</v>
      </c>
    </row>
    <row r="58" spans="1:5" ht="38.25">
      <c r="A58" s="35" t="s">
        <v>57</v>
      </c>
      <c r="E58" s="40" t="s">
        <v>7608</v>
      </c>
    </row>
    <row r="59" spans="1:5" ht="102">
      <c r="A59" t="s">
        <v>59</v>
      </c>
      <c r="E59" s="39" t="s">
        <v>863</v>
      </c>
    </row>
    <row r="60" spans="1:16" ht="12.75">
      <c r="A60" t="s">
        <v>49</v>
      </c>
      <c s="34" t="s">
        <v>131</v>
      </c>
      <c s="34" t="s">
        <v>197</v>
      </c>
      <c s="35" t="s">
        <v>5</v>
      </c>
      <c s="6" t="s">
        <v>7323</v>
      </c>
      <c s="36" t="s">
        <v>75</v>
      </c>
      <c s="37">
        <v>170</v>
      </c>
      <c s="36">
        <v>0</v>
      </c>
      <c s="36">
        <f>ROUND(G60*H60,6)</f>
      </c>
      <c r="L60" s="38">
        <v>0</v>
      </c>
      <c s="32">
        <f>ROUND(ROUND(L60,2)*ROUND(G60,3),2)</f>
      </c>
      <c s="36" t="s">
        <v>55</v>
      </c>
      <c>
        <f>(M60*21)/100</f>
      </c>
      <c t="s">
        <v>27</v>
      </c>
    </row>
    <row r="61" spans="1:5" ht="12.75">
      <c r="A61" s="35" t="s">
        <v>56</v>
      </c>
      <c r="E61" s="39" t="s">
        <v>65</v>
      </c>
    </row>
    <row r="62" spans="1:5" ht="38.25">
      <c r="A62" s="35" t="s">
        <v>57</v>
      </c>
      <c r="E62" s="40" t="s">
        <v>7609</v>
      </c>
    </row>
    <row r="63" spans="1:5" ht="140.25">
      <c r="A63" t="s">
        <v>59</v>
      </c>
      <c r="E63" s="39" t="s">
        <v>7325</v>
      </c>
    </row>
    <row r="64" spans="1:16" ht="12.75">
      <c r="A64" t="s">
        <v>49</v>
      </c>
      <c s="34" t="s">
        <v>135</v>
      </c>
      <c s="34" t="s">
        <v>7473</v>
      </c>
      <c s="35" t="s">
        <v>5</v>
      </c>
      <c s="6" t="s">
        <v>7474</v>
      </c>
      <c s="36" t="s">
        <v>90</v>
      </c>
      <c s="37">
        <v>14</v>
      </c>
      <c s="36">
        <v>0</v>
      </c>
      <c s="36">
        <f>ROUND(G64*H64,6)</f>
      </c>
      <c r="L64" s="38">
        <v>0</v>
      </c>
      <c s="32">
        <f>ROUND(ROUND(L64,2)*ROUND(G64,3),2)</f>
      </c>
      <c s="36" t="s">
        <v>55</v>
      </c>
      <c>
        <f>(M64*21)/100</f>
      </c>
      <c t="s">
        <v>27</v>
      </c>
    </row>
    <row r="65" spans="1:5" ht="12.75">
      <c r="A65" s="35" t="s">
        <v>56</v>
      </c>
      <c r="E65" s="39" t="s">
        <v>65</v>
      </c>
    </row>
    <row r="66" spans="1:5" ht="38.25">
      <c r="A66" s="35" t="s">
        <v>57</v>
      </c>
      <c r="E66" s="40" t="s">
        <v>7610</v>
      </c>
    </row>
    <row r="67" spans="1:5" ht="89.25">
      <c r="A67" t="s">
        <v>59</v>
      </c>
      <c r="E67" s="39" t="s">
        <v>7476</v>
      </c>
    </row>
    <row r="68" spans="1:16" ht="12.75">
      <c r="A68" t="s">
        <v>49</v>
      </c>
      <c s="34" t="s">
        <v>139</v>
      </c>
      <c s="34" t="s">
        <v>213</v>
      </c>
      <c s="35" t="s">
        <v>5</v>
      </c>
      <c s="6" t="s">
        <v>1113</v>
      </c>
      <c s="36" t="s">
        <v>75</v>
      </c>
      <c s="37">
        <v>150</v>
      </c>
      <c s="36">
        <v>0</v>
      </c>
      <c s="36">
        <f>ROUND(G68*H68,6)</f>
      </c>
      <c r="L68" s="38">
        <v>0</v>
      </c>
      <c s="32">
        <f>ROUND(ROUND(L68,2)*ROUND(G68,3),2)</f>
      </c>
      <c s="36" t="s">
        <v>55</v>
      </c>
      <c>
        <f>(M68*21)/100</f>
      </c>
      <c t="s">
        <v>27</v>
      </c>
    </row>
    <row r="69" spans="1:5" ht="12.75">
      <c r="A69" s="35" t="s">
        <v>56</v>
      </c>
      <c r="E69" s="39" t="s">
        <v>65</v>
      </c>
    </row>
    <row r="70" spans="1:5" ht="38.25">
      <c r="A70" s="35" t="s">
        <v>57</v>
      </c>
      <c r="E70" s="40" t="s">
        <v>7611</v>
      </c>
    </row>
    <row r="71" spans="1:5" ht="89.25">
      <c r="A71" t="s">
        <v>59</v>
      </c>
      <c r="E71" s="39" t="s">
        <v>466</v>
      </c>
    </row>
    <row r="72" spans="1:16" ht="12.75">
      <c r="A72" t="s">
        <v>49</v>
      </c>
      <c s="34" t="s">
        <v>143</v>
      </c>
      <c s="34" t="s">
        <v>7326</v>
      </c>
      <c s="35" t="s">
        <v>5</v>
      </c>
      <c s="6" t="s">
        <v>7327</v>
      </c>
      <c s="36" t="s">
        <v>75</v>
      </c>
      <c s="37">
        <v>500</v>
      </c>
      <c s="36">
        <v>0</v>
      </c>
      <c s="36">
        <f>ROUND(G72*H72,6)</f>
      </c>
      <c r="L72" s="38">
        <v>0</v>
      </c>
      <c s="32">
        <f>ROUND(ROUND(L72,2)*ROUND(G72,3),2)</f>
      </c>
      <c s="36" t="s">
        <v>55</v>
      </c>
      <c>
        <f>(M72*21)/100</f>
      </c>
      <c t="s">
        <v>27</v>
      </c>
    </row>
    <row r="73" spans="1:5" ht="12.75">
      <c r="A73" s="35" t="s">
        <v>56</v>
      </c>
      <c r="E73" s="39" t="s">
        <v>65</v>
      </c>
    </row>
    <row r="74" spans="1:5" ht="38.25">
      <c r="A74" s="35" t="s">
        <v>57</v>
      </c>
      <c r="E74" s="40" t="s">
        <v>7332</v>
      </c>
    </row>
    <row r="75" spans="1:5" ht="89.25">
      <c r="A75" t="s">
        <v>59</v>
      </c>
      <c r="E75" s="39" t="s">
        <v>466</v>
      </c>
    </row>
    <row r="76" spans="1:16" ht="12.75">
      <c r="A76" t="s">
        <v>49</v>
      </c>
      <c s="34" t="s">
        <v>147</v>
      </c>
      <c s="34" t="s">
        <v>218</v>
      </c>
      <c s="35" t="s">
        <v>5</v>
      </c>
      <c s="6" t="s">
        <v>219</v>
      </c>
      <c s="36" t="s">
        <v>75</v>
      </c>
      <c s="37">
        <v>600</v>
      </c>
      <c s="36">
        <v>0</v>
      </c>
      <c s="36">
        <f>ROUND(G76*H76,6)</f>
      </c>
      <c r="L76" s="38">
        <v>0</v>
      </c>
      <c s="32">
        <f>ROUND(ROUND(L76,2)*ROUND(G76,3),2)</f>
      </c>
      <c s="36" t="s">
        <v>55</v>
      </c>
      <c>
        <f>(M76*21)/100</f>
      </c>
      <c t="s">
        <v>27</v>
      </c>
    </row>
    <row r="77" spans="1:5" ht="12.75">
      <c r="A77" s="35" t="s">
        <v>56</v>
      </c>
      <c r="E77" s="39" t="s">
        <v>65</v>
      </c>
    </row>
    <row r="78" spans="1:5" ht="38.25">
      <c r="A78" s="35" t="s">
        <v>57</v>
      </c>
      <c r="E78" s="40" t="s">
        <v>7612</v>
      </c>
    </row>
    <row r="79" spans="1:5" ht="89.25">
      <c r="A79" t="s">
        <v>59</v>
      </c>
      <c r="E79" s="39" t="s">
        <v>466</v>
      </c>
    </row>
    <row r="80" spans="1:16" ht="25.5">
      <c r="A80" t="s">
        <v>49</v>
      </c>
      <c s="34" t="s">
        <v>151</v>
      </c>
      <c s="34" t="s">
        <v>1114</v>
      </c>
      <c s="35" t="s">
        <v>5</v>
      </c>
      <c s="6" t="s">
        <v>1115</v>
      </c>
      <c s="36" t="s">
        <v>90</v>
      </c>
      <c s="37">
        <v>64</v>
      </c>
      <c s="36">
        <v>0</v>
      </c>
      <c s="36">
        <f>ROUND(G80*H80,6)</f>
      </c>
      <c r="L80" s="38">
        <v>0</v>
      </c>
      <c s="32">
        <f>ROUND(ROUND(L80,2)*ROUND(G80,3),2)</f>
      </c>
      <c s="36" t="s">
        <v>55</v>
      </c>
      <c>
        <f>(M80*21)/100</f>
      </c>
      <c t="s">
        <v>27</v>
      </c>
    </row>
    <row r="81" spans="1:5" ht="12.75">
      <c r="A81" s="35" t="s">
        <v>56</v>
      </c>
      <c r="E81" s="39" t="s">
        <v>65</v>
      </c>
    </row>
    <row r="82" spans="1:5" ht="38.25">
      <c r="A82" s="35" t="s">
        <v>57</v>
      </c>
      <c r="E82" s="40" t="s">
        <v>7613</v>
      </c>
    </row>
    <row r="83" spans="1:5" ht="89.25">
      <c r="A83" t="s">
        <v>59</v>
      </c>
      <c r="E83" s="39" t="s">
        <v>7480</v>
      </c>
    </row>
    <row r="84" spans="1:16" ht="25.5">
      <c r="A84" t="s">
        <v>49</v>
      </c>
      <c s="34" t="s">
        <v>155</v>
      </c>
      <c s="34" t="s">
        <v>227</v>
      </c>
      <c s="35" t="s">
        <v>5</v>
      </c>
      <c s="6" t="s">
        <v>228</v>
      </c>
      <c s="36" t="s">
        <v>90</v>
      </c>
      <c s="37">
        <v>28</v>
      </c>
      <c s="36">
        <v>0</v>
      </c>
      <c s="36">
        <f>ROUND(G84*H84,6)</f>
      </c>
      <c r="L84" s="38">
        <v>0</v>
      </c>
      <c s="32">
        <f>ROUND(ROUND(L84,2)*ROUND(G84,3),2)</f>
      </c>
      <c s="36" t="s">
        <v>55</v>
      </c>
      <c>
        <f>(M84*21)/100</f>
      </c>
      <c t="s">
        <v>27</v>
      </c>
    </row>
    <row r="85" spans="1:5" ht="12.75">
      <c r="A85" s="35" t="s">
        <v>56</v>
      </c>
      <c r="E85" s="39" t="s">
        <v>65</v>
      </c>
    </row>
    <row r="86" spans="1:5" ht="38.25">
      <c r="A86" s="35" t="s">
        <v>57</v>
      </c>
      <c r="E86" s="40" t="s">
        <v>7614</v>
      </c>
    </row>
    <row r="87" spans="1:5" ht="89.25">
      <c r="A87" t="s">
        <v>59</v>
      </c>
      <c r="E87" s="39" t="s">
        <v>7480</v>
      </c>
    </row>
    <row r="88" spans="1:16" ht="12.75">
      <c r="A88" t="s">
        <v>49</v>
      </c>
      <c s="34" t="s">
        <v>158</v>
      </c>
      <c s="34" t="s">
        <v>7341</v>
      </c>
      <c s="35" t="s">
        <v>5</v>
      </c>
      <c s="6" t="s">
        <v>7342</v>
      </c>
      <c s="36" t="s">
        <v>90</v>
      </c>
      <c s="37">
        <v>50</v>
      </c>
      <c s="36">
        <v>0</v>
      </c>
      <c s="36">
        <f>ROUND(G88*H88,6)</f>
      </c>
      <c r="L88" s="38">
        <v>0</v>
      </c>
      <c s="32">
        <f>ROUND(ROUND(L88,2)*ROUND(G88,3),2)</f>
      </c>
      <c s="36" t="s">
        <v>55</v>
      </c>
      <c>
        <f>(M88*21)/100</f>
      </c>
      <c t="s">
        <v>27</v>
      </c>
    </row>
    <row r="89" spans="1:5" ht="12.75">
      <c r="A89" s="35" t="s">
        <v>56</v>
      </c>
      <c r="E89" s="39" t="s">
        <v>65</v>
      </c>
    </row>
    <row r="90" spans="1:5" ht="38.25">
      <c r="A90" s="35" t="s">
        <v>57</v>
      </c>
      <c r="E90" s="40" t="s">
        <v>7615</v>
      </c>
    </row>
    <row r="91" spans="1:5" ht="76.5">
      <c r="A91" t="s">
        <v>59</v>
      </c>
      <c r="E91" s="39" t="s">
        <v>7483</v>
      </c>
    </row>
    <row r="92" spans="1:16" ht="12.75">
      <c r="A92" t="s">
        <v>49</v>
      </c>
      <c s="34" t="s">
        <v>164</v>
      </c>
      <c s="34" t="s">
        <v>7450</v>
      </c>
      <c s="35" t="s">
        <v>5</v>
      </c>
      <c s="6" t="s">
        <v>7451</v>
      </c>
      <c s="36" t="s">
        <v>75</v>
      </c>
      <c s="37">
        <v>300</v>
      </c>
      <c s="36">
        <v>0</v>
      </c>
      <c s="36">
        <f>ROUND(G92*H92,6)</f>
      </c>
      <c r="L92" s="38">
        <v>0</v>
      </c>
      <c s="32">
        <f>ROUND(ROUND(L92,2)*ROUND(G92,3),2)</f>
      </c>
      <c s="36" t="s">
        <v>55</v>
      </c>
      <c>
        <f>(M92*21)/100</f>
      </c>
      <c t="s">
        <v>27</v>
      </c>
    </row>
    <row r="93" spans="1:5" ht="12.75">
      <c r="A93" s="35" t="s">
        <v>56</v>
      </c>
      <c r="E93" s="39" t="s">
        <v>65</v>
      </c>
    </row>
    <row r="94" spans="1:5" ht="38.25">
      <c r="A94" s="35" t="s">
        <v>57</v>
      </c>
      <c r="E94" s="40" t="s">
        <v>7616</v>
      </c>
    </row>
    <row r="95" spans="1:5" ht="114.75">
      <c r="A95" t="s">
        <v>59</v>
      </c>
      <c r="E95" s="39" t="s">
        <v>7452</v>
      </c>
    </row>
    <row r="96" spans="1:13" ht="12.75">
      <c r="A96" t="s">
        <v>46</v>
      </c>
      <c r="C96" s="31" t="s">
        <v>7490</v>
      </c>
      <c r="E96" s="33" t="s">
        <v>7491</v>
      </c>
      <c r="J96" s="32">
        <f>0</f>
      </c>
      <c s="32">
        <f>0</f>
      </c>
      <c s="32">
        <f>0+L97+L101+L105+L109+L113+L117+L121+L125</f>
      </c>
      <c s="32">
        <f>0+M97+M101+M105+M109+M113+M117+M121+M125</f>
      </c>
    </row>
    <row r="97" spans="1:16" ht="25.5">
      <c r="A97" t="s">
        <v>49</v>
      </c>
      <c s="34" t="s">
        <v>168</v>
      </c>
      <c s="34" t="s">
        <v>7566</v>
      </c>
      <c s="35" t="s">
        <v>5</v>
      </c>
      <c s="6" t="s">
        <v>7617</v>
      </c>
      <c s="36" t="s">
        <v>75</v>
      </c>
      <c s="37">
        <v>120</v>
      </c>
      <c s="36">
        <v>0</v>
      </c>
      <c s="36">
        <f>ROUND(G97*H97,6)</f>
      </c>
      <c r="L97" s="38">
        <v>0</v>
      </c>
      <c s="32">
        <f>ROUND(ROUND(L97,2)*ROUND(G97,3),2)</f>
      </c>
      <c s="36" t="s">
        <v>55</v>
      </c>
      <c>
        <f>(M97*21)/100</f>
      </c>
      <c t="s">
        <v>27</v>
      </c>
    </row>
    <row r="98" spans="1:5" ht="12.75">
      <c r="A98" s="35" t="s">
        <v>56</v>
      </c>
      <c r="E98" s="39" t="s">
        <v>65</v>
      </c>
    </row>
    <row r="99" spans="1:5" ht="38.25">
      <c r="A99" s="35" t="s">
        <v>57</v>
      </c>
      <c r="E99" s="40" t="s">
        <v>7618</v>
      </c>
    </row>
    <row r="100" spans="1:5" ht="12.75">
      <c r="A100" t="s">
        <v>59</v>
      </c>
      <c r="E100" s="39" t="s">
        <v>5</v>
      </c>
    </row>
    <row r="101" spans="1:16" ht="12.75">
      <c r="A101" t="s">
        <v>49</v>
      </c>
      <c s="34" t="s">
        <v>173</v>
      </c>
      <c s="34" t="s">
        <v>7542</v>
      </c>
      <c s="35" t="s">
        <v>5</v>
      </c>
      <c s="6" t="s">
        <v>7543</v>
      </c>
      <c s="36" t="s">
        <v>90</v>
      </c>
      <c s="37">
        <v>14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7619</v>
      </c>
    </row>
    <row r="104" spans="1:5" ht="114.75">
      <c r="A104" t="s">
        <v>59</v>
      </c>
      <c r="E104" s="39" t="s">
        <v>7545</v>
      </c>
    </row>
    <row r="105" spans="1:16" ht="25.5">
      <c r="A105" t="s">
        <v>49</v>
      </c>
      <c s="34" t="s">
        <v>176</v>
      </c>
      <c s="34" t="s">
        <v>7549</v>
      </c>
      <c s="35" t="s">
        <v>5</v>
      </c>
      <c s="6" t="s">
        <v>7550</v>
      </c>
      <c s="36" t="s">
        <v>90</v>
      </c>
      <c s="37">
        <v>57</v>
      </c>
      <c s="36">
        <v>0</v>
      </c>
      <c s="36">
        <f>ROUND(G105*H105,6)</f>
      </c>
      <c r="L105" s="38">
        <v>0</v>
      </c>
      <c s="32">
        <f>ROUND(ROUND(L105,2)*ROUND(G105,3),2)</f>
      </c>
      <c s="36" t="s">
        <v>55</v>
      </c>
      <c>
        <f>(M105*21)/100</f>
      </c>
      <c t="s">
        <v>27</v>
      </c>
    </row>
    <row r="106" spans="1:5" ht="12.75">
      <c r="A106" s="35" t="s">
        <v>56</v>
      </c>
      <c r="E106" s="39" t="s">
        <v>65</v>
      </c>
    </row>
    <row r="107" spans="1:5" ht="38.25">
      <c r="A107" s="35" t="s">
        <v>57</v>
      </c>
      <c r="E107" s="40" t="s">
        <v>7620</v>
      </c>
    </row>
    <row r="108" spans="1:5" ht="89.25">
      <c r="A108" t="s">
        <v>59</v>
      </c>
      <c r="E108" s="39" t="s">
        <v>7446</v>
      </c>
    </row>
    <row r="109" spans="1:16" ht="25.5">
      <c r="A109" t="s">
        <v>49</v>
      </c>
      <c s="34" t="s">
        <v>180</v>
      </c>
      <c s="34" t="s">
        <v>7552</v>
      </c>
      <c s="35" t="s">
        <v>5</v>
      </c>
      <c s="6" t="s">
        <v>7553</v>
      </c>
      <c s="36" t="s">
        <v>90</v>
      </c>
      <c s="37">
        <v>3</v>
      </c>
      <c s="36">
        <v>0</v>
      </c>
      <c s="36">
        <f>ROUND(G109*H109,6)</f>
      </c>
      <c r="L109" s="38">
        <v>0</v>
      </c>
      <c s="32">
        <f>ROUND(ROUND(L109,2)*ROUND(G109,3),2)</f>
      </c>
      <c s="36" t="s">
        <v>55</v>
      </c>
      <c>
        <f>(M109*21)/100</f>
      </c>
      <c t="s">
        <v>27</v>
      </c>
    </row>
    <row r="110" spans="1:5" ht="12.75">
      <c r="A110" s="35" t="s">
        <v>56</v>
      </c>
      <c r="E110" s="39" t="s">
        <v>65</v>
      </c>
    </row>
    <row r="111" spans="1:5" ht="38.25">
      <c r="A111" s="35" t="s">
        <v>57</v>
      </c>
      <c r="E111" s="40" t="s">
        <v>7544</v>
      </c>
    </row>
    <row r="112" spans="1:5" ht="89.25">
      <c r="A112" t="s">
        <v>59</v>
      </c>
      <c r="E112" s="39" t="s">
        <v>7446</v>
      </c>
    </row>
    <row r="113" spans="1:16" ht="38.25">
      <c r="A113" t="s">
        <v>49</v>
      </c>
      <c s="34" t="s">
        <v>916</v>
      </c>
      <c s="34" t="s">
        <v>7378</v>
      </c>
      <c s="35" t="s">
        <v>5</v>
      </c>
      <c s="6" t="s">
        <v>7499</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7500</v>
      </c>
    </row>
    <row r="117" spans="1:16" ht="25.5">
      <c r="A117" t="s">
        <v>49</v>
      </c>
      <c s="34" t="s">
        <v>919</v>
      </c>
      <c s="34" t="s">
        <v>7381</v>
      </c>
      <c s="35" t="s">
        <v>5</v>
      </c>
      <c s="6" t="s">
        <v>7501</v>
      </c>
      <c s="36" t="s">
        <v>738</v>
      </c>
      <c s="37">
        <v>2</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7502</v>
      </c>
    </row>
    <row r="121" spans="1:16" ht="12.75">
      <c r="A121" t="s">
        <v>49</v>
      </c>
      <c s="34" t="s">
        <v>183</v>
      </c>
      <c s="34" t="s">
        <v>7515</v>
      </c>
      <c s="35" t="s">
        <v>5</v>
      </c>
      <c s="6" t="s">
        <v>7516</v>
      </c>
      <c s="36" t="s">
        <v>90</v>
      </c>
      <c s="37">
        <v>1</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89.25">
      <c r="A124" t="s">
        <v>59</v>
      </c>
      <c r="E124" s="39" t="s">
        <v>7517</v>
      </c>
    </row>
    <row r="125" spans="1:16" ht="12.75">
      <c r="A125" t="s">
        <v>49</v>
      </c>
      <c s="34" t="s">
        <v>187</v>
      </c>
      <c s="34" t="s">
        <v>7518</v>
      </c>
      <c s="35" t="s">
        <v>5</v>
      </c>
      <c s="6" t="s">
        <v>7519</v>
      </c>
      <c s="36" t="s">
        <v>90</v>
      </c>
      <c s="37">
        <v>2</v>
      </c>
      <c s="36">
        <v>0</v>
      </c>
      <c s="36">
        <f>ROUND(G125*H125,6)</f>
      </c>
      <c r="L125" s="38">
        <v>0</v>
      </c>
      <c s="32">
        <f>ROUND(ROUND(L125,2)*ROUND(G125,3),2)</f>
      </c>
      <c s="36" t="s">
        <v>55</v>
      </c>
      <c>
        <f>(M125*21)/100</f>
      </c>
      <c t="s">
        <v>27</v>
      </c>
    </row>
    <row r="126" spans="1:5" ht="12.75">
      <c r="A126" s="35" t="s">
        <v>56</v>
      </c>
      <c r="E126" s="39" t="s">
        <v>5</v>
      </c>
    </row>
    <row r="127" spans="1:5" ht="12.75">
      <c r="A127" s="35" t="s">
        <v>57</v>
      </c>
      <c r="E127" s="40" t="s">
        <v>5</v>
      </c>
    </row>
    <row r="128" spans="1:5" ht="102">
      <c r="A128" t="s">
        <v>59</v>
      </c>
      <c r="E128" s="39" t="s">
        <v>7520</v>
      </c>
    </row>
    <row r="129" spans="1:13" ht="12.75">
      <c r="A129" t="s">
        <v>46</v>
      </c>
      <c r="C129" s="31" t="s">
        <v>1798</v>
      </c>
      <c r="E129" s="33" t="s">
        <v>1799</v>
      </c>
      <c r="J129" s="32">
        <f>0</f>
      </c>
      <c s="32">
        <f>0</f>
      </c>
      <c s="32">
        <f>0+L130+L134+L138+L142+L146+L150+L154+L158+L162+L166+L170</f>
      </c>
      <c s="32">
        <f>0+M130+M134+M138+M142+M146+M150+M154+M158+M162+M166+M170</f>
      </c>
    </row>
    <row r="130" spans="1:16" ht="12.75">
      <c r="A130" t="s">
        <v>49</v>
      </c>
      <c s="34" t="s">
        <v>196</v>
      </c>
      <c s="34" t="s">
        <v>1800</v>
      </c>
      <c s="35" t="s">
        <v>5</v>
      </c>
      <c s="6" t="s">
        <v>1801</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1802</v>
      </c>
    </row>
    <row r="133" spans="1:5" ht="12.75">
      <c r="A133" t="s">
        <v>59</v>
      </c>
      <c r="E133" s="39" t="s">
        <v>832</v>
      </c>
    </row>
    <row r="134" spans="1:16" ht="12.75">
      <c r="A134" t="s">
        <v>49</v>
      </c>
      <c s="34" t="s">
        <v>200</v>
      </c>
      <c s="34" t="s">
        <v>1803</v>
      </c>
      <c s="35" t="s">
        <v>5</v>
      </c>
      <c s="6" t="s">
        <v>1804</v>
      </c>
      <c s="36" t="s">
        <v>54</v>
      </c>
      <c s="37">
        <v>1</v>
      </c>
      <c s="36">
        <v>0</v>
      </c>
      <c s="36">
        <f>ROUND(G134*H134,6)</f>
      </c>
      <c r="L134" s="38">
        <v>0</v>
      </c>
      <c s="32">
        <f>ROUND(ROUND(L134,2)*ROUND(G134,3),2)</f>
      </c>
      <c s="36" t="s">
        <v>55</v>
      </c>
      <c>
        <f>(M134*21)/100</f>
      </c>
      <c t="s">
        <v>27</v>
      </c>
    </row>
    <row r="135" spans="1:5" ht="12.75">
      <c r="A135" s="35" t="s">
        <v>56</v>
      </c>
      <c r="E135" s="39" t="s">
        <v>5</v>
      </c>
    </row>
    <row r="136" spans="1:5" ht="38.25">
      <c r="A136" s="35" t="s">
        <v>57</v>
      </c>
      <c r="E136" s="40" t="s">
        <v>1805</v>
      </c>
    </row>
    <row r="137" spans="1:5" ht="25.5">
      <c r="A137" t="s">
        <v>59</v>
      </c>
      <c r="E137" s="39" t="s">
        <v>1806</v>
      </c>
    </row>
    <row r="138" spans="1:16" ht="25.5">
      <c r="A138" t="s">
        <v>49</v>
      </c>
      <c s="34" t="s">
        <v>204</v>
      </c>
      <c s="34" t="s">
        <v>1807</v>
      </c>
      <c s="35" t="s">
        <v>5</v>
      </c>
      <c s="6" t="s">
        <v>1808</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1809</v>
      </c>
    </row>
    <row r="142" spans="1:16" ht="38.25">
      <c r="A142" t="s">
        <v>49</v>
      </c>
      <c s="34" t="s">
        <v>208</v>
      </c>
      <c s="34" t="s">
        <v>1881</v>
      </c>
      <c s="35" t="s">
        <v>5</v>
      </c>
      <c s="6" t="s">
        <v>7521</v>
      </c>
      <c s="36" t="s">
        <v>90</v>
      </c>
      <c s="37">
        <v>4</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114.75">
      <c r="A145" t="s">
        <v>59</v>
      </c>
      <c r="E145" s="39" t="s">
        <v>7522</v>
      </c>
    </row>
    <row r="146" spans="1:16" ht="25.5">
      <c r="A146" t="s">
        <v>49</v>
      </c>
      <c s="34" t="s">
        <v>212</v>
      </c>
      <c s="34" t="s">
        <v>1810</v>
      </c>
      <c s="35" t="s">
        <v>5</v>
      </c>
      <c s="6" t="s">
        <v>1811</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89.25">
      <c r="A149" t="s">
        <v>59</v>
      </c>
      <c r="E149" s="39" t="s">
        <v>1812</v>
      </c>
    </row>
    <row r="150" spans="1:16" ht="12.75">
      <c r="A150" t="s">
        <v>49</v>
      </c>
      <c s="34" t="s">
        <v>217</v>
      </c>
      <c s="34" t="s">
        <v>7523</v>
      </c>
      <c s="35" t="s">
        <v>5</v>
      </c>
      <c s="6" t="s">
        <v>7524</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76.5">
      <c r="A153" t="s">
        <v>59</v>
      </c>
      <c r="E153" s="39" t="s">
        <v>7525</v>
      </c>
    </row>
    <row r="154" spans="1:16" ht="12.75">
      <c r="A154" t="s">
        <v>49</v>
      </c>
      <c s="34" t="s">
        <v>221</v>
      </c>
      <c s="34" t="s">
        <v>1813</v>
      </c>
      <c s="35" t="s">
        <v>5</v>
      </c>
      <c s="6" t="s">
        <v>1814</v>
      </c>
      <c s="36" t="s">
        <v>738</v>
      </c>
      <c s="37">
        <v>20</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1815</v>
      </c>
    </row>
    <row r="158" spans="1:16" ht="12.75">
      <c r="A158" t="s">
        <v>49</v>
      </c>
      <c s="34" t="s">
        <v>226</v>
      </c>
      <c s="34" t="s">
        <v>1816</v>
      </c>
      <c s="35" t="s">
        <v>5</v>
      </c>
      <c s="6" t="s">
        <v>1817</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1818</v>
      </c>
    </row>
    <row r="162" spans="1:16" ht="12.75">
      <c r="A162" t="s">
        <v>49</v>
      </c>
      <c s="34" t="s">
        <v>231</v>
      </c>
      <c s="34" t="s">
        <v>1819</v>
      </c>
      <c s="35" t="s">
        <v>5</v>
      </c>
      <c s="6" t="s">
        <v>1820</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1821</v>
      </c>
    </row>
    <row r="166" spans="1:16" ht="12.75">
      <c r="A166" t="s">
        <v>49</v>
      </c>
      <c s="34" t="s">
        <v>235</v>
      </c>
      <c s="34" t="s">
        <v>1822</v>
      </c>
      <c s="35" t="s">
        <v>5</v>
      </c>
      <c s="6" t="s">
        <v>1823</v>
      </c>
      <c s="36" t="s">
        <v>738</v>
      </c>
      <c s="37">
        <v>8</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1824</v>
      </c>
    </row>
    <row r="170" spans="1:16" ht="25.5">
      <c r="A170" t="s">
        <v>49</v>
      </c>
      <c s="34" t="s">
        <v>239</v>
      </c>
      <c s="34" t="s">
        <v>7546</v>
      </c>
      <c s="35" t="s">
        <v>5</v>
      </c>
      <c s="6" t="s">
        <v>7547</v>
      </c>
      <c s="36" t="s">
        <v>90</v>
      </c>
      <c s="37">
        <v>1</v>
      </c>
      <c s="36">
        <v>0</v>
      </c>
      <c s="36">
        <f>ROUND(G170*H170,6)</f>
      </c>
      <c r="L170" s="38">
        <v>0</v>
      </c>
      <c s="32">
        <f>ROUND(ROUND(L170,2)*ROUND(G170,3),2)</f>
      </c>
      <c s="36" t="s">
        <v>55</v>
      </c>
      <c>
        <f>(M170*21)/100</f>
      </c>
      <c t="s">
        <v>27</v>
      </c>
    </row>
    <row r="171" spans="1:5" ht="12.75">
      <c r="A171" s="35" t="s">
        <v>56</v>
      </c>
      <c r="E171" s="39" t="s">
        <v>5</v>
      </c>
    </row>
    <row r="172" spans="1:5" ht="25.5">
      <c r="A172" s="35" t="s">
        <v>57</v>
      </c>
      <c r="E172" s="40" t="s">
        <v>58</v>
      </c>
    </row>
    <row r="173" spans="1:5" ht="102">
      <c r="A173" t="s">
        <v>59</v>
      </c>
      <c r="E173" s="39" t="s">
        <v>7621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7389</v>
      </c>
      <c s="41">
        <f>Rekapitulace!C80</f>
      </c>
      <c s="20" t="s">
        <v>0</v>
      </c>
      <c t="s">
        <v>23</v>
      </c>
      <c t="s">
        <v>27</v>
      </c>
    </row>
    <row r="4" spans="1:16" ht="32" customHeight="1">
      <c r="A4" s="24" t="s">
        <v>20</v>
      </c>
      <c s="25" t="s">
        <v>28</v>
      </c>
      <c s="27" t="s">
        <v>7389</v>
      </c>
      <c r="E4" s="26" t="s">
        <v>7390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7624</v>
      </c>
      <c r="E8" s="30" t="s">
        <v>7623</v>
      </c>
      <c r="J8" s="29">
        <f>0+J9+J34+J43+J80+J105+J114+J119+J124</f>
      </c>
      <c s="29">
        <f>0+K9+K34+K43+K80+K105+K114+K119+K124</f>
      </c>
      <c s="29">
        <f>0+L9+L34+L43+L80+L105+L114+L119+L124</f>
      </c>
      <c s="29">
        <f>0+M9+M34+M43+M80+M105+M114+M119+M124</f>
      </c>
    </row>
    <row r="9" spans="1:13" ht="12.75">
      <c r="A9" t="s">
        <v>46</v>
      </c>
      <c r="C9" s="31" t="s">
        <v>5299</v>
      </c>
      <c r="E9" s="33" t="s">
        <v>5480</v>
      </c>
      <c r="J9" s="32">
        <f>0</f>
      </c>
      <c s="32">
        <f>0</f>
      </c>
      <c s="32">
        <f>0+L10+L14+L18+L22+L26+L30</f>
      </c>
      <c s="32">
        <f>0+M10+M14+M18+M22+M26+M30</f>
      </c>
    </row>
    <row r="10" spans="1:16" ht="25.5">
      <c r="A10" t="s">
        <v>49</v>
      </c>
      <c s="34" t="s">
        <v>4</v>
      </c>
      <c s="34" t="s">
        <v>5481</v>
      </c>
      <c s="35" t="s">
        <v>5</v>
      </c>
      <c s="6" t="s">
        <v>5482</v>
      </c>
      <c s="36" t="s">
        <v>90</v>
      </c>
      <c s="37">
        <v>24</v>
      </c>
      <c s="36">
        <v>0</v>
      </c>
      <c s="36">
        <f>ROUND(G10*H10,6)</f>
      </c>
      <c r="L10" s="38">
        <v>0</v>
      </c>
      <c s="32">
        <f>ROUND(ROUND(L10,2)*ROUND(G10,3),2)</f>
      </c>
      <c s="36" t="s">
        <v>1764</v>
      </c>
      <c>
        <f>(M10*21)/100</f>
      </c>
      <c t="s">
        <v>27</v>
      </c>
    </row>
    <row r="11" spans="1:5" ht="12.75">
      <c r="A11" s="35" t="s">
        <v>56</v>
      </c>
      <c r="E11" s="39" t="s">
        <v>5</v>
      </c>
    </row>
    <row r="12" spans="1:5" ht="25.5">
      <c r="A12" s="35" t="s">
        <v>57</v>
      </c>
      <c r="E12" s="40" t="s">
        <v>2051</v>
      </c>
    </row>
    <row r="13" spans="1:5" ht="12.75">
      <c r="A13" t="s">
        <v>59</v>
      </c>
      <c r="E13" s="39" t="s">
        <v>5</v>
      </c>
    </row>
    <row r="14" spans="1:16" ht="12.75">
      <c r="A14" t="s">
        <v>49</v>
      </c>
      <c s="34" t="s">
        <v>27</v>
      </c>
      <c s="34" t="s">
        <v>5487</v>
      </c>
      <c s="35" t="s">
        <v>5</v>
      </c>
      <c s="6" t="s">
        <v>5488</v>
      </c>
      <c s="36" t="s">
        <v>90</v>
      </c>
      <c s="37">
        <v>14</v>
      </c>
      <c s="36">
        <v>0</v>
      </c>
      <c s="36">
        <f>ROUND(G14*H14,6)</f>
      </c>
      <c r="L14" s="38">
        <v>0</v>
      </c>
      <c s="32">
        <f>ROUND(ROUND(L14,2)*ROUND(G14,3),2)</f>
      </c>
      <c s="36" t="s">
        <v>1764</v>
      </c>
      <c>
        <f>(M14*21)/100</f>
      </c>
      <c t="s">
        <v>27</v>
      </c>
    </row>
    <row r="15" spans="1:5" ht="12.75">
      <c r="A15" s="35" t="s">
        <v>56</v>
      </c>
      <c r="E15" s="39" t="s">
        <v>5</v>
      </c>
    </row>
    <row r="16" spans="1:5" ht="25.5">
      <c r="A16" s="35" t="s">
        <v>57</v>
      </c>
      <c r="E16" s="40" t="s">
        <v>5452</v>
      </c>
    </row>
    <row r="17" spans="1:5" ht="12.75">
      <c r="A17" t="s">
        <v>59</v>
      </c>
      <c r="E17" s="39" t="s">
        <v>5</v>
      </c>
    </row>
    <row r="18" spans="1:16" ht="25.5">
      <c r="A18" t="s">
        <v>49</v>
      </c>
      <c s="34" t="s">
        <v>26</v>
      </c>
      <c s="34" t="s">
        <v>5498</v>
      </c>
      <c s="35" t="s">
        <v>5</v>
      </c>
      <c s="6" t="s">
        <v>5499</v>
      </c>
      <c s="36" t="s">
        <v>75</v>
      </c>
      <c s="37">
        <v>78</v>
      </c>
      <c s="36">
        <v>0</v>
      </c>
      <c s="36">
        <f>ROUND(G18*H18,6)</f>
      </c>
      <c r="L18" s="38">
        <v>0</v>
      </c>
      <c s="32">
        <f>ROUND(ROUND(L18,2)*ROUND(G18,3),2)</f>
      </c>
      <c s="36" t="s">
        <v>1764</v>
      </c>
      <c>
        <f>(M18*21)/100</f>
      </c>
      <c t="s">
        <v>27</v>
      </c>
    </row>
    <row r="19" spans="1:5" ht="12.75">
      <c r="A19" s="35" t="s">
        <v>56</v>
      </c>
      <c r="E19" s="39" t="s">
        <v>5</v>
      </c>
    </row>
    <row r="20" spans="1:5" ht="25.5">
      <c r="A20" s="35" t="s">
        <v>57</v>
      </c>
      <c r="E20" s="40" t="s">
        <v>7625</v>
      </c>
    </row>
    <row r="21" spans="1:5" ht="12.75">
      <c r="A21" t="s">
        <v>59</v>
      </c>
      <c r="E21" s="39" t="s">
        <v>5</v>
      </c>
    </row>
    <row r="22" spans="1:16" ht="25.5">
      <c r="A22" t="s">
        <v>49</v>
      </c>
      <c s="34" t="s">
        <v>72</v>
      </c>
      <c s="34" t="s">
        <v>5511</v>
      </c>
      <c s="35" t="s">
        <v>5</v>
      </c>
      <c s="6" t="s">
        <v>5513</v>
      </c>
      <c s="36" t="s">
        <v>75</v>
      </c>
      <c s="37">
        <v>78</v>
      </c>
      <c s="36">
        <v>0</v>
      </c>
      <c s="36">
        <f>ROUND(G22*H22,6)</f>
      </c>
      <c r="L22" s="38">
        <v>0</v>
      </c>
      <c s="32">
        <f>ROUND(ROUND(L22,2)*ROUND(G22,3),2)</f>
      </c>
      <c s="36" t="s">
        <v>1764</v>
      </c>
      <c>
        <f>(M22*21)/100</f>
      </c>
      <c t="s">
        <v>27</v>
      </c>
    </row>
    <row r="23" spans="1:5" ht="12.75">
      <c r="A23" s="35" t="s">
        <v>56</v>
      </c>
      <c r="E23" s="39" t="s">
        <v>5</v>
      </c>
    </row>
    <row r="24" spans="1:5" ht="25.5">
      <c r="A24" s="35" t="s">
        <v>57</v>
      </c>
      <c r="E24" s="40" t="s">
        <v>7625</v>
      </c>
    </row>
    <row r="25" spans="1:5" ht="12.75">
      <c r="A25" t="s">
        <v>59</v>
      </c>
      <c r="E25" s="39" t="s">
        <v>5</v>
      </c>
    </row>
    <row r="26" spans="1:16" ht="12.75">
      <c r="A26" t="s">
        <v>49</v>
      </c>
      <c s="34" t="s">
        <v>77</v>
      </c>
      <c s="34" t="s">
        <v>5520</v>
      </c>
      <c s="35" t="s">
        <v>5</v>
      </c>
      <c s="6" t="s">
        <v>7626</v>
      </c>
      <c s="36" t="s">
        <v>75</v>
      </c>
      <c s="37">
        <v>112</v>
      </c>
      <c s="36">
        <v>0</v>
      </c>
      <c s="36">
        <f>ROUND(G26*H26,6)</f>
      </c>
      <c r="L26" s="38">
        <v>0</v>
      </c>
      <c s="32">
        <f>ROUND(ROUND(L26,2)*ROUND(G26,3),2)</f>
      </c>
      <c s="36" t="s">
        <v>1764</v>
      </c>
      <c>
        <f>(M26*21)/100</f>
      </c>
      <c t="s">
        <v>27</v>
      </c>
    </row>
    <row r="27" spans="1:5" ht="12.75">
      <c r="A27" s="35" t="s">
        <v>56</v>
      </c>
      <c r="E27" s="39" t="s">
        <v>5</v>
      </c>
    </row>
    <row r="28" spans="1:5" ht="25.5">
      <c r="A28" s="35" t="s">
        <v>57</v>
      </c>
      <c r="E28" s="40" t="s">
        <v>7627</v>
      </c>
    </row>
    <row r="29" spans="1:5" ht="12.75">
      <c r="A29" t="s">
        <v>59</v>
      </c>
      <c r="E29" s="39" t="s">
        <v>5</v>
      </c>
    </row>
    <row r="30" spans="1:16" ht="25.5">
      <c r="A30" t="s">
        <v>49</v>
      </c>
      <c s="34" t="s">
        <v>82</v>
      </c>
      <c s="34" t="s">
        <v>7628</v>
      </c>
      <c s="35" t="s">
        <v>5</v>
      </c>
      <c s="6" t="s">
        <v>7629</v>
      </c>
      <c s="36" t="s">
        <v>75</v>
      </c>
      <c s="37">
        <v>112</v>
      </c>
      <c s="36">
        <v>0</v>
      </c>
      <c s="36">
        <f>ROUND(G30*H30,6)</f>
      </c>
      <c r="L30" s="38">
        <v>0</v>
      </c>
      <c s="32">
        <f>ROUND(ROUND(L30,2)*ROUND(G30,3),2)</f>
      </c>
      <c s="36" t="s">
        <v>1764</v>
      </c>
      <c>
        <f>(M30*21)/100</f>
      </c>
      <c t="s">
        <v>27</v>
      </c>
    </row>
    <row r="31" spans="1:5" ht="12.75">
      <c r="A31" s="35" t="s">
        <v>56</v>
      </c>
      <c r="E31" s="39" t="s">
        <v>5</v>
      </c>
    </row>
    <row r="32" spans="1:5" ht="25.5">
      <c r="A32" s="35" t="s">
        <v>57</v>
      </c>
      <c r="E32" s="40" t="s">
        <v>7627</v>
      </c>
    </row>
    <row r="33" spans="1:5" ht="12.75">
      <c r="A33" t="s">
        <v>59</v>
      </c>
      <c r="E33" s="39" t="s">
        <v>5</v>
      </c>
    </row>
    <row r="34" spans="1:13" ht="12.75">
      <c r="A34" t="s">
        <v>46</v>
      </c>
      <c r="C34" s="31" t="s">
        <v>5353</v>
      </c>
      <c r="E34" s="33" t="s">
        <v>7630</v>
      </c>
      <c r="J34" s="32">
        <f>0</f>
      </c>
      <c s="32">
        <f>0</f>
      </c>
      <c s="32">
        <f>0+L35+L39</f>
      </c>
      <c s="32">
        <f>0+M35+M39</f>
      </c>
    </row>
    <row r="35" spans="1:16" ht="25.5">
      <c r="A35" t="s">
        <v>49</v>
      </c>
      <c s="34" t="s">
        <v>87</v>
      </c>
      <c s="34" t="s">
        <v>7631</v>
      </c>
      <c s="35" t="s">
        <v>5</v>
      </c>
      <c s="6" t="s">
        <v>7632</v>
      </c>
      <c s="36" t="s">
        <v>75</v>
      </c>
      <c s="37">
        <v>42</v>
      </c>
      <c s="36">
        <v>0</v>
      </c>
      <c s="36">
        <f>ROUND(G35*H35,6)</f>
      </c>
      <c r="L35" s="38">
        <v>0</v>
      </c>
      <c s="32">
        <f>ROUND(ROUND(L35,2)*ROUND(G35,3),2)</f>
      </c>
      <c s="36" t="s">
        <v>1764</v>
      </c>
      <c>
        <f>(M35*21)/100</f>
      </c>
      <c t="s">
        <v>27</v>
      </c>
    </row>
    <row r="36" spans="1:5" ht="12.75">
      <c r="A36" s="35" t="s">
        <v>56</v>
      </c>
      <c r="E36" s="39" t="s">
        <v>5</v>
      </c>
    </row>
    <row r="37" spans="1:5" ht="25.5">
      <c r="A37" s="35" t="s">
        <v>57</v>
      </c>
      <c r="E37" s="40" t="s">
        <v>5526</v>
      </c>
    </row>
    <row r="38" spans="1:5" ht="12.75">
      <c r="A38" t="s">
        <v>59</v>
      </c>
      <c r="E38" s="39" t="s">
        <v>5</v>
      </c>
    </row>
    <row r="39" spans="1:16" ht="12.75">
      <c r="A39" t="s">
        <v>49</v>
      </c>
      <c s="34" t="s">
        <v>108</v>
      </c>
      <c s="34" t="s">
        <v>7633</v>
      </c>
      <c s="35" t="s">
        <v>5</v>
      </c>
      <c s="6" t="s">
        <v>7634</v>
      </c>
      <c s="36" t="s">
        <v>75</v>
      </c>
      <c s="37">
        <v>42</v>
      </c>
      <c s="36">
        <v>0</v>
      </c>
      <c s="36">
        <f>ROUND(G39*H39,6)</f>
      </c>
      <c r="L39" s="38">
        <v>0</v>
      </c>
      <c s="32">
        <f>ROUND(ROUND(L39,2)*ROUND(G39,3),2)</f>
      </c>
      <c s="36" t="s">
        <v>1764</v>
      </c>
      <c>
        <f>(M39*21)/100</f>
      </c>
      <c t="s">
        <v>27</v>
      </c>
    </row>
    <row r="40" spans="1:5" ht="12.75">
      <c r="A40" s="35" t="s">
        <v>56</v>
      </c>
      <c r="E40" s="39" t="s">
        <v>5</v>
      </c>
    </row>
    <row r="41" spans="1:5" ht="25.5">
      <c r="A41" s="35" t="s">
        <v>57</v>
      </c>
      <c r="E41" s="40" t="s">
        <v>5526</v>
      </c>
    </row>
    <row r="42" spans="1:5" ht="12.75">
      <c r="A42" t="s">
        <v>59</v>
      </c>
      <c r="E42" s="39" t="s">
        <v>5</v>
      </c>
    </row>
    <row r="43" spans="1:13" ht="12.75">
      <c r="A43" t="s">
        <v>46</v>
      </c>
      <c r="C43" s="31" t="s">
        <v>5461</v>
      </c>
      <c r="E43" s="33" t="s">
        <v>5300</v>
      </c>
      <c r="J43" s="32">
        <f>0</f>
      </c>
      <c s="32">
        <f>0</f>
      </c>
      <c s="32">
        <f>0+L44+L48+L52+L56+L60+L64+L68+L72+L76</f>
      </c>
      <c s="32">
        <f>0+M44+M48+M52+M56+M60+M64+M68+M72+M76</f>
      </c>
    </row>
    <row r="44" spans="1:16" ht="12.75">
      <c r="A44" t="s">
        <v>49</v>
      </c>
      <c s="34" t="s">
        <v>112</v>
      </c>
      <c s="34" t="s">
        <v>7635</v>
      </c>
      <c s="35" t="s">
        <v>5</v>
      </c>
      <c s="6" t="s">
        <v>7636</v>
      </c>
      <c s="36" t="s">
        <v>90</v>
      </c>
      <c s="37">
        <v>7</v>
      </c>
      <c s="36">
        <v>0</v>
      </c>
      <c s="36">
        <f>ROUND(G44*H44,6)</f>
      </c>
      <c r="L44" s="38">
        <v>0</v>
      </c>
      <c s="32">
        <f>ROUND(ROUND(L44,2)*ROUND(G44,3),2)</f>
      </c>
      <c s="36" t="s">
        <v>1764</v>
      </c>
      <c>
        <f>(M44*21)/100</f>
      </c>
      <c t="s">
        <v>27</v>
      </c>
    </row>
    <row r="45" spans="1:5" ht="12.75">
      <c r="A45" s="35" t="s">
        <v>56</v>
      </c>
      <c r="E45" s="39" t="s">
        <v>5</v>
      </c>
    </row>
    <row r="46" spans="1:5" ht="25.5">
      <c r="A46" s="35" t="s">
        <v>57</v>
      </c>
      <c r="E46" s="40" t="s">
        <v>5406</v>
      </c>
    </row>
    <row r="47" spans="1:5" ht="12.75">
      <c r="A47" t="s">
        <v>59</v>
      </c>
      <c r="E47" s="39" t="s">
        <v>5</v>
      </c>
    </row>
    <row r="48" spans="1:16" ht="12.75">
      <c r="A48" t="s">
        <v>49</v>
      </c>
      <c s="34" t="s">
        <v>116</v>
      </c>
      <c s="34" t="s">
        <v>7637</v>
      </c>
      <c s="35" t="s">
        <v>5</v>
      </c>
      <c s="6" t="s">
        <v>7638</v>
      </c>
      <c s="36" t="s">
        <v>90</v>
      </c>
      <c s="37">
        <v>6</v>
      </c>
      <c s="36">
        <v>0</v>
      </c>
      <c s="36">
        <f>ROUND(G48*H48,6)</f>
      </c>
      <c r="L48" s="38">
        <v>0</v>
      </c>
      <c s="32">
        <f>ROUND(ROUND(L48,2)*ROUND(G48,3),2)</f>
      </c>
      <c s="36" t="s">
        <v>1764</v>
      </c>
      <c>
        <f>(M48*21)/100</f>
      </c>
      <c t="s">
        <v>27</v>
      </c>
    </row>
    <row r="49" spans="1:5" ht="12.75">
      <c r="A49" s="35" t="s">
        <v>56</v>
      </c>
      <c r="E49" s="39" t="s">
        <v>5</v>
      </c>
    </row>
    <row r="50" spans="1:5" ht="25.5">
      <c r="A50" s="35" t="s">
        <v>57</v>
      </c>
      <c r="E50" s="40" t="s">
        <v>5360</v>
      </c>
    </row>
    <row r="51" spans="1:5" ht="12.75">
      <c r="A51" t="s">
        <v>59</v>
      </c>
      <c r="E51" s="39" t="s">
        <v>5</v>
      </c>
    </row>
    <row r="52" spans="1:16" ht="12.75">
      <c r="A52" t="s">
        <v>49</v>
      </c>
      <c s="34" t="s">
        <v>120</v>
      </c>
      <c s="34" t="s">
        <v>7639</v>
      </c>
      <c s="35" t="s">
        <v>5</v>
      </c>
      <c s="6" t="s">
        <v>7640</v>
      </c>
      <c s="36" t="s">
        <v>90</v>
      </c>
      <c s="37">
        <v>5</v>
      </c>
      <c s="36">
        <v>0</v>
      </c>
      <c s="36">
        <f>ROUND(G52*H52,6)</f>
      </c>
      <c r="L52" s="38">
        <v>0</v>
      </c>
      <c s="32">
        <f>ROUND(ROUND(L52,2)*ROUND(G52,3),2)</f>
      </c>
      <c s="36" t="s">
        <v>1764</v>
      </c>
      <c>
        <f>(M52*21)/100</f>
      </c>
      <c t="s">
        <v>27</v>
      </c>
    </row>
    <row r="53" spans="1:5" ht="12.75">
      <c r="A53" s="35" t="s">
        <v>56</v>
      </c>
      <c r="E53" s="39" t="s">
        <v>5</v>
      </c>
    </row>
    <row r="54" spans="1:5" ht="25.5">
      <c r="A54" s="35" t="s">
        <v>57</v>
      </c>
      <c r="E54" s="40" t="s">
        <v>6328</v>
      </c>
    </row>
    <row r="55" spans="1:5" ht="12.75">
      <c r="A55" t="s">
        <v>59</v>
      </c>
      <c r="E55" s="39" t="s">
        <v>5</v>
      </c>
    </row>
    <row r="56" spans="1:16" ht="12.75">
      <c r="A56" t="s">
        <v>49</v>
      </c>
      <c s="34" t="s">
        <v>124</v>
      </c>
      <c s="34" t="s">
        <v>7641</v>
      </c>
      <c s="35" t="s">
        <v>5</v>
      </c>
      <c s="6" t="s">
        <v>7642</v>
      </c>
      <c s="36" t="s">
        <v>90</v>
      </c>
      <c s="37">
        <v>1</v>
      </c>
      <c s="36">
        <v>0</v>
      </c>
      <c s="36">
        <f>ROUND(G56*H56,6)</f>
      </c>
      <c r="L56" s="38">
        <v>0</v>
      </c>
      <c s="32">
        <f>ROUND(ROUND(L56,2)*ROUND(G56,3),2)</f>
      </c>
      <c s="36" t="s">
        <v>1764</v>
      </c>
      <c>
        <f>(M56*21)/100</f>
      </c>
      <c t="s">
        <v>27</v>
      </c>
    </row>
    <row r="57" spans="1:5" ht="12.75">
      <c r="A57" s="35" t="s">
        <v>56</v>
      </c>
      <c r="E57" s="39" t="s">
        <v>5</v>
      </c>
    </row>
    <row r="58" spans="1:5" ht="25.5">
      <c r="A58" s="35" t="s">
        <v>57</v>
      </c>
      <c r="E58" s="40" t="s">
        <v>3039</v>
      </c>
    </row>
    <row r="59" spans="1:5" ht="12.75">
      <c r="A59" t="s">
        <v>59</v>
      </c>
      <c r="E59" s="39" t="s">
        <v>5</v>
      </c>
    </row>
    <row r="60" spans="1:16" ht="12.75">
      <c r="A60" t="s">
        <v>49</v>
      </c>
      <c s="34" t="s">
        <v>128</v>
      </c>
      <c s="34" t="s">
        <v>7643</v>
      </c>
      <c s="35" t="s">
        <v>5</v>
      </c>
      <c s="6" t="s">
        <v>7644</v>
      </c>
      <c s="36" t="s">
        <v>90</v>
      </c>
      <c s="37">
        <v>6</v>
      </c>
      <c s="36">
        <v>0</v>
      </c>
      <c s="36">
        <f>ROUND(G60*H60,6)</f>
      </c>
      <c r="L60" s="38">
        <v>0</v>
      </c>
      <c s="32">
        <f>ROUND(ROUND(L60,2)*ROUND(G60,3),2)</f>
      </c>
      <c s="36" t="s">
        <v>1764</v>
      </c>
      <c>
        <f>(M60*21)/100</f>
      </c>
      <c t="s">
        <v>27</v>
      </c>
    </row>
    <row r="61" spans="1:5" ht="12.75">
      <c r="A61" s="35" t="s">
        <v>56</v>
      </c>
      <c r="E61" s="39" t="s">
        <v>5</v>
      </c>
    </row>
    <row r="62" spans="1:5" ht="25.5">
      <c r="A62" s="35" t="s">
        <v>57</v>
      </c>
      <c r="E62" s="40" t="s">
        <v>5360</v>
      </c>
    </row>
    <row r="63" spans="1:5" ht="12.75">
      <c r="A63" t="s">
        <v>59</v>
      </c>
      <c r="E63" s="39" t="s">
        <v>5</v>
      </c>
    </row>
    <row r="64" spans="1:16" ht="12.75">
      <c r="A64" t="s">
        <v>49</v>
      </c>
      <c s="34" t="s">
        <v>131</v>
      </c>
      <c s="34" t="s">
        <v>7645</v>
      </c>
      <c s="35" t="s">
        <v>5</v>
      </c>
      <c s="6" t="s">
        <v>7646</v>
      </c>
      <c s="36" t="s">
        <v>90</v>
      </c>
      <c s="37">
        <v>5</v>
      </c>
      <c s="36">
        <v>0</v>
      </c>
      <c s="36">
        <f>ROUND(G64*H64,6)</f>
      </c>
      <c r="L64" s="38">
        <v>0</v>
      </c>
      <c s="32">
        <f>ROUND(ROUND(L64,2)*ROUND(G64,3),2)</f>
      </c>
      <c s="36" t="s">
        <v>1764</v>
      </c>
      <c>
        <f>(M64*21)/100</f>
      </c>
      <c t="s">
        <v>27</v>
      </c>
    </row>
    <row r="65" spans="1:5" ht="12.75">
      <c r="A65" s="35" t="s">
        <v>56</v>
      </c>
      <c r="E65" s="39" t="s">
        <v>5</v>
      </c>
    </row>
    <row r="66" spans="1:5" ht="25.5">
      <c r="A66" s="35" t="s">
        <v>57</v>
      </c>
      <c r="E66" s="40" t="s">
        <v>6328</v>
      </c>
    </row>
    <row r="67" spans="1:5" ht="12.75">
      <c r="A67" t="s">
        <v>59</v>
      </c>
      <c r="E67" s="39" t="s">
        <v>5</v>
      </c>
    </row>
    <row r="68" spans="1:16" ht="12.75">
      <c r="A68" t="s">
        <v>49</v>
      </c>
      <c s="34" t="s">
        <v>135</v>
      </c>
      <c s="34" t="s">
        <v>7647</v>
      </c>
      <c s="35" t="s">
        <v>5</v>
      </c>
      <c s="6" t="s">
        <v>7648</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3039</v>
      </c>
    </row>
    <row r="71" spans="1:5" ht="12.75">
      <c r="A71" t="s">
        <v>59</v>
      </c>
      <c r="E71" s="39" t="s">
        <v>5</v>
      </c>
    </row>
    <row r="72" spans="1:16" ht="12.75">
      <c r="A72" t="s">
        <v>49</v>
      </c>
      <c s="34" t="s">
        <v>139</v>
      </c>
      <c s="34" t="s">
        <v>7649</v>
      </c>
      <c s="35" t="s">
        <v>5</v>
      </c>
      <c s="6" t="s">
        <v>7650</v>
      </c>
      <c s="36" t="s">
        <v>90</v>
      </c>
      <c s="37">
        <v>6</v>
      </c>
      <c s="36">
        <v>0</v>
      </c>
      <c s="36">
        <f>ROUND(G72*H72,6)</f>
      </c>
      <c r="L72" s="38">
        <v>0</v>
      </c>
      <c s="32">
        <f>ROUND(ROUND(L72,2)*ROUND(G72,3),2)</f>
      </c>
      <c s="36" t="s">
        <v>1764</v>
      </c>
      <c>
        <f>(M72*21)/100</f>
      </c>
      <c t="s">
        <v>27</v>
      </c>
    </row>
    <row r="73" spans="1:5" ht="12.75">
      <c r="A73" s="35" t="s">
        <v>56</v>
      </c>
      <c r="E73" s="39" t="s">
        <v>5</v>
      </c>
    </row>
    <row r="74" spans="1:5" ht="25.5">
      <c r="A74" s="35" t="s">
        <v>57</v>
      </c>
      <c r="E74" s="40" t="s">
        <v>5360</v>
      </c>
    </row>
    <row r="75" spans="1:5" ht="12.75">
      <c r="A75" t="s">
        <v>59</v>
      </c>
      <c r="E75" s="39" t="s">
        <v>5</v>
      </c>
    </row>
    <row r="76" spans="1:16" ht="12.75">
      <c r="A76" t="s">
        <v>49</v>
      </c>
      <c s="34" t="s">
        <v>143</v>
      </c>
      <c s="34" t="s">
        <v>7651</v>
      </c>
      <c s="35" t="s">
        <v>5</v>
      </c>
      <c s="6" t="s">
        <v>7652</v>
      </c>
      <c s="36" t="s">
        <v>90</v>
      </c>
      <c s="37">
        <v>7</v>
      </c>
      <c s="36">
        <v>0</v>
      </c>
      <c s="36">
        <f>ROUND(G76*H76,6)</f>
      </c>
      <c r="L76" s="38">
        <v>0</v>
      </c>
      <c s="32">
        <f>ROUND(ROUND(L76,2)*ROUND(G76,3),2)</f>
      </c>
      <c s="36" t="s">
        <v>1764</v>
      </c>
      <c>
        <f>(M76*21)/100</f>
      </c>
      <c t="s">
        <v>27</v>
      </c>
    </row>
    <row r="77" spans="1:5" ht="12.75">
      <c r="A77" s="35" t="s">
        <v>56</v>
      </c>
      <c r="E77" s="39" t="s">
        <v>5</v>
      </c>
    </row>
    <row r="78" spans="1:5" ht="25.5">
      <c r="A78" s="35" t="s">
        <v>57</v>
      </c>
      <c r="E78" s="40" t="s">
        <v>5406</v>
      </c>
    </row>
    <row r="79" spans="1:5" ht="12.75">
      <c r="A79" t="s">
        <v>59</v>
      </c>
      <c r="E79" s="39" t="s">
        <v>7653</v>
      </c>
    </row>
    <row r="80" spans="1:13" ht="12.75">
      <c r="A80" t="s">
        <v>46</v>
      </c>
      <c r="C80" s="31" t="s">
        <v>5479</v>
      </c>
      <c r="E80" s="33" t="s">
        <v>5562</v>
      </c>
      <c r="J80" s="32">
        <f>0</f>
      </c>
      <c s="32">
        <f>0</f>
      </c>
      <c s="32">
        <f>0+L81+L85+L89+L93+L97+L101</f>
      </c>
      <c s="32">
        <f>0+M81+M85+M89+M93+M97+M101</f>
      </c>
    </row>
    <row r="81" spans="1:16" ht="25.5">
      <c r="A81" t="s">
        <v>49</v>
      </c>
      <c s="34" t="s">
        <v>147</v>
      </c>
      <c s="34" t="s">
        <v>5591</v>
      </c>
      <c s="35" t="s">
        <v>5</v>
      </c>
      <c s="6" t="s">
        <v>5592</v>
      </c>
      <c s="36" t="s">
        <v>75</v>
      </c>
      <c s="37">
        <v>98</v>
      </c>
      <c s="36">
        <v>0</v>
      </c>
      <c s="36">
        <f>ROUND(G81*H81,6)</f>
      </c>
      <c r="L81" s="38">
        <v>0</v>
      </c>
      <c s="32">
        <f>ROUND(ROUND(L81,2)*ROUND(G81,3),2)</f>
      </c>
      <c s="36" t="s">
        <v>1764</v>
      </c>
      <c>
        <f>(M81*21)/100</f>
      </c>
      <c t="s">
        <v>27</v>
      </c>
    </row>
    <row r="82" spans="1:5" ht="12.75">
      <c r="A82" s="35" t="s">
        <v>56</v>
      </c>
      <c r="E82" s="39" t="s">
        <v>5</v>
      </c>
    </row>
    <row r="83" spans="1:5" ht="25.5">
      <c r="A83" s="35" t="s">
        <v>57</v>
      </c>
      <c r="E83" s="40" t="s">
        <v>7654</v>
      </c>
    </row>
    <row r="84" spans="1:5" ht="12.75">
      <c r="A84" t="s">
        <v>59</v>
      </c>
      <c r="E84" s="39" t="s">
        <v>5</v>
      </c>
    </row>
    <row r="85" spans="1:16" ht="12.75">
      <c r="A85" t="s">
        <v>49</v>
      </c>
      <c s="34" t="s">
        <v>151</v>
      </c>
      <c s="34" t="s">
        <v>7655</v>
      </c>
      <c s="35" t="s">
        <v>5</v>
      </c>
      <c s="6" t="s">
        <v>7656</v>
      </c>
      <c s="36" t="s">
        <v>90</v>
      </c>
      <c s="37">
        <v>32</v>
      </c>
      <c s="36">
        <v>0</v>
      </c>
      <c s="36">
        <f>ROUND(G85*H85,6)</f>
      </c>
      <c r="L85" s="38">
        <v>0</v>
      </c>
      <c s="32">
        <f>ROUND(ROUND(L85,2)*ROUND(G85,3),2)</f>
      </c>
      <c s="36" t="s">
        <v>1764</v>
      </c>
      <c>
        <f>(M85*21)/100</f>
      </c>
      <c t="s">
        <v>27</v>
      </c>
    </row>
    <row r="86" spans="1:5" ht="12.75">
      <c r="A86" s="35" t="s">
        <v>56</v>
      </c>
      <c r="E86" s="39" t="s">
        <v>5</v>
      </c>
    </row>
    <row r="87" spans="1:5" ht="25.5">
      <c r="A87" s="35" t="s">
        <v>57</v>
      </c>
      <c r="E87" s="40" t="s">
        <v>5672</v>
      </c>
    </row>
    <row r="88" spans="1:5" ht="12.75">
      <c r="A88" t="s">
        <v>59</v>
      </c>
      <c r="E88" s="39" t="s">
        <v>5</v>
      </c>
    </row>
    <row r="89" spans="1:16" ht="12.75">
      <c r="A89" t="s">
        <v>49</v>
      </c>
      <c s="34" t="s">
        <v>155</v>
      </c>
      <c s="34" t="s">
        <v>5597</v>
      </c>
      <c s="35" t="s">
        <v>5</v>
      </c>
      <c s="6" t="s">
        <v>5598</v>
      </c>
      <c s="36" t="s">
        <v>2138</v>
      </c>
      <c s="37">
        <v>105</v>
      </c>
      <c s="36">
        <v>0</v>
      </c>
      <c s="36">
        <f>ROUND(G89*H89,6)</f>
      </c>
      <c r="L89" s="38">
        <v>0</v>
      </c>
      <c s="32">
        <f>ROUND(ROUND(L89,2)*ROUND(G89,3),2)</f>
      </c>
      <c s="36" t="s">
        <v>1764</v>
      </c>
      <c>
        <f>(M89*21)/100</f>
      </c>
      <c t="s">
        <v>27</v>
      </c>
    </row>
    <row r="90" spans="1:5" ht="12.75">
      <c r="A90" s="35" t="s">
        <v>56</v>
      </c>
      <c r="E90" s="39" t="s">
        <v>5</v>
      </c>
    </row>
    <row r="91" spans="1:5" ht="25.5">
      <c r="A91" s="35" t="s">
        <v>57</v>
      </c>
      <c r="E91" s="40" t="s">
        <v>7657</v>
      </c>
    </row>
    <row r="92" spans="1:5" ht="12.75">
      <c r="A92" t="s">
        <v>59</v>
      </c>
      <c r="E92" s="39" t="s">
        <v>5</v>
      </c>
    </row>
    <row r="93" spans="1:16" ht="12.75">
      <c r="A93" t="s">
        <v>49</v>
      </c>
      <c s="34" t="s">
        <v>158</v>
      </c>
      <c s="34" t="s">
        <v>5536</v>
      </c>
      <c s="35" t="s">
        <v>5</v>
      </c>
      <c s="6" t="s">
        <v>5537</v>
      </c>
      <c s="36" t="s">
        <v>75</v>
      </c>
      <c s="37">
        <v>98</v>
      </c>
      <c s="36">
        <v>0</v>
      </c>
      <c s="36">
        <f>ROUND(G93*H93,6)</f>
      </c>
      <c r="L93" s="38">
        <v>0</v>
      </c>
      <c s="32">
        <f>ROUND(ROUND(L93,2)*ROUND(G93,3),2)</f>
      </c>
      <c s="36" t="s">
        <v>1764</v>
      </c>
      <c>
        <f>(M93*21)/100</f>
      </c>
      <c t="s">
        <v>27</v>
      </c>
    </row>
    <row r="94" spans="1:5" ht="12.75">
      <c r="A94" s="35" t="s">
        <v>56</v>
      </c>
      <c r="E94" s="39" t="s">
        <v>5</v>
      </c>
    </row>
    <row r="95" spans="1:5" ht="25.5">
      <c r="A95" s="35" t="s">
        <v>57</v>
      </c>
      <c r="E95" s="40" t="s">
        <v>7654</v>
      </c>
    </row>
    <row r="96" spans="1:5" ht="12.75">
      <c r="A96" t="s">
        <v>59</v>
      </c>
      <c r="E96" s="39" t="s">
        <v>5</v>
      </c>
    </row>
    <row r="97" spans="1:16" ht="25.5">
      <c r="A97" t="s">
        <v>49</v>
      </c>
      <c s="34" t="s">
        <v>164</v>
      </c>
      <c s="34" t="s">
        <v>5599</v>
      </c>
      <c s="35" t="s">
        <v>5</v>
      </c>
      <c s="6" t="s">
        <v>5600</v>
      </c>
      <c s="36" t="s">
        <v>75</v>
      </c>
      <c s="37">
        <v>98</v>
      </c>
      <c s="36">
        <v>0</v>
      </c>
      <c s="36">
        <f>ROUND(G97*H97,6)</f>
      </c>
      <c r="L97" s="38">
        <v>0</v>
      </c>
      <c s="32">
        <f>ROUND(ROUND(L97,2)*ROUND(G97,3),2)</f>
      </c>
      <c s="36" t="s">
        <v>1764</v>
      </c>
      <c>
        <f>(M97*21)/100</f>
      </c>
      <c t="s">
        <v>27</v>
      </c>
    </row>
    <row r="98" spans="1:5" ht="12.75">
      <c r="A98" s="35" t="s">
        <v>56</v>
      </c>
      <c r="E98" s="39" t="s">
        <v>5</v>
      </c>
    </row>
    <row r="99" spans="1:5" ht="25.5">
      <c r="A99" s="35" t="s">
        <v>57</v>
      </c>
      <c r="E99" s="40" t="s">
        <v>7654</v>
      </c>
    </row>
    <row r="100" spans="1:5" ht="12.75">
      <c r="A100" t="s">
        <v>59</v>
      </c>
      <c r="E100" s="39" t="s">
        <v>5</v>
      </c>
    </row>
    <row r="101" spans="1:16" ht="12.75">
      <c r="A101" t="s">
        <v>49</v>
      </c>
      <c s="34" t="s">
        <v>168</v>
      </c>
      <c s="34" t="s">
        <v>5603</v>
      </c>
      <c s="35" t="s">
        <v>5</v>
      </c>
      <c s="6" t="s">
        <v>5604</v>
      </c>
      <c s="36" t="s">
        <v>90</v>
      </c>
      <c s="37">
        <v>32</v>
      </c>
      <c s="36">
        <v>0</v>
      </c>
      <c s="36">
        <f>ROUND(G101*H101,6)</f>
      </c>
      <c r="L101" s="38">
        <v>0</v>
      </c>
      <c s="32">
        <f>ROUND(ROUND(L101,2)*ROUND(G101,3),2)</f>
      </c>
      <c s="36" t="s">
        <v>1764</v>
      </c>
      <c>
        <f>(M101*21)/100</f>
      </c>
      <c t="s">
        <v>27</v>
      </c>
    </row>
    <row r="102" spans="1:5" ht="12.75">
      <c r="A102" s="35" t="s">
        <v>56</v>
      </c>
      <c r="E102" s="39" t="s">
        <v>5</v>
      </c>
    </row>
    <row r="103" spans="1:5" ht="25.5">
      <c r="A103" s="35" t="s">
        <v>57</v>
      </c>
      <c r="E103" s="40" t="s">
        <v>5672</v>
      </c>
    </row>
    <row r="104" spans="1:5" ht="12.75">
      <c r="A104" t="s">
        <v>59</v>
      </c>
      <c r="E104" s="39" t="s">
        <v>5</v>
      </c>
    </row>
    <row r="105" spans="1:13" ht="12.75">
      <c r="A105" t="s">
        <v>46</v>
      </c>
      <c r="C105" s="31" t="s">
        <v>5561</v>
      </c>
      <c r="E105" s="33" t="s">
        <v>7658</v>
      </c>
      <c r="J105" s="32">
        <f>0</f>
      </c>
      <c s="32">
        <f>0</f>
      </c>
      <c s="32">
        <f>0+L106+L110</f>
      </c>
      <c s="32">
        <f>0+M106+M110</f>
      </c>
    </row>
    <row r="106" spans="1:16" ht="12.75">
      <c r="A106" t="s">
        <v>49</v>
      </c>
      <c s="34" t="s">
        <v>173</v>
      </c>
      <c s="34" t="s">
        <v>7659</v>
      </c>
      <c s="35" t="s">
        <v>5</v>
      </c>
      <c s="6" t="s">
        <v>7660</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3039</v>
      </c>
    </row>
    <row r="109" spans="1:5" ht="12.75">
      <c r="A109" t="s">
        <v>59</v>
      </c>
      <c r="E109" s="39" t="s">
        <v>5</v>
      </c>
    </row>
    <row r="110" spans="1:16" ht="12.75">
      <c r="A110" t="s">
        <v>49</v>
      </c>
      <c s="34" t="s">
        <v>176</v>
      </c>
      <c s="34" t="s">
        <v>7661</v>
      </c>
      <c s="35" t="s">
        <v>5</v>
      </c>
      <c s="6" t="s">
        <v>7662</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3039</v>
      </c>
    </row>
    <row r="113" spans="1:5" ht="12.75">
      <c r="A113" t="s">
        <v>59</v>
      </c>
      <c r="E113" s="39" t="s">
        <v>5</v>
      </c>
    </row>
    <row r="114" spans="1:13" ht="12.75">
      <c r="A114" t="s">
        <v>46</v>
      </c>
      <c r="C114" s="31" t="s">
        <v>5610</v>
      </c>
      <c r="E114" s="33" t="s">
        <v>7663</v>
      </c>
      <c r="J114" s="32">
        <f>0</f>
      </c>
      <c s="32">
        <f>0</f>
      </c>
      <c s="32">
        <f>0+L115</f>
      </c>
      <c s="32">
        <f>0+M115</f>
      </c>
    </row>
    <row r="115" spans="1:16" ht="12.75">
      <c r="A115" t="s">
        <v>49</v>
      </c>
      <c s="34" t="s">
        <v>180</v>
      </c>
      <c s="34" t="s">
        <v>7664</v>
      </c>
      <c s="35" t="s">
        <v>5</v>
      </c>
      <c s="6" t="s">
        <v>7665</v>
      </c>
      <c s="36" t="s">
        <v>6881</v>
      </c>
      <c s="37">
        <v>42</v>
      </c>
      <c s="36">
        <v>0</v>
      </c>
      <c s="36">
        <f>ROUND(G115*H115,6)</f>
      </c>
      <c r="L115" s="38">
        <v>0</v>
      </c>
      <c s="32">
        <f>ROUND(ROUND(L115,2)*ROUND(G115,3),2)</f>
      </c>
      <c s="36" t="s">
        <v>1764</v>
      </c>
      <c>
        <f>(M115*21)/100</f>
      </c>
      <c t="s">
        <v>27</v>
      </c>
    </row>
    <row r="116" spans="1:5" ht="12.75">
      <c r="A116" s="35" t="s">
        <v>56</v>
      </c>
      <c r="E116" s="39" t="s">
        <v>5</v>
      </c>
    </row>
    <row r="117" spans="1:5" ht="25.5">
      <c r="A117" s="35" t="s">
        <v>57</v>
      </c>
      <c r="E117" s="40" t="s">
        <v>5526</v>
      </c>
    </row>
    <row r="118" spans="1:5" ht="12.75">
      <c r="A118" t="s">
        <v>59</v>
      </c>
      <c r="E118" s="39" t="s">
        <v>5</v>
      </c>
    </row>
    <row r="119" spans="1:13" ht="12.75">
      <c r="A119" t="s">
        <v>46</v>
      </c>
      <c r="C119" s="31" t="s">
        <v>5657</v>
      </c>
      <c r="E119" s="33" t="s">
        <v>7666</v>
      </c>
      <c r="J119" s="32">
        <f>0</f>
      </c>
      <c s="32">
        <f>0</f>
      </c>
      <c s="32">
        <f>0+L120</f>
      </c>
      <c s="32">
        <f>0+M120</f>
      </c>
    </row>
    <row r="120" spans="1:16" ht="25.5">
      <c r="A120" t="s">
        <v>49</v>
      </c>
      <c s="34" t="s">
        <v>916</v>
      </c>
      <c s="34" t="s">
        <v>3890</v>
      </c>
      <c s="35" t="s">
        <v>5639</v>
      </c>
      <c s="6" t="s">
        <v>5640</v>
      </c>
      <c s="36" t="s">
        <v>793</v>
      </c>
      <c s="37">
        <v>1</v>
      </c>
      <c s="36">
        <v>0</v>
      </c>
      <c s="36">
        <f>ROUND(G120*H120,6)</f>
      </c>
      <c r="L120" s="38">
        <v>0</v>
      </c>
      <c s="32">
        <f>ROUND(ROUND(L120,2)*ROUND(G120,3),2)</f>
      </c>
      <c s="36" t="s">
        <v>1764</v>
      </c>
      <c>
        <f>(M120*21)/100</f>
      </c>
      <c t="s">
        <v>27</v>
      </c>
    </row>
    <row r="121" spans="1:5" ht="12.75">
      <c r="A121" s="35" t="s">
        <v>56</v>
      </c>
      <c r="E121" s="39" t="s">
        <v>3172</v>
      </c>
    </row>
    <row r="122" spans="1:5" ht="25.5">
      <c r="A122" s="35" t="s">
        <v>57</v>
      </c>
      <c r="E122" s="40" t="s">
        <v>3039</v>
      </c>
    </row>
    <row r="123" spans="1:5" ht="12.75">
      <c r="A123" t="s">
        <v>59</v>
      </c>
      <c r="E123" s="39" t="s">
        <v>5</v>
      </c>
    </row>
    <row r="124" spans="1:13" ht="12.75">
      <c r="A124" t="s">
        <v>46</v>
      </c>
      <c r="C124" s="31" t="s">
        <v>5668</v>
      </c>
      <c r="E124" s="33" t="s">
        <v>7667</v>
      </c>
      <c r="J124" s="32">
        <f>0</f>
      </c>
      <c s="32">
        <f>0</f>
      </c>
      <c s="32">
        <f>0+L125+L129</f>
      </c>
      <c s="32">
        <f>0+M125+M129</f>
      </c>
    </row>
    <row r="125" spans="1:16" ht="12.75">
      <c r="A125" t="s">
        <v>49</v>
      </c>
      <c s="34" t="s">
        <v>919</v>
      </c>
      <c s="34" t="s">
        <v>7668</v>
      </c>
      <c s="35" t="s">
        <v>5</v>
      </c>
      <c s="6" t="s">
        <v>7669</v>
      </c>
      <c s="36" t="s">
        <v>90</v>
      </c>
      <c s="37">
        <v>6</v>
      </c>
      <c s="36">
        <v>0</v>
      </c>
      <c s="36">
        <f>ROUND(G125*H125,6)</f>
      </c>
      <c r="L125" s="38">
        <v>0</v>
      </c>
      <c s="32">
        <f>ROUND(ROUND(L125,2)*ROUND(G125,3),2)</f>
      </c>
      <c s="36" t="s">
        <v>1764</v>
      </c>
      <c>
        <f>(M125*21)/100</f>
      </c>
      <c t="s">
        <v>27</v>
      </c>
    </row>
    <row r="126" spans="1:5" ht="12.75">
      <c r="A126" s="35" t="s">
        <v>56</v>
      </c>
      <c r="E126" s="39" t="s">
        <v>5</v>
      </c>
    </row>
    <row r="127" spans="1:5" ht="25.5">
      <c r="A127" s="35" t="s">
        <v>57</v>
      </c>
      <c r="E127" s="40" t="s">
        <v>5360</v>
      </c>
    </row>
    <row r="128" spans="1:5" ht="12.75">
      <c r="A128" t="s">
        <v>59</v>
      </c>
      <c r="E128" s="39" t="s">
        <v>5</v>
      </c>
    </row>
    <row r="129" spans="1:16" ht="12.75">
      <c r="A129" t="s">
        <v>49</v>
      </c>
      <c s="34" t="s">
        <v>183</v>
      </c>
      <c s="34" t="s">
        <v>7670</v>
      </c>
      <c s="35" t="s">
        <v>5</v>
      </c>
      <c s="6" t="s">
        <v>7671</v>
      </c>
      <c s="36" t="s">
        <v>90</v>
      </c>
      <c s="37">
        <v>6</v>
      </c>
      <c s="36">
        <v>0</v>
      </c>
      <c s="36">
        <f>ROUND(G129*H129,6)</f>
      </c>
      <c r="L129" s="38">
        <v>0</v>
      </c>
      <c s="32">
        <f>ROUND(ROUND(L129,2)*ROUND(G129,3),2)</f>
      </c>
      <c s="36" t="s">
        <v>1764</v>
      </c>
      <c>
        <f>(M129*21)/100</f>
      </c>
      <c t="s">
        <v>27</v>
      </c>
    </row>
    <row r="130" spans="1:5" ht="12.75">
      <c r="A130" s="35" t="s">
        <v>56</v>
      </c>
      <c r="E130" s="39" t="s">
        <v>5</v>
      </c>
    </row>
    <row r="131" spans="1:5" ht="25.5">
      <c r="A131" s="35" t="s">
        <v>57</v>
      </c>
      <c r="E131" s="40" t="s">
        <v>5360</v>
      </c>
    </row>
    <row r="132" spans="1:5" ht="12.75">
      <c r="A132" t="s">
        <v>59</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7672</v>
      </c>
      <c s="41">
        <f>Rekapitulace!C89</f>
      </c>
      <c s="20" t="s">
        <v>0</v>
      </c>
      <c t="s">
        <v>23</v>
      </c>
      <c t="s">
        <v>27</v>
      </c>
    </row>
    <row r="4" spans="1:16" ht="32" customHeight="1">
      <c r="A4" s="24" t="s">
        <v>20</v>
      </c>
      <c s="25" t="s">
        <v>28</v>
      </c>
      <c s="27" t="s">
        <v>7672</v>
      </c>
      <c r="E4" s="26" t="s">
        <v>7673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7676</v>
      </c>
      <c r="E8" s="30" t="s">
        <v>7675</v>
      </c>
      <c r="J8" s="29">
        <f>0+J9</f>
      </c>
      <c s="29">
        <f>0+K9</f>
      </c>
      <c s="29">
        <f>0+L9</f>
      </c>
      <c s="29">
        <f>0+M9</f>
      </c>
    </row>
    <row r="9" spans="1:13" ht="12.75">
      <c r="A9" t="s">
        <v>46</v>
      </c>
      <c r="C9" s="31" t="s">
        <v>4</v>
      </c>
      <c r="E9" s="33" t="s">
        <v>837</v>
      </c>
      <c r="J9" s="32">
        <f>0</f>
      </c>
      <c s="32">
        <f>0</f>
      </c>
      <c s="32">
        <f>0+L10+L14+L18+L22</f>
      </c>
      <c s="32">
        <f>0+M10+M14+M18+M22</f>
      </c>
    </row>
    <row r="10" spans="1:16" ht="12.75">
      <c r="A10" t="s">
        <v>49</v>
      </c>
      <c s="34" t="s">
        <v>4</v>
      </c>
      <c s="34" t="s">
        <v>7677</v>
      </c>
      <c s="35" t="s">
        <v>4</v>
      </c>
      <c s="6" t="s">
        <v>7678</v>
      </c>
      <c s="36" t="s">
        <v>85</v>
      </c>
      <c s="37">
        <v>6979</v>
      </c>
      <c s="36">
        <v>0</v>
      </c>
      <c s="36">
        <f>ROUND(G10*H10,6)</f>
      </c>
      <c r="L10" s="38">
        <v>0</v>
      </c>
      <c s="32">
        <f>ROUND(ROUND(L10,2)*ROUND(G10,3),2)</f>
      </c>
      <c s="36" t="s">
        <v>55</v>
      </c>
      <c>
        <f>(M10*21)/100</f>
      </c>
      <c t="s">
        <v>27</v>
      </c>
    </row>
    <row r="11" spans="1:5" ht="38.25">
      <c r="A11" s="35" t="s">
        <v>56</v>
      </c>
      <c r="E11" s="39" t="s">
        <v>7679</v>
      </c>
    </row>
    <row r="12" spans="1:5" ht="25.5">
      <c r="A12" s="35" t="s">
        <v>57</v>
      </c>
      <c r="E12" s="40" t="s">
        <v>7680</v>
      </c>
    </row>
    <row r="13" spans="1:5" ht="12.75">
      <c r="A13" t="s">
        <v>59</v>
      </c>
      <c r="E13" s="39" t="s">
        <v>7681</v>
      </c>
    </row>
    <row r="14" spans="1:16" ht="25.5">
      <c r="A14" t="s">
        <v>49</v>
      </c>
      <c s="34" t="s">
        <v>27</v>
      </c>
      <c s="34" t="s">
        <v>7682</v>
      </c>
      <c s="35" t="s">
        <v>4</v>
      </c>
      <c s="6" t="s">
        <v>7683</v>
      </c>
      <c s="36" t="s">
        <v>90</v>
      </c>
      <c s="37">
        <v>58</v>
      </c>
      <c s="36">
        <v>0</v>
      </c>
      <c s="36">
        <f>ROUND(G14*H14,6)</f>
      </c>
      <c r="L14" s="38">
        <v>0</v>
      </c>
      <c s="32">
        <f>ROUND(ROUND(L14,2)*ROUND(G14,3),2)</f>
      </c>
      <c s="36" t="s">
        <v>55</v>
      </c>
      <c>
        <f>(M14*21)/100</f>
      </c>
      <c t="s">
        <v>27</v>
      </c>
    </row>
    <row r="15" spans="1:5" ht="178.5">
      <c r="A15" s="35" t="s">
        <v>56</v>
      </c>
      <c r="E15" s="39" t="s">
        <v>7684</v>
      </c>
    </row>
    <row r="16" spans="1:5" ht="25.5">
      <c r="A16" s="35" t="s">
        <v>57</v>
      </c>
      <c r="E16" s="40" t="s">
        <v>7685</v>
      </c>
    </row>
    <row r="17" spans="1:5" ht="12.75">
      <c r="A17" t="s">
        <v>59</v>
      </c>
      <c r="E17" s="39" t="s">
        <v>7681</v>
      </c>
    </row>
    <row r="18" spans="1:16" ht="25.5">
      <c r="A18" t="s">
        <v>49</v>
      </c>
      <c s="34" t="s">
        <v>26</v>
      </c>
      <c s="34" t="s">
        <v>7686</v>
      </c>
      <c s="35" t="s">
        <v>4</v>
      </c>
      <c s="6" t="s">
        <v>7687</v>
      </c>
      <c s="36" t="s">
        <v>90</v>
      </c>
      <c s="37">
        <v>7</v>
      </c>
      <c s="36">
        <v>0</v>
      </c>
      <c s="36">
        <f>ROUND(G18*H18,6)</f>
      </c>
      <c r="L18" s="38">
        <v>0</v>
      </c>
      <c s="32">
        <f>ROUND(ROUND(L18,2)*ROUND(G18,3),2)</f>
      </c>
      <c s="36" t="s">
        <v>55</v>
      </c>
      <c>
        <f>(M18*21)/100</f>
      </c>
      <c t="s">
        <v>27</v>
      </c>
    </row>
    <row r="19" spans="1:5" ht="178.5">
      <c r="A19" s="35" t="s">
        <v>56</v>
      </c>
      <c r="E19" s="39" t="s">
        <v>7684</v>
      </c>
    </row>
    <row r="20" spans="1:5" ht="25.5">
      <c r="A20" s="35" t="s">
        <v>57</v>
      </c>
      <c r="E20" s="40" t="s">
        <v>7688</v>
      </c>
    </row>
    <row r="21" spans="1:5" ht="12.75">
      <c r="A21" t="s">
        <v>59</v>
      </c>
      <c r="E21" s="39" t="s">
        <v>7681</v>
      </c>
    </row>
    <row r="22" spans="1:16" ht="25.5">
      <c r="A22" t="s">
        <v>49</v>
      </c>
      <c s="34" t="s">
        <v>72</v>
      </c>
      <c s="34" t="s">
        <v>7689</v>
      </c>
      <c s="35" t="s">
        <v>4</v>
      </c>
      <c s="6" t="s">
        <v>7690</v>
      </c>
      <c s="36" t="s">
        <v>90</v>
      </c>
      <c s="37">
        <v>2</v>
      </c>
      <c s="36">
        <v>0</v>
      </c>
      <c s="36">
        <f>ROUND(G22*H22,6)</f>
      </c>
      <c r="L22" s="38">
        <v>0</v>
      </c>
      <c s="32">
        <f>ROUND(ROUND(L22,2)*ROUND(G22,3),2)</f>
      </c>
      <c s="36" t="s">
        <v>55</v>
      </c>
      <c>
        <f>(M22*21)/100</f>
      </c>
      <c t="s">
        <v>27</v>
      </c>
    </row>
    <row r="23" spans="1:5" ht="178.5">
      <c r="A23" s="35" t="s">
        <v>56</v>
      </c>
      <c r="E23" s="39" t="s">
        <v>7684</v>
      </c>
    </row>
    <row r="24" spans="1:5" ht="25.5">
      <c r="A24" s="35" t="s">
        <v>57</v>
      </c>
      <c r="E24" s="40" t="s">
        <v>7691</v>
      </c>
    </row>
    <row r="25" spans="1:5" ht="12.75">
      <c r="A25" t="s">
        <v>59</v>
      </c>
      <c r="E25" s="39" t="s">
        <v>7681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7672</v>
      </c>
      <c s="41">
        <f>Rekapitulace!C89</f>
      </c>
      <c s="20" t="s">
        <v>0</v>
      </c>
      <c t="s">
        <v>23</v>
      </c>
      <c t="s">
        <v>27</v>
      </c>
    </row>
    <row r="4" spans="1:16" ht="32" customHeight="1">
      <c r="A4" s="24" t="s">
        <v>20</v>
      </c>
      <c s="25" t="s">
        <v>28</v>
      </c>
      <c s="27" t="s">
        <v>7672</v>
      </c>
      <c r="E4" s="26" t="s">
        <v>7673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7694</v>
      </c>
      <c r="E8" s="30" t="s">
        <v>7693</v>
      </c>
      <c r="J8" s="29">
        <f>0+J9+J14</f>
      </c>
      <c s="29">
        <f>0+K9+K14</f>
      </c>
      <c s="29">
        <f>0+L9+L14</f>
      </c>
      <c s="29">
        <f>0+M9+M14</f>
      </c>
    </row>
    <row r="9" spans="1:13" ht="12.75">
      <c r="A9" t="s">
        <v>46</v>
      </c>
      <c r="C9" s="31" t="s">
        <v>47</v>
      </c>
      <c r="E9" s="33" t="s">
        <v>48</v>
      </c>
      <c r="J9" s="32">
        <f>0</f>
      </c>
      <c s="32">
        <f>0</f>
      </c>
      <c s="32">
        <f>0+L10</f>
      </c>
      <c s="32">
        <f>0+M10</f>
      </c>
    </row>
    <row r="10" spans="1:16" ht="12.75">
      <c r="A10" t="s">
        <v>49</v>
      </c>
      <c s="34" t="s">
        <v>143</v>
      </c>
      <c s="34" t="s">
        <v>7695</v>
      </c>
      <c s="35" t="s">
        <v>5</v>
      </c>
      <c s="6" t="s">
        <v>7696</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51">
      <c r="A13" t="s">
        <v>59</v>
      </c>
      <c r="E13" s="39" t="s">
        <v>7697</v>
      </c>
    </row>
    <row r="14" spans="1:13" ht="12.75">
      <c r="A14" t="s">
        <v>46</v>
      </c>
      <c r="C14" s="31" t="s">
        <v>4</v>
      </c>
      <c r="E14" s="33" t="s">
        <v>837</v>
      </c>
      <c r="J14" s="32">
        <f>0</f>
      </c>
      <c s="32">
        <f>0</f>
      </c>
      <c s="32">
        <f>0+L15+L19+L23+L27+L31+L35+L39+L43+L47+L51+L55+L59+L63+L67+L71+L75</f>
      </c>
      <c s="32">
        <f>0+M15+M19+M23+M27+M31+M35+M39+M43+M47+M51+M55+M59+M63+M67+M71+M75</f>
      </c>
    </row>
    <row r="15" spans="1:16" ht="12.75">
      <c r="A15" t="s">
        <v>49</v>
      </c>
      <c s="34" t="s">
        <v>4</v>
      </c>
      <c s="34" t="s">
        <v>2574</v>
      </c>
      <c s="35" t="s">
        <v>4</v>
      </c>
      <c s="6" t="s">
        <v>2575</v>
      </c>
      <c s="36" t="s">
        <v>85</v>
      </c>
      <c s="37">
        <v>967</v>
      </c>
      <c s="36">
        <v>0</v>
      </c>
      <c s="36">
        <f>ROUND(G15*H15,6)</f>
      </c>
      <c r="L15" s="38">
        <v>0</v>
      </c>
      <c s="32">
        <f>ROUND(ROUND(L15,2)*ROUND(G15,3),2)</f>
      </c>
      <c s="36" t="s">
        <v>55</v>
      </c>
      <c>
        <f>(M15*21)/100</f>
      </c>
      <c t="s">
        <v>27</v>
      </c>
    </row>
    <row r="16" spans="1:5" ht="25.5">
      <c r="A16" s="35" t="s">
        <v>56</v>
      </c>
      <c r="E16" s="39" t="s">
        <v>3249</v>
      </c>
    </row>
    <row r="17" spans="1:5" ht="25.5">
      <c r="A17" s="35" t="s">
        <v>57</v>
      </c>
      <c r="E17" s="40" t="s">
        <v>7698</v>
      </c>
    </row>
    <row r="18" spans="1:5" ht="12.75">
      <c r="A18" t="s">
        <v>59</v>
      </c>
      <c r="E18" s="39" t="s">
        <v>7681</v>
      </c>
    </row>
    <row r="19" spans="1:16" ht="12.75">
      <c r="A19" t="s">
        <v>49</v>
      </c>
      <c s="34" t="s">
        <v>27</v>
      </c>
      <c s="34" t="s">
        <v>2117</v>
      </c>
      <c s="35" t="s">
        <v>4</v>
      </c>
      <c s="6" t="s">
        <v>2118</v>
      </c>
      <c s="36" t="s">
        <v>85</v>
      </c>
      <c s="37">
        <v>24175</v>
      </c>
      <c s="36">
        <v>0</v>
      </c>
      <c s="36">
        <f>ROUND(G19*H19,6)</f>
      </c>
      <c r="L19" s="38">
        <v>0</v>
      </c>
      <c s="32">
        <f>ROUND(ROUND(L19,2)*ROUND(G19,3),2)</f>
      </c>
      <c s="36" t="s">
        <v>55</v>
      </c>
      <c>
        <f>(M19*21)/100</f>
      </c>
      <c t="s">
        <v>27</v>
      </c>
    </row>
    <row r="20" spans="1:5" ht="38.25">
      <c r="A20" s="35" t="s">
        <v>56</v>
      </c>
      <c r="E20" s="39" t="s">
        <v>7699</v>
      </c>
    </row>
    <row r="21" spans="1:5" ht="25.5">
      <c r="A21" s="35" t="s">
        <v>57</v>
      </c>
      <c r="E21" s="40" t="s">
        <v>7700</v>
      </c>
    </row>
    <row r="22" spans="1:5" ht="12.75">
      <c r="A22" t="s">
        <v>59</v>
      </c>
      <c r="E22" s="39" t="s">
        <v>7681</v>
      </c>
    </row>
    <row r="23" spans="1:16" ht="12.75">
      <c r="A23" t="s">
        <v>49</v>
      </c>
      <c s="34" t="s">
        <v>26</v>
      </c>
      <c s="34" t="s">
        <v>7701</v>
      </c>
      <c s="35" t="s">
        <v>4</v>
      </c>
      <c s="6" t="s">
        <v>7702</v>
      </c>
      <c s="36" t="s">
        <v>85</v>
      </c>
      <c s="37">
        <v>468</v>
      </c>
      <c s="36">
        <v>0</v>
      </c>
      <c s="36">
        <f>ROUND(G23*H23,6)</f>
      </c>
      <c r="L23" s="38">
        <v>0</v>
      </c>
      <c s="32">
        <f>ROUND(ROUND(L23,2)*ROUND(G23,3),2)</f>
      </c>
      <c s="36" t="s">
        <v>55</v>
      </c>
      <c>
        <f>(M23*21)/100</f>
      </c>
      <c t="s">
        <v>27</v>
      </c>
    </row>
    <row r="24" spans="1:5" ht="25.5">
      <c r="A24" s="35" t="s">
        <v>56</v>
      </c>
      <c r="E24" s="39" t="s">
        <v>7703</v>
      </c>
    </row>
    <row r="25" spans="1:5" ht="25.5">
      <c r="A25" s="35" t="s">
        <v>57</v>
      </c>
      <c r="E25" s="40" t="s">
        <v>7704</v>
      </c>
    </row>
    <row r="26" spans="1:5" ht="12.75">
      <c r="A26" t="s">
        <v>59</v>
      </c>
      <c r="E26" s="39" t="s">
        <v>7681</v>
      </c>
    </row>
    <row r="27" spans="1:16" ht="12.75">
      <c r="A27" t="s">
        <v>49</v>
      </c>
      <c s="34" t="s">
        <v>72</v>
      </c>
      <c s="34" t="s">
        <v>7705</v>
      </c>
      <c s="35" t="s">
        <v>4</v>
      </c>
      <c s="6" t="s">
        <v>7706</v>
      </c>
      <c s="36" t="s">
        <v>85</v>
      </c>
      <c s="37">
        <v>1630.065</v>
      </c>
      <c s="36">
        <v>0</v>
      </c>
      <c s="36">
        <f>ROUND(G27*H27,6)</f>
      </c>
      <c r="L27" s="38">
        <v>0</v>
      </c>
      <c s="32">
        <f>ROUND(ROUND(L27,2)*ROUND(G27,3),2)</f>
      </c>
      <c s="36" t="s">
        <v>55</v>
      </c>
      <c>
        <f>(M27*21)/100</f>
      </c>
      <c t="s">
        <v>27</v>
      </c>
    </row>
    <row r="28" spans="1:5" ht="51">
      <c r="A28" s="35" t="s">
        <v>56</v>
      </c>
      <c r="E28" s="39" t="s">
        <v>7707</v>
      </c>
    </row>
    <row r="29" spans="1:5" ht="25.5">
      <c r="A29" s="35" t="s">
        <v>57</v>
      </c>
      <c r="E29" s="40" t="s">
        <v>7708</v>
      </c>
    </row>
    <row r="30" spans="1:5" ht="12.75">
      <c r="A30" t="s">
        <v>59</v>
      </c>
      <c r="E30" s="39" t="s">
        <v>7681</v>
      </c>
    </row>
    <row r="31" spans="1:16" ht="12.75">
      <c r="A31" t="s">
        <v>49</v>
      </c>
      <c s="34" t="s">
        <v>77</v>
      </c>
      <c s="34" t="s">
        <v>3252</v>
      </c>
      <c s="35" t="s">
        <v>4</v>
      </c>
      <c s="6" t="s">
        <v>3253</v>
      </c>
      <c s="36" t="s">
        <v>85</v>
      </c>
      <c s="37">
        <v>2445.098</v>
      </c>
      <c s="36">
        <v>0</v>
      </c>
      <c s="36">
        <f>ROUND(G31*H31,6)</f>
      </c>
      <c r="L31" s="38">
        <v>0</v>
      </c>
      <c s="32">
        <f>ROUND(ROUND(L31,2)*ROUND(G31,3),2)</f>
      </c>
      <c s="36" t="s">
        <v>55</v>
      </c>
      <c>
        <f>(M31*21)/100</f>
      </c>
      <c t="s">
        <v>27</v>
      </c>
    </row>
    <row r="32" spans="1:5" ht="12.75">
      <c r="A32" s="35" t="s">
        <v>56</v>
      </c>
      <c r="E32" s="39" t="s">
        <v>7709</v>
      </c>
    </row>
    <row r="33" spans="1:5" ht="25.5">
      <c r="A33" s="35" t="s">
        <v>57</v>
      </c>
      <c r="E33" s="40" t="s">
        <v>7710</v>
      </c>
    </row>
    <row r="34" spans="1:5" ht="12.75">
      <c r="A34" t="s">
        <v>59</v>
      </c>
      <c r="E34" s="39" t="s">
        <v>7681</v>
      </c>
    </row>
    <row r="35" spans="1:16" ht="12.75">
      <c r="A35" t="s">
        <v>49</v>
      </c>
      <c s="34" t="s">
        <v>82</v>
      </c>
      <c s="34" t="s">
        <v>7711</v>
      </c>
      <c s="35" t="s">
        <v>4</v>
      </c>
      <c s="6" t="s">
        <v>7712</v>
      </c>
      <c s="36" t="s">
        <v>85</v>
      </c>
      <c s="37">
        <v>195.065</v>
      </c>
      <c s="36">
        <v>0</v>
      </c>
      <c s="36">
        <f>ROUND(G35*H35,6)</f>
      </c>
      <c r="L35" s="38">
        <v>0</v>
      </c>
      <c s="32">
        <f>ROUND(ROUND(L35,2)*ROUND(G35,3),2)</f>
      </c>
      <c s="36" t="s">
        <v>55</v>
      </c>
      <c>
        <f>(M35*21)/100</f>
      </c>
      <c t="s">
        <v>27</v>
      </c>
    </row>
    <row r="36" spans="1:5" ht="38.25">
      <c r="A36" s="35" t="s">
        <v>56</v>
      </c>
      <c r="E36" s="39" t="s">
        <v>7713</v>
      </c>
    </row>
    <row r="37" spans="1:5" ht="25.5">
      <c r="A37" s="35" t="s">
        <v>57</v>
      </c>
      <c r="E37" s="40" t="s">
        <v>7714</v>
      </c>
    </row>
    <row r="38" spans="1:5" ht="12.75">
      <c r="A38" t="s">
        <v>59</v>
      </c>
      <c r="E38" s="39" t="s">
        <v>7681</v>
      </c>
    </row>
    <row r="39" spans="1:16" ht="12.75">
      <c r="A39" t="s">
        <v>49</v>
      </c>
      <c s="34" t="s">
        <v>87</v>
      </c>
      <c s="34" t="s">
        <v>7715</v>
      </c>
      <c s="35" t="s">
        <v>4</v>
      </c>
      <c s="6" t="s">
        <v>7716</v>
      </c>
      <c s="36" t="s">
        <v>85</v>
      </c>
      <c s="37">
        <v>77</v>
      </c>
      <c s="36">
        <v>0</v>
      </c>
      <c s="36">
        <f>ROUND(G39*H39,6)</f>
      </c>
      <c r="L39" s="38">
        <v>0</v>
      </c>
      <c s="32">
        <f>ROUND(ROUND(L39,2)*ROUND(G39,3),2)</f>
      </c>
      <c s="36" t="s">
        <v>55</v>
      </c>
      <c>
        <f>(M39*21)/100</f>
      </c>
      <c t="s">
        <v>27</v>
      </c>
    </row>
    <row r="40" spans="1:5" ht="38.25">
      <c r="A40" s="35" t="s">
        <v>56</v>
      </c>
      <c r="E40" s="39" t="s">
        <v>7717</v>
      </c>
    </row>
    <row r="41" spans="1:5" ht="25.5">
      <c r="A41" s="35" t="s">
        <v>57</v>
      </c>
      <c r="E41" s="40" t="s">
        <v>7718</v>
      </c>
    </row>
    <row r="42" spans="1:5" ht="12.75">
      <c r="A42" t="s">
        <v>59</v>
      </c>
      <c r="E42" s="39" t="s">
        <v>7681</v>
      </c>
    </row>
    <row r="43" spans="1:16" ht="12.75">
      <c r="A43" t="s">
        <v>49</v>
      </c>
      <c s="34" t="s">
        <v>108</v>
      </c>
      <c s="34" t="s">
        <v>7719</v>
      </c>
      <c s="35" t="s">
        <v>4</v>
      </c>
      <c s="6" t="s">
        <v>7720</v>
      </c>
      <c s="36" t="s">
        <v>85</v>
      </c>
      <c s="37">
        <v>975.325</v>
      </c>
      <c s="36">
        <v>0</v>
      </c>
      <c s="36">
        <f>ROUND(G43*H43,6)</f>
      </c>
      <c r="L43" s="38">
        <v>0</v>
      </c>
      <c s="32">
        <f>ROUND(ROUND(L43,2)*ROUND(G43,3),2)</f>
      </c>
      <c s="36" t="s">
        <v>55</v>
      </c>
      <c>
        <f>(M43*21)/100</f>
      </c>
      <c t="s">
        <v>27</v>
      </c>
    </row>
    <row r="44" spans="1:5" ht="38.25">
      <c r="A44" s="35" t="s">
        <v>56</v>
      </c>
      <c r="E44" s="39" t="s">
        <v>7721</v>
      </c>
    </row>
    <row r="45" spans="1:5" ht="25.5">
      <c r="A45" s="35" t="s">
        <v>57</v>
      </c>
      <c r="E45" s="40" t="s">
        <v>7722</v>
      </c>
    </row>
    <row r="46" spans="1:5" ht="12.75">
      <c r="A46" t="s">
        <v>59</v>
      </c>
      <c r="E46" s="39" t="s">
        <v>7681</v>
      </c>
    </row>
    <row r="47" spans="1:16" ht="12.75">
      <c r="A47" t="s">
        <v>49</v>
      </c>
      <c s="34" t="s">
        <v>112</v>
      </c>
      <c s="34" t="s">
        <v>7723</v>
      </c>
      <c s="35" t="s">
        <v>4</v>
      </c>
      <c s="6" t="s">
        <v>7724</v>
      </c>
      <c s="36" t="s">
        <v>85</v>
      </c>
      <c s="37">
        <v>940</v>
      </c>
      <c s="36">
        <v>0</v>
      </c>
      <c s="36">
        <f>ROUND(G47*H47,6)</f>
      </c>
      <c r="L47" s="38">
        <v>0</v>
      </c>
      <c s="32">
        <f>ROUND(ROUND(L47,2)*ROUND(G47,3),2)</f>
      </c>
      <c s="36" t="s">
        <v>55</v>
      </c>
      <c>
        <f>(M47*21)/100</f>
      </c>
      <c t="s">
        <v>27</v>
      </c>
    </row>
    <row r="48" spans="1:5" ht="38.25">
      <c r="A48" s="35" t="s">
        <v>56</v>
      </c>
      <c r="E48" s="39" t="s">
        <v>7725</v>
      </c>
    </row>
    <row r="49" spans="1:5" ht="25.5">
      <c r="A49" s="35" t="s">
        <v>57</v>
      </c>
      <c r="E49" s="40" t="s">
        <v>7726</v>
      </c>
    </row>
    <row r="50" spans="1:5" ht="12.75">
      <c r="A50" t="s">
        <v>59</v>
      </c>
      <c r="E50" s="39" t="s">
        <v>7681</v>
      </c>
    </row>
    <row r="51" spans="1:16" ht="12.75">
      <c r="A51" t="s">
        <v>49</v>
      </c>
      <c s="34" t="s">
        <v>116</v>
      </c>
      <c s="34" t="s">
        <v>7727</v>
      </c>
      <c s="35" t="s">
        <v>4</v>
      </c>
      <c s="6" t="s">
        <v>7728</v>
      </c>
      <c s="36" t="s">
        <v>85</v>
      </c>
      <c s="37">
        <v>7020</v>
      </c>
      <c s="36">
        <v>0</v>
      </c>
      <c s="36">
        <f>ROUND(G51*H51,6)</f>
      </c>
      <c r="L51" s="38">
        <v>0</v>
      </c>
      <c s="32">
        <f>ROUND(ROUND(L51,2)*ROUND(G51,3),2)</f>
      </c>
      <c s="36" t="s">
        <v>55</v>
      </c>
      <c>
        <f>(M51*21)/100</f>
      </c>
      <c t="s">
        <v>27</v>
      </c>
    </row>
    <row r="52" spans="1:5" ht="51">
      <c r="A52" s="35" t="s">
        <v>56</v>
      </c>
      <c r="E52" s="39" t="s">
        <v>7729</v>
      </c>
    </row>
    <row r="53" spans="1:5" ht="25.5">
      <c r="A53" s="35" t="s">
        <v>57</v>
      </c>
      <c r="E53" s="40" t="s">
        <v>7730</v>
      </c>
    </row>
    <row r="54" spans="1:5" ht="12.75">
      <c r="A54" t="s">
        <v>59</v>
      </c>
      <c r="E54" s="39" t="s">
        <v>7681</v>
      </c>
    </row>
    <row r="55" spans="1:16" ht="12.75">
      <c r="A55" t="s">
        <v>49</v>
      </c>
      <c s="34" t="s">
        <v>120</v>
      </c>
      <c s="34" t="s">
        <v>7731</v>
      </c>
      <c s="35" t="s">
        <v>4</v>
      </c>
      <c s="6" t="s">
        <v>7732</v>
      </c>
      <c s="36" t="s">
        <v>90</v>
      </c>
      <c s="37">
        <v>45</v>
      </c>
      <c s="36">
        <v>0</v>
      </c>
      <c s="36">
        <f>ROUND(G55*H55,6)</f>
      </c>
      <c r="L55" s="38">
        <v>0</v>
      </c>
      <c s="32">
        <f>ROUND(ROUND(L55,2)*ROUND(G55,3),2)</f>
      </c>
      <c s="36" t="s">
        <v>55</v>
      </c>
      <c>
        <f>(M55*21)/100</f>
      </c>
      <c t="s">
        <v>27</v>
      </c>
    </row>
    <row r="56" spans="1:5" ht="51">
      <c r="A56" s="35" t="s">
        <v>56</v>
      </c>
      <c r="E56" s="39" t="s">
        <v>7733</v>
      </c>
    </row>
    <row r="57" spans="1:5" ht="25.5">
      <c r="A57" s="35" t="s">
        <v>57</v>
      </c>
      <c r="E57" s="40" t="s">
        <v>7734</v>
      </c>
    </row>
    <row r="58" spans="1:5" ht="12.75">
      <c r="A58" t="s">
        <v>59</v>
      </c>
      <c r="E58" s="39" t="s">
        <v>7681</v>
      </c>
    </row>
    <row r="59" spans="1:16" ht="12.75">
      <c r="A59" t="s">
        <v>49</v>
      </c>
      <c s="34" t="s">
        <v>124</v>
      </c>
      <c s="34" t="s">
        <v>7735</v>
      </c>
      <c s="35" t="s">
        <v>4</v>
      </c>
      <c s="6" t="s">
        <v>7736</v>
      </c>
      <c s="36" t="s">
        <v>90</v>
      </c>
      <c s="37">
        <v>580</v>
      </c>
      <c s="36">
        <v>0</v>
      </c>
      <c s="36">
        <f>ROUND(G59*H59,6)</f>
      </c>
      <c r="L59" s="38">
        <v>0</v>
      </c>
      <c s="32">
        <f>ROUND(ROUND(L59,2)*ROUND(G59,3),2)</f>
      </c>
      <c s="36" t="s">
        <v>55</v>
      </c>
      <c>
        <f>(M59*21)/100</f>
      </c>
      <c t="s">
        <v>27</v>
      </c>
    </row>
    <row r="60" spans="1:5" ht="63.75">
      <c r="A60" s="35" t="s">
        <v>56</v>
      </c>
      <c r="E60" s="39" t="s">
        <v>7737</v>
      </c>
    </row>
    <row r="61" spans="1:5" ht="25.5">
      <c r="A61" s="35" t="s">
        <v>57</v>
      </c>
      <c r="E61" s="40" t="s">
        <v>7738</v>
      </c>
    </row>
    <row r="62" spans="1:5" ht="12.75">
      <c r="A62" t="s">
        <v>59</v>
      </c>
      <c r="E62" s="39" t="s">
        <v>7681</v>
      </c>
    </row>
    <row r="63" spans="1:16" ht="12.75">
      <c r="A63" t="s">
        <v>49</v>
      </c>
      <c s="34" t="s">
        <v>128</v>
      </c>
      <c s="34" t="s">
        <v>7739</v>
      </c>
      <c s="35" t="s">
        <v>4</v>
      </c>
      <c s="6" t="s">
        <v>7740</v>
      </c>
      <c s="36" t="s">
        <v>90</v>
      </c>
      <c s="37">
        <v>14004</v>
      </c>
      <c s="36">
        <v>0</v>
      </c>
      <c s="36">
        <f>ROUND(G63*H63,6)</f>
      </c>
      <c r="L63" s="38">
        <v>0</v>
      </c>
      <c s="32">
        <f>ROUND(ROUND(L63,2)*ROUND(G63,3),2)</f>
      </c>
      <c s="36" t="s">
        <v>55</v>
      </c>
      <c>
        <f>(M63*21)/100</f>
      </c>
      <c t="s">
        <v>27</v>
      </c>
    </row>
    <row r="64" spans="1:5" ht="63.75">
      <c r="A64" s="35" t="s">
        <v>56</v>
      </c>
      <c r="E64" s="39" t="s">
        <v>7741</v>
      </c>
    </row>
    <row r="65" spans="1:5" ht="25.5">
      <c r="A65" s="35" t="s">
        <v>57</v>
      </c>
      <c r="E65" s="40" t="s">
        <v>7742</v>
      </c>
    </row>
    <row r="66" spans="1:5" ht="12.75">
      <c r="A66" t="s">
        <v>59</v>
      </c>
      <c r="E66" s="39" t="s">
        <v>7681</v>
      </c>
    </row>
    <row r="67" spans="1:16" ht="12.75">
      <c r="A67" t="s">
        <v>49</v>
      </c>
      <c s="34" t="s">
        <v>131</v>
      </c>
      <c s="34" t="s">
        <v>7743</v>
      </c>
      <c s="35" t="s">
        <v>4</v>
      </c>
      <c s="6" t="s">
        <v>7744</v>
      </c>
      <c s="36" t="s">
        <v>90</v>
      </c>
      <c s="37">
        <v>850</v>
      </c>
      <c s="36">
        <v>0</v>
      </c>
      <c s="36">
        <f>ROUND(G67*H67,6)</f>
      </c>
      <c r="L67" s="38">
        <v>0</v>
      </c>
      <c s="32">
        <f>ROUND(ROUND(L67,2)*ROUND(G67,3),2)</f>
      </c>
      <c s="36" t="s">
        <v>55</v>
      </c>
      <c>
        <f>(M67*21)/100</f>
      </c>
      <c t="s">
        <v>27</v>
      </c>
    </row>
    <row r="68" spans="1:5" ht="76.5">
      <c r="A68" s="35" t="s">
        <v>56</v>
      </c>
      <c r="E68" s="39" t="s">
        <v>7745</v>
      </c>
    </row>
    <row r="69" spans="1:5" ht="25.5">
      <c r="A69" s="35" t="s">
        <v>57</v>
      </c>
      <c r="E69" s="40" t="s">
        <v>7746</v>
      </c>
    </row>
    <row r="70" spans="1:5" ht="12.75">
      <c r="A70" t="s">
        <v>59</v>
      </c>
      <c r="E70" s="39" t="s">
        <v>7681</v>
      </c>
    </row>
    <row r="71" spans="1:16" ht="25.5">
      <c r="A71" t="s">
        <v>49</v>
      </c>
      <c s="34" t="s">
        <v>135</v>
      </c>
      <c s="34" t="s">
        <v>7747</v>
      </c>
      <c s="35" t="s">
        <v>4</v>
      </c>
      <c s="6" t="s">
        <v>7748</v>
      </c>
      <c s="36" t="s">
        <v>90</v>
      </c>
      <c s="37">
        <v>9</v>
      </c>
      <c s="36">
        <v>0</v>
      </c>
      <c s="36">
        <f>ROUND(G71*H71,6)</f>
      </c>
      <c r="L71" s="38">
        <v>0</v>
      </c>
      <c s="32">
        <f>ROUND(ROUND(L71,2)*ROUND(G71,3),2)</f>
      </c>
      <c s="36" t="s">
        <v>55</v>
      </c>
      <c>
        <f>(M71*21)/100</f>
      </c>
      <c t="s">
        <v>27</v>
      </c>
    </row>
    <row r="72" spans="1:5" ht="89.25">
      <c r="A72" s="35" t="s">
        <v>56</v>
      </c>
      <c r="E72" s="39" t="s">
        <v>7749</v>
      </c>
    </row>
    <row r="73" spans="1:5" ht="25.5">
      <c r="A73" s="35" t="s">
        <v>57</v>
      </c>
      <c r="E73" s="40" t="s">
        <v>7750</v>
      </c>
    </row>
    <row r="74" spans="1:5" ht="12.75">
      <c r="A74" t="s">
        <v>59</v>
      </c>
      <c r="E74" s="39" t="s">
        <v>7681</v>
      </c>
    </row>
    <row r="75" spans="1:16" ht="12.75">
      <c r="A75" t="s">
        <v>49</v>
      </c>
      <c s="34" t="s">
        <v>139</v>
      </c>
      <c s="34" t="s">
        <v>7751</v>
      </c>
      <c s="35" t="s">
        <v>4</v>
      </c>
      <c s="6" t="s">
        <v>7752</v>
      </c>
      <c s="36" t="s">
        <v>64</v>
      </c>
      <c s="37">
        <v>117.755</v>
      </c>
      <c s="36">
        <v>0</v>
      </c>
      <c s="36">
        <f>ROUND(G75*H75,6)</f>
      </c>
      <c r="L75" s="38">
        <v>0</v>
      </c>
      <c s="32">
        <f>ROUND(ROUND(L75,2)*ROUND(G75,3),2)</f>
      </c>
      <c s="36" t="s">
        <v>55</v>
      </c>
      <c>
        <f>(M75*21)/100</f>
      </c>
      <c t="s">
        <v>27</v>
      </c>
    </row>
    <row r="76" spans="1:5" ht="63.75">
      <c r="A76" s="35" t="s">
        <v>56</v>
      </c>
      <c r="E76" s="39" t="s">
        <v>7753</v>
      </c>
    </row>
    <row r="77" spans="1:5" ht="25.5">
      <c r="A77" s="35" t="s">
        <v>57</v>
      </c>
      <c r="E77" s="40" t="s">
        <v>7754</v>
      </c>
    </row>
    <row r="78" spans="1:5" ht="12.75">
      <c r="A78" t="s">
        <v>59</v>
      </c>
      <c r="E78" s="39" t="s">
        <v>7681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7755</v>
      </c>
      <c s="41">
        <f>Rekapitulace!C92</f>
      </c>
      <c s="20" t="s">
        <v>0</v>
      </c>
      <c t="s">
        <v>23</v>
      </c>
      <c t="s">
        <v>27</v>
      </c>
    </row>
    <row r="4" spans="1:16" ht="32" customHeight="1">
      <c r="A4" s="24" t="s">
        <v>20</v>
      </c>
      <c s="25" t="s">
        <v>28</v>
      </c>
      <c s="27" t="s">
        <v>7755</v>
      </c>
      <c r="E4" s="26" t="s">
        <v>7756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7758</v>
      </c>
      <c r="E8" s="30" t="s">
        <v>7756</v>
      </c>
      <c r="J8" s="29">
        <f>0+J9+J22</f>
      </c>
      <c s="29">
        <f>0+K9+K22</f>
      </c>
      <c s="29">
        <f>0+L9+L22</f>
      </c>
      <c s="29">
        <f>0+M9+M22</f>
      </c>
    </row>
    <row r="9" spans="1:13" ht="12.75">
      <c r="A9" t="s">
        <v>46</v>
      </c>
      <c r="C9" s="31" t="s">
        <v>4</v>
      </c>
      <c r="E9" s="33" t="s">
        <v>7759</v>
      </c>
      <c r="J9" s="32">
        <f>0</f>
      </c>
      <c s="32">
        <f>0</f>
      </c>
      <c s="32">
        <f>0+L10+L14+L18</f>
      </c>
      <c s="32">
        <f>0+M10+M14+M18</f>
      </c>
    </row>
    <row r="10" spans="1:16" ht="12.75">
      <c r="A10" t="s">
        <v>49</v>
      </c>
      <c s="34" t="s">
        <v>4</v>
      </c>
      <c s="34" t="s">
        <v>7760</v>
      </c>
      <c s="35" t="s">
        <v>5</v>
      </c>
      <c s="6" t="s">
        <v>7761</v>
      </c>
      <c s="36" t="s">
        <v>54</v>
      </c>
      <c s="37">
        <v>1</v>
      </c>
      <c s="36">
        <v>0</v>
      </c>
      <c s="36">
        <f>ROUND(G10*H10,6)</f>
      </c>
      <c r="L10" s="38">
        <v>0</v>
      </c>
      <c s="32">
        <f>ROUND(ROUND(L10,2)*ROUND(G10,3),2)</f>
      </c>
      <c s="36" t="s">
        <v>2319</v>
      </c>
      <c>
        <f>(M10*21)/100</f>
      </c>
      <c t="s">
        <v>27</v>
      </c>
    </row>
    <row r="11" spans="1:5" ht="12.75">
      <c r="A11" s="35" t="s">
        <v>56</v>
      </c>
      <c r="E11" s="39" t="s">
        <v>7762</v>
      </c>
    </row>
    <row r="12" spans="1:5" ht="25.5">
      <c r="A12" s="35" t="s">
        <v>57</v>
      </c>
      <c r="E12" s="40" t="s">
        <v>7763</v>
      </c>
    </row>
    <row r="13" spans="1:5" ht="140.25">
      <c r="A13" t="s">
        <v>59</v>
      </c>
      <c r="E13" s="39" t="s">
        <v>7764</v>
      </c>
    </row>
    <row r="14" spans="1:16" ht="12.75">
      <c r="A14" t="s">
        <v>49</v>
      </c>
      <c s="34" t="s">
        <v>27</v>
      </c>
      <c s="34" t="s">
        <v>7765</v>
      </c>
      <c s="35" t="s">
        <v>5</v>
      </c>
      <c s="6" t="s">
        <v>7766</v>
      </c>
      <c s="36" t="s">
        <v>54</v>
      </c>
      <c s="37">
        <v>1</v>
      </c>
      <c s="36">
        <v>0</v>
      </c>
      <c s="36">
        <f>ROUND(G14*H14,6)</f>
      </c>
      <c r="L14" s="38">
        <v>0</v>
      </c>
      <c s="32">
        <f>ROUND(ROUND(L14,2)*ROUND(G14,3),2)</f>
      </c>
      <c s="36" t="s">
        <v>2319</v>
      </c>
      <c>
        <f>(M14*21)/100</f>
      </c>
      <c t="s">
        <v>27</v>
      </c>
    </row>
    <row r="15" spans="1:5" ht="12.75">
      <c r="A15" s="35" t="s">
        <v>56</v>
      </c>
      <c r="E15" s="39" t="s">
        <v>7762</v>
      </c>
    </row>
    <row r="16" spans="1:5" ht="25.5">
      <c r="A16" s="35" t="s">
        <v>57</v>
      </c>
      <c r="E16" s="40" t="s">
        <v>7763</v>
      </c>
    </row>
    <row r="17" spans="1:5" ht="89.25">
      <c r="A17" t="s">
        <v>59</v>
      </c>
      <c r="E17" s="39" t="s">
        <v>7767</v>
      </c>
    </row>
    <row r="18" spans="1:16" ht="12.75">
      <c r="A18" t="s">
        <v>49</v>
      </c>
      <c s="34" t="s">
        <v>26</v>
      </c>
      <c s="34" t="s">
        <v>7768</v>
      </c>
      <c s="35" t="s">
        <v>5</v>
      </c>
      <c s="6" t="s">
        <v>7769</v>
      </c>
      <c s="36" t="s">
        <v>54</v>
      </c>
      <c s="37">
        <v>1</v>
      </c>
      <c s="36">
        <v>0</v>
      </c>
      <c s="36">
        <f>ROUND(G18*H18,6)</f>
      </c>
      <c r="L18" s="38">
        <v>0</v>
      </c>
      <c s="32">
        <f>ROUND(ROUND(L18,2)*ROUND(G18,3),2)</f>
      </c>
      <c s="36" t="s">
        <v>2319</v>
      </c>
      <c>
        <f>(M18*21)/100</f>
      </c>
      <c t="s">
        <v>27</v>
      </c>
    </row>
    <row r="19" spans="1:5" ht="12.75">
      <c r="A19" s="35" t="s">
        <v>56</v>
      </c>
      <c r="E19" s="39" t="s">
        <v>7762</v>
      </c>
    </row>
    <row r="20" spans="1:5" ht="25.5">
      <c r="A20" s="35" t="s">
        <v>57</v>
      </c>
      <c r="E20" s="40" t="s">
        <v>7763</v>
      </c>
    </row>
    <row r="21" spans="1:5" ht="89.25">
      <c r="A21" t="s">
        <v>59</v>
      </c>
      <c r="E21" s="39" t="s">
        <v>7770</v>
      </c>
    </row>
    <row r="22" spans="1:13" ht="12.75">
      <c r="A22" t="s">
        <v>46</v>
      </c>
      <c r="C22" s="31" t="s">
        <v>27</v>
      </c>
      <c r="E22" s="33" t="s">
        <v>5176</v>
      </c>
      <c r="J22" s="32">
        <f>0</f>
      </c>
      <c s="32">
        <f>0</f>
      </c>
      <c s="32">
        <f>0+L23+L27+L31+L35+L39+L43</f>
      </c>
      <c s="32">
        <f>0+M23+M27+M31+M35+M39+M43</f>
      </c>
    </row>
    <row r="23" spans="1:16" ht="12.75">
      <c r="A23" t="s">
        <v>49</v>
      </c>
      <c s="34" t="s">
        <v>72</v>
      </c>
      <c s="34" t="s">
        <v>7771</v>
      </c>
      <c s="35" t="s">
        <v>5</v>
      </c>
      <c s="6" t="s">
        <v>7772</v>
      </c>
      <c s="36" t="s">
        <v>54</v>
      </c>
      <c s="37">
        <v>1</v>
      </c>
      <c s="36">
        <v>0</v>
      </c>
      <c s="36">
        <f>ROUND(G23*H23,6)</f>
      </c>
      <c r="L23" s="38">
        <v>0</v>
      </c>
      <c s="32">
        <f>ROUND(ROUND(L23,2)*ROUND(G23,3),2)</f>
      </c>
      <c s="36" t="s">
        <v>2319</v>
      </c>
      <c>
        <f>(M23*21)/100</f>
      </c>
      <c t="s">
        <v>27</v>
      </c>
    </row>
    <row r="24" spans="1:5" ht="12.75">
      <c r="A24" s="35" t="s">
        <v>56</v>
      </c>
      <c r="E24" s="39" t="s">
        <v>7773</v>
      </c>
    </row>
    <row r="25" spans="1:5" ht="12.75">
      <c r="A25" s="35" t="s">
        <v>57</v>
      </c>
      <c r="E25" s="40" t="s">
        <v>5</v>
      </c>
    </row>
    <row r="26" spans="1:5" ht="12.75">
      <c r="A26" t="s">
        <v>59</v>
      </c>
      <c r="E26" s="39" t="s">
        <v>5</v>
      </c>
    </row>
    <row r="27" spans="1:16" ht="12.75">
      <c r="A27" t="s">
        <v>49</v>
      </c>
      <c s="34" t="s">
        <v>77</v>
      </c>
      <c s="34" t="s">
        <v>7774</v>
      </c>
      <c s="35" t="s">
        <v>5</v>
      </c>
      <c s="6" t="s">
        <v>7775</v>
      </c>
      <c s="36" t="s">
        <v>54</v>
      </c>
      <c s="37">
        <v>1</v>
      </c>
      <c s="36">
        <v>0</v>
      </c>
      <c s="36">
        <f>ROUND(G27*H27,6)</f>
      </c>
      <c r="L27" s="38">
        <v>0</v>
      </c>
      <c s="32">
        <f>ROUND(ROUND(L27,2)*ROUND(G27,3),2)</f>
      </c>
      <c s="36" t="s">
        <v>2319</v>
      </c>
      <c>
        <f>(M27*21)/100</f>
      </c>
      <c t="s">
        <v>27</v>
      </c>
    </row>
    <row r="28" spans="1:5" ht="12.75">
      <c r="A28" s="35" t="s">
        <v>56</v>
      </c>
      <c r="E28" s="39" t="s">
        <v>7776</v>
      </c>
    </row>
    <row r="29" spans="1:5" ht="25.5">
      <c r="A29" s="35" t="s">
        <v>57</v>
      </c>
      <c r="E29" s="40" t="s">
        <v>7763</v>
      </c>
    </row>
    <row r="30" spans="1:5" ht="89.25">
      <c r="A30" t="s">
        <v>59</v>
      </c>
      <c r="E30" s="39" t="s">
        <v>7777</v>
      </c>
    </row>
    <row r="31" spans="1:16" ht="12.75">
      <c r="A31" t="s">
        <v>49</v>
      </c>
      <c s="34" t="s">
        <v>82</v>
      </c>
      <c s="34" t="s">
        <v>7778</v>
      </c>
      <c s="35" t="s">
        <v>5</v>
      </c>
      <c s="6" t="s">
        <v>7779</v>
      </c>
      <c s="36" t="s">
        <v>54</v>
      </c>
      <c s="37">
        <v>1</v>
      </c>
      <c s="36">
        <v>0</v>
      </c>
      <c s="36">
        <f>ROUND(G31*H31,6)</f>
      </c>
      <c r="L31" s="38">
        <v>0</v>
      </c>
      <c s="32">
        <f>ROUND(ROUND(L31,2)*ROUND(G31,3),2)</f>
      </c>
      <c s="36" t="s">
        <v>2319</v>
      </c>
      <c>
        <f>(M31*21)/100</f>
      </c>
      <c t="s">
        <v>27</v>
      </c>
    </row>
    <row r="32" spans="1:5" ht="12.75">
      <c r="A32" s="35" t="s">
        <v>56</v>
      </c>
      <c r="E32" s="39" t="s">
        <v>7780</v>
      </c>
    </row>
    <row r="33" spans="1:5" ht="25.5">
      <c r="A33" s="35" t="s">
        <v>57</v>
      </c>
      <c r="E33" s="40" t="s">
        <v>7763</v>
      </c>
    </row>
    <row r="34" spans="1:5" ht="76.5">
      <c r="A34" t="s">
        <v>59</v>
      </c>
      <c r="E34" s="39" t="s">
        <v>7781</v>
      </c>
    </row>
    <row r="35" spans="1:16" ht="12.75">
      <c r="A35" t="s">
        <v>49</v>
      </c>
      <c s="34" t="s">
        <v>108</v>
      </c>
      <c s="34" t="s">
        <v>7782</v>
      </c>
      <c s="35" t="s">
        <v>5</v>
      </c>
      <c s="6" t="s">
        <v>7783</v>
      </c>
      <c s="36" t="s">
        <v>5665</v>
      </c>
      <c s="37">
        <v>1</v>
      </c>
      <c s="36">
        <v>0</v>
      </c>
      <c s="36">
        <f>ROUND(G35*H35,6)</f>
      </c>
      <c r="L35" s="38">
        <v>0</v>
      </c>
      <c s="32">
        <f>ROUND(ROUND(L35,2)*ROUND(G35,3),2)</f>
      </c>
      <c s="36" t="s">
        <v>2319</v>
      </c>
      <c>
        <f>(M35*21)/100</f>
      </c>
      <c t="s">
        <v>27</v>
      </c>
    </row>
    <row r="36" spans="1:5" ht="12.75">
      <c r="A36" s="35" t="s">
        <v>56</v>
      </c>
      <c r="E36" s="39" t="s">
        <v>65</v>
      </c>
    </row>
    <row r="37" spans="1:5" ht="25.5">
      <c r="A37" s="35" t="s">
        <v>57</v>
      </c>
      <c r="E37" s="40" t="s">
        <v>7763</v>
      </c>
    </row>
    <row r="38" spans="1:5" ht="63.75">
      <c r="A38" t="s">
        <v>59</v>
      </c>
      <c r="E38" s="39" t="s">
        <v>7784</v>
      </c>
    </row>
    <row r="39" spans="1:16" ht="12.75">
      <c r="A39" t="s">
        <v>49</v>
      </c>
      <c s="34" t="s">
        <v>112</v>
      </c>
      <c s="34" t="s">
        <v>7785</v>
      </c>
      <c s="35" t="s">
        <v>5</v>
      </c>
      <c s="6" t="s">
        <v>7786</v>
      </c>
      <c s="36" t="s">
        <v>54</v>
      </c>
      <c s="37">
        <v>1</v>
      </c>
      <c s="36">
        <v>0</v>
      </c>
      <c s="36">
        <f>ROUND(G39*H39,6)</f>
      </c>
      <c r="L39" s="38">
        <v>0</v>
      </c>
      <c s="32">
        <f>ROUND(ROUND(L39,2)*ROUND(G39,3),2)</f>
      </c>
      <c s="36" t="s">
        <v>2319</v>
      </c>
      <c>
        <f>(M39*21)/100</f>
      </c>
      <c t="s">
        <v>27</v>
      </c>
    </row>
    <row r="40" spans="1:5" ht="12.75">
      <c r="A40" s="35" t="s">
        <v>56</v>
      </c>
      <c r="E40" s="39" t="s">
        <v>7787</v>
      </c>
    </row>
    <row r="41" spans="1:5" ht="12.75">
      <c r="A41" s="35" t="s">
        <v>57</v>
      </c>
      <c r="E41" s="40" t="s">
        <v>5</v>
      </c>
    </row>
    <row r="42" spans="1:5" ht="12.75">
      <c r="A42" t="s">
        <v>59</v>
      </c>
      <c r="E42" s="39" t="s">
        <v>5</v>
      </c>
    </row>
    <row r="43" spans="1:16" ht="12.75">
      <c r="A43" t="s">
        <v>49</v>
      </c>
      <c s="34" t="s">
        <v>124</v>
      </c>
      <c s="34" t="s">
        <v>7788</v>
      </c>
      <c s="35" t="s">
        <v>5</v>
      </c>
      <c s="6" t="s">
        <v>7789</v>
      </c>
      <c s="36" t="s">
        <v>54</v>
      </c>
      <c s="37">
        <v>1</v>
      </c>
      <c s="36">
        <v>0</v>
      </c>
      <c s="36">
        <f>ROUND(G43*H43,6)</f>
      </c>
      <c r="L43" s="38">
        <v>0</v>
      </c>
      <c s="32">
        <f>ROUND(ROUND(L43,2)*ROUND(G43,3),2)</f>
      </c>
      <c s="36" t="s">
        <v>808</v>
      </c>
      <c>
        <f>(M43*21)/100</f>
      </c>
      <c t="s">
        <v>27</v>
      </c>
    </row>
    <row r="44" spans="1:5" ht="25.5">
      <c r="A44" s="35" t="s">
        <v>56</v>
      </c>
      <c r="E44" s="39" t="s">
        <v>7790</v>
      </c>
    </row>
    <row r="45" spans="1:5" ht="25.5">
      <c r="A45" s="35" t="s">
        <v>57</v>
      </c>
      <c r="E45" s="40" t="s">
        <v>7763</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1374</v>
      </c>
      <c r="E8" s="30" t="s">
        <v>1373</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200</v>
      </c>
      <c s="36">
        <v>0</v>
      </c>
      <c s="36">
        <f>ROUND(G10*H10,6)</f>
      </c>
      <c r="L10" s="38">
        <v>0</v>
      </c>
      <c s="32">
        <f>ROUND(ROUND(L10,2)*ROUND(G10,3),2)</f>
      </c>
      <c s="36" t="s">
        <v>55</v>
      </c>
      <c>
        <f>(M10*21)/100</f>
      </c>
      <c t="s">
        <v>27</v>
      </c>
    </row>
    <row r="11" spans="1:5" ht="12.75">
      <c r="A11" s="35" t="s">
        <v>56</v>
      </c>
      <c r="E11" s="39" t="s">
        <v>5</v>
      </c>
    </row>
    <row r="12" spans="1:5" ht="12.75">
      <c r="A12" s="35" t="s">
        <v>57</v>
      </c>
      <c r="E12" s="40" t="s">
        <v>1377</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1</v>
      </c>
      <c s="36">
        <v>0</v>
      </c>
      <c s="36">
        <f>ROUND(G15*H15,6)</f>
      </c>
      <c r="L15" s="38">
        <v>0</v>
      </c>
      <c s="32">
        <f>ROUND(ROUND(L15,2)*ROUND(G15,3),2)</f>
      </c>
      <c s="36" t="s">
        <v>55</v>
      </c>
      <c>
        <f>(M15*21)/100</f>
      </c>
      <c t="s">
        <v>27</v>
      </c>
    </row>
    <row r="16" spans="1:5" ht="12.75">
      <c r="A16" s="35" t="s">
        <v>56</v>
      </c>
      <c r="E16" s="39" t="s">
        <v>5</v>
      </c>
    </row>
    <row r="17" spans="1:5" ht="12.75">
      <c r="A17" s="35" t="s">
        <v>57</v>
      </c>
      <c r="E17" s="40" t="s">
        <v>899</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49</v>
      </c>
      <c s="34" t="s">
        <v>26</v>
      </c>
      <c s="34" t="s">
        <v>136</v>
      </c>
      <c s="35" t="s">
        <v>5</v>
      </c>
      <c s="6" t="s">
        <v>137</v>
      </c>
      <c s="36" t="s">
        <v>75</v>
      </c>
      <c s="37">
        <v>450</v>
      </c>
      <c s="36">
        <v>0</v>
      </c>
      <c s="36">
        <f>ROUND(G20*H20,6)</f>
      </c>
      <c r="L20" s="38">
        <v>0</v>
      </c>
      <c s="32">
        <f>ROUND(ROUND(L20,2)*ROUND(G20,3),2)</f>
      </c>
      <c s="36" t="s">
        <v>55</v>
      </c>
      <c>
        <f>(M20*21)/100</f>
      </c>
      <c t="s">
        <v>27</v>
      </c>
    </row>
    <row r="21" spans="1:5" ht="12.75">
      <c r="A21" s="35" t="s">
        <v>56</v>
      </c>
      <c r="E21" s="39" t="s">
        <v>5</v>
      </c>
    </row>
    <row r="22" spans="1:5" ht="12.75">
      <c r="A22" s="35" t="s">
        <v>57</v>
      </c>
      <c r="E22" s="40" t="s">
        <v>1107</v>
      </c>
    </row>
    <row r="23" spans="1:5" ht="140.25">
      <c r="A23" t="s">
        <v>59</v>
      </c>
      <c r="E23" s="39" t="s">
        <v>876</v>
      </c>
    </row>
    <row r="24" spans="1:16" ht="38.25">
      <c r="A24" t="s">
        <v>49</v>
      </c>
      <c s="34" t="s">
        <v>72</v>
      </c>
      <c s="34" t="s">
        <v>1383</v>
      </c>
      <c s="35" t="s">
        <v>5</v>
      </c>
      <c s="6" t="s">
        <v>1384</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89.25">
      <c r="A27" t="s">
        <v>59</v>
      </c>
      <c r="E27" s="39" t="s">
        <v>1385</v>
      </c>
    </row>
    <row r="28" spans="1:16" ht="12.75">
      <c r="A28" t="s">
        <v>49</v>
      </c>
      <c s="34" t="s">
        <v>77</v>
      </c>
      <c s="34" t="s">
        <v>213</v>
      </c>
      <c s="35" t="s">
        <v>5</v>
      </c>
      <c s="6" t="s">
        <v>1113</v>
      </c>
      <c s="36" t="s">
        <v>75</v>
      </c>
      <c s="37">
        <v>565</v>
      </c>
      <c s="36">
        <v>0</v>
      </c>
      <c s="36">
        <f>ROUND(G28*H28,6)</f>
      </c>
      <c r="L28" s="38">
        <v>0</v>
      </c>
      <c s="32">
        <f>ROUND(ROUND(L28,2)*ROUND(G28,3),2)</f>
      </c>
      <c s="36" t="s">
        <v>55</v>
      </c>
      <c>
        <f>(M28*21)/100</f>
      </c>
      <c t="s">
        <v>27</v>
      </c>
    </row>
    <row r="29" spans="1:5" ht="12.75">
      <c r="A29" s="35" t="s">
        <v>56</v>
      </c>
      <c r="E29" s="39" t="s">
        <v>5</v>
      </c>
    </row>
    <row r="30" spans="1:5" ht="12.75">
      <c r="A30" s="35" t="s">
        <v>57</v>
      </c>
      <c r="E30" s="40" t="s">
        <v>1386</v>
      </c>
    </row>
    <row r="31" spans="1:5" ht="89.25">
      <c r="A31" t="s">
        <v>59</v>
      </c>
      <c r="E31" s="39" t="s">
        <v>466</v>
      </c>
    </row>
    <row r="32" spans="1:16" ht="25.5">
      <c r="A32" t="s">
        <v>49</v>
      </c>
      <c s="34" t="s">
        <v>82</v>
      </c>
      <c s="34" t="s">
        <v>1114</v>
      </c>
      <c s="35" t="s">
        <v>5</v>
      </c>
      <c s="6" t="s">
        <v>1115</v>
      </c>
      <c s="36" t="s">
        <v>90</v>
      </c>
      <c s="37">
        <v>6</v>
      </c>
      <c s="36">
        <v>0</v>
      </c>
      <c s="36">
        <f>ROUND(G32*H32,6)</f>
      </c>
      <c r="L32" s="38">
        <v>0</v>
      </c>
      <c s="32">
        <f>ROUND(ROUND(L32,2)*ROUND(G32,3),2)</f>
      </c>
      <c s="36" t="s">
        <v>55</v>
      </c>
      <c>
        <f>(M32*21)/100</f>
      </c>
      <c t="s">
        <v>27</v>
      </c>
    </row>
    <row r="33" spans="1:5" ht="12.75">
      <c r="A33" s="35" t="s">
        <v>56</v>
      </c>
      <c r="E33" s="39" t="s">
        <v>5</v>
      </c>
    </row>
    <row r="34" spans="1:5" ht="12.75">
      <c r="A34" s="35" t="s">
        <v>57</v>
      </c>
      <c r="E34" s="40" t="s">
        <v>1006</v>
      </c>
    </row>
    <row r="35" spans="1:5" ht="102">
      <c r="A35" t="s">
        <v>59</v>
      </c>
      <c r="E35" s="39" t="s">
        <v>1116</v>
      </c>
    </row>
    <row r="36" spans="1:16" ht="12.75">
      <c r="A36" t="s">
        <v>49</v>
      </c>
      <c s="34" t="s">
        <v>87</v>
      </c>
      <c s="34" t="s">
        <v>1117</v>
      </c>
      <c s="35" t="s">
        <v>5</v>
      </c>
      <c s="6" t="s">
        <v>1118</v>
      </c>
      <c s="36" t="s">
        <v>90</v>
      </c>
      <c s="37">
        <v>4</v>
      </c>
      <c s="36">
        <v>0</v>
      </c>
      <c s="36">
        <f>ROUND(G36*H36,6)</f>
      </c>
      <c r="L36" s="38">
        <v>0</v>
      </c>
      <c s="32">
        <f>ROUND(ROUND(L36,2)*ROUND(G36,3),2)</f>
      </c>
      <c s="36" t="s">
        <v>55</v>
      </c>
      <c>
        <f>(M36*21)/100</f>
      </c>
      <c t="s">
        <v>27</v>
      </c>
    </row>
    <row r="37" spans="1:5" ht="12.75">
      <c r="A37" s="35" t="s">
        <v>56</v>
      </c>
      <c r="E37" s="39" t="s">
        <v>5</v>
      </c>
    </row>
    <row r="38" spans="1:5" ht="12.75">
      <c r="A38" s="35" t="s">
        <v>57</v>
      </c>
      <c r="E38" s="40" t="s">
        <v>860</v>
      </c>
    </row>
    <row r="39" spans="1:5" ht="102">
      <c r="A39" t="s">
        <v>59</v>
      </c>
      <c r="E39" s="39" t="s">
        <v>931</v>
      </c>
    </row>
    <row r="40" spans="1:16" ht="12.75">
      <c r="A40" t="s">
        <v>49</v>
      </c>
      <c s="34" t="s">
        <v>108</v>
      </c>
      <c s="34" t="s">
        <v>1387</v>
      </c>
      <c s="35" t="s">
        <v>5</v>
      </c>
      <c s="6" t="s">
        <v>1388</v>
      </c>
      <c s="36" t="s">
        <v>90</v>
      </c>
      <c s="37">
        <v>3</v>
      </c>
      <c s="36">
        <v>0</v>
      </c>
      <c s="36">
        <f>ROUND(G40*H40,6)</f>
      </c>
      <c r="L40" s="38">
        <v>0</v>
      </c>
      <c s="32">
        <f>ROUND(ROUND(L40,2)*ROUND(G40,3),2)</f>
      </c>
      <c s="36" t="s">
        <v>55</v>
      </c>
      <c>
        <f>(M40*21)/100</f>
      </c>
      <c t="s">
        <v>27</v>
      </c>
    </row>
    <row r="41" spans="1:5" ht="12.75">
      <c r="A41" s="35" t="s">
        <v>56</v>
      </c>
      <c r="E41" s="39" t="s">
        <v>5</v>
      </c>
    </row>
    <row r="42" spans="1:5" ht="12.75">
      <c r="A42" s="35" t="s">
        <v>57</v>
      </c>
      <c r="E42" s="40" t="s">
        <v>1210</v>
      </c>
    </row>
    <row r="43" spans="1:5" ht="102">
      <c r="A43" t="s">
        <v>59</v>
      </c>
      <c r="E43" s="39" t="s">
        <v>931</v>
      </c>
    </row>
    <row r="44" spans="1:16" ht="12.75">
      <c r="A44" t="s">
        <v>49</v>
      </c>
      <c s="34" t="s">
        <v>112</v>
      </c>
      <c s="34" t="s">
        <v>932</v>
      </c>
      <c s="35" t="s">
        <v>5</v>
      </c>
      <c s="6" t="s">
        <v>933</v>
      </c>
      <c s="36" t="s">
        <v>90</v>
      </c>
      <c s="37">
        <v>6</v>
      </c>
      <c s="36">
        <v>0</v>
      </c>
      <c s="36">
        <f>ROUND(G44*H44,6)</f>
      </c>
      <c r="L44" s="38">
        <v>0</v>
      </c>
      <c s="32">
        <f>ROUND(ROUND(L44,2)*ROUND(G44,3),2)</f>
      </c>
      <c s="36" t="s">
        <v>55</v>
      </c>
      <c>
        <f>(M44*21)/100</f>
      </c>
      <c t="s">
        <v>27</v>
      </c>
    </row>
    <row r="45" spans="1:5" ht="12.75">
      <c r="A45" s="35" t="s">
        <v>56</v>
      </c>
      <c r="E45" s="39" t="s">
        <v>5</v>
      </c>
    </row>
    <row r="46" spans="1:5" ht="12.75">
      <c r="A46" s="35" t="s">
        <v>57</v>
      </c>
      <c r="E46" s="40" t="s">
        <v>1006</v>
      </c>
    </row>
    <row r="47" spans="1:5" ht="102">
      <c r="A47" t="s">
        <v>59</v>
      </c>
      <c r="E47" s="39" t="s">
        <v>931</v>
      </c>
    </row>
    <row r="48" spans="1:16" ht="12.75">
      <c r="A48" t="s">
        <v>49</v>
      </c>
      <c s="34" t="s">
        <v>116</v>
      </c>
      <c s="34" t="s">
        <v>934</v>
      </c>
      <c s="35" t="s">
        <v>5</v>
      </c>
      <c s="6" t="s">
        <v>935</v>
      </c>
      <c s="36" t="s">
        <v>90</v>
      </c>
      <c s="37">
        <v>6</v>
      </c>
      <c s="36">
        <v>0</v>
      </c>
      <c s="36">
        <f>ROUND(G48*H48,6)</f>
      </c>
      <c r="L48" s="38">
        <v>0</v>
      </c>
      <c s="32">
        <f>ROUND(ROUND(L48,2)*ROUND(G48,3),2)</f>
      </c>
      <c s="36" t="s">
        <v>55</v>
      </c>
      <c>
        <f>(M48*21)/100</f>
      </c>
      <c t="s">
        <v>27</v>
      </c>
    </row>
    <row r="49" spans="1:5" ht="12.75">
      <c r="A49" s="35" t="s">
        <v>56</v>
      </c>
      <c r="E49" s="39" t="s">
        <v>5</v>
      </c>
    </row>
    <row r="50" spans="1:5" ht="12.75">
      <c r="A50" s="35" t="s">
        <v>57</v>
      </c>
      <c r="E50" s="40" t="s">
        <v>1006</v>
      </c>
    </row>
    <row r="51" spans="1:5" ht="102">
      <c r="A51" t="s">
        <v>59</v>
      </c>
      <c r="E51" s="39" t="s">
        <v>931</v>
      </c>
    </row>
    <row r="52" spans="1:16" ht="12.75">
      <c r="A52" t="s">
        <v>49</v>
      </c>
      <c s="34" t="s">
        <v>120</v>
      </c>
      <c s="34" t="s">
        <v>1389</v>
      </c>
      <c s="35" t="s">
        <v>5</v>
      </c>
      <c s="6" t="s">
        <v>1390</v>
      </c>
      <c s="36" t="s">
        <v>90</v>
      </c>
      <c s="37">
        <v>1</v>
      </c>
      <c s="36">
        <v>0</v>
      </c>
      <c s="36">
        <f>ROUND(G52*H52,6)</f>
      </c>
      <c r="L52" s="38">
        <v>0</v>
      </c>
      <c s="32">
        <f>ROUND(ROUND(L52,2)*ROUND(G52,3),2)</f>
      </c>
      <c s="36" t="s">
        <v>55</v>
      </c>
      <c>
        <f>(M52*21)/100</f>
      </c>
      <c t="s">
        <v>27</v>
      </c>
    </row>
    <row r="53" spans="1:5" ht="12.75">
      <c r="A53" s="35" t="s">
        <v>56</v>
      </c>
      <c r="E53" s="39" t="s">
        <v>5</v>
      </c>
    </row>
    <row r="54" spans="1:5" ht="12.75">
      <c r="A54" s="35" t="s">
        <v>57</v>
      </c>
      <c r="E54" s="40" t="s">
        <v>899</v>
      </c>
    </row>
    <row r="55" spans="1:5" ht="178.5">
      <c r="A55" t="s">
        <v>59</v>
      </c>
      <c r="E55" s="39" t="s">
        <v>956</v>
      </c>
    </row>
    <row r="56" spans="1:16" ht="12.75">
      <c r="A56" t="s">
        <v>49</v>
      </c>
      <c s="34" t="s">
        <v>124</v>
      </c>
      <c s="34" t="s">
        <v>1391</v>
      </c>
      <c s="35" t="s">
        <v>5</v>
      </c>
      <c s="6" t="s">
        <v>1392</v>
      </c>
      <c s="36" t="s">
        <v>90</v>
      </c>
      <c s="37">
        <v>1</v>
      </c>
      <c s="36">
        <v>0</v>
      </c>
      <c s="36">
        <f>ROUND(G56*H56,6)</f>
      </c>
      <c r="L56" s="38">
        <v>0</v>
      </c>
      <c s="32">
        <f>ROUND(ROUND(L56,2)*ROUND(G56,3),2)</f>
      </c>
      <c s="36" t="s">
        <v>55</v>
      </c>
      <c>
        <f>(M56*21)/100</f>
      </c>
      <c t="s">
        <v>27</v>
      </c>
    </row>
    <row r="57" spans="1:5" ht="12.75">
      <c r="A57" s="35" t="s">
        <v>56</v>
      </c>
      <c r="E57" s="39" t="s">
        <v>5</v>
      </c>
    </row>
    <row r="58" spans="1:5" ht="12.75">
      <c r="A58" s="35" t="s">
        <v>57</v>
      </c>
      <c r="E58" s="40" t="s">
        <v>899</v>
      </c>
    </row>
    <row r="59" spans="1:5" ht="127.5">
      <c r="A59" t="s">
        <v>59</v>
      </c>
      <c r="E59" s="39" t="s">
        <v>959</v>
      </c>
    </row>
    <row r="60" spans="1:16" ht="12.75">
      <c r="A60" t="s">
        <v>49</v>
      </c>
      <c s="34" t="s">
        <v>128</v>
      </c>
      <c s="34" t="s">
        <v>960</v>
      </c>
      <c s="35" t="s">
        <v>5</v>
      </c>
      <c s="6" t="s">
        <v>961</v>
      </c>
      <c s="36" t="s">
        <v>75</v>
      </c>
      <c s="37">
        <v>850</v>
      </c>
      <c s="36">
        <v>0</v>
      </c>
      <c s="36">
        <f>ROUND(G60*H60,6)</f>
      </c>
      <c r="L60" s="38">
        <v>0</v>
      </c>
      <c s="32">
        <f>ROUND(ROUND(L60,2)*ROUND(G60,3),2)</f>
      </c>
      <c s="36" t="s">
        <v>55</v>
      </c>
      <c>
        <f>(M60*21)/100</f>
      </c>
      <c t="s">
        <v>27</v>
      </c>
    </row>
    <row r="61" spans="1:5" ht="12.75">
      <c r="A61" s="35" t="s">
        <v>56</v>
      </c>
      <c r="E61" s="39" t="s">
        <v>5</v>
      </c>
    </row>
    <row r="62" spans="1:5" ht="12.75">
      <c r="A62" s="35" t="s">
        <v>57</v>
      </c>
      <c r="E62" s="40" t="s">
        <v>1393</v>
      </c>
    </row>
    <row r="63" spans="1:5" ht="153">
      <c r="A63" t="s">
        <v>59</v>
      </c>
      <c r="E63" s="39" t="s">
        <v>962</v>
      </c>
    </row>
    <row r="64" spans="1:16" ht="12.75">
      <c r="A64" t="s">
        <v>49</v>
      </c>
      <c s="34" t="s">
        <v>131</v>
      </c>
      <c s="34" t="s">
        <v>963</v>
      </c>
      <c s="35" t="s">
        <v>5</v>
      </c>
      <c s="6" t="s">
        <v>964</v>
      </c>
      <c s="36" t="s">
        <v>75</v>
      </c>
      <c s="37">
        <v>850</v>
      </c>
      <c s="36">
        <v>0</v>
      </c>
      <c s="36">
        <f>ROUND(G64*H64,6)</f>
      </c>
      <c r="L64" s="38">
        <v>0</v>
      </c>
      <c s="32">
        <f>ROUND(ROUND(L64,2)*ROUND(G64,3),2)</f>
      </c>
      <c s="36" t="s">
        <v>55</v>
      </c>
      <c>
        <f>(M64*21)/100</f>
      </c>
      <c t="s">
        <v>27</v>
      </c>
    </row>
    <row r="65" spans="1:5" ht="12.75">
      <c r="A65" s="35" t="s">
        <v>56</v>
      </c>
      <c r="E65" s="39" t="s">
        <v>5</v>
      </c>
    </row>
    <row r="66" spans="1:5" ht="12.75">
      <c r="A66" s="35" t="s">
        <v>57</v>
      </c>
      <c r="E66" s="40" t="s">
        <v>1393</v>
      </c>
    </row>
    <row r="67" spans="1:5" ht="114.75">
      <c r="A67" t="s">
        <v>59</v>
      </c>
      <c r="E67" s="39" t="s">
        <v>944</v>
      </c>
    </row>
    <row r="68" spans="1:16" ht="12.75">
      <c r="A68" t="s">
        <v>49</v>
      </c>
      <c s="34" t="s">
        <v>135</v>
      </c>
      <c s="34" t="s">
        <v>1120</v>
      </c>
      <c s="35" t="s">
        <v>5</v>
      </c>
      <c s="6" t="s">
        <v>1121</v>
      </c>
      <c s="36" t="s">
        <v>171</v>
      </c>
      <c s="37">
        <v>0.85</v>
      </c>
      <c s="36">
        <v>0</v>
      </c>
      <c s="36">
        <f>ROUND(G68*H68,6)</f>
      </c>
      <c r="L68" s="38">
        <v>0</v>
      </c>
      <c s="32">
        <f>ROUND(ROUND(L68,2)*ROUND(G68,3),2)</f>
      </c>
      <c s="36" t="s">
        <v>55</v>
      </c>
      <c>
        <f>(M68*21)/100</f>
      </c>
      <c t="s">
        <v>27</v>
      </c>
    </row>
    <row r="69" spans="1:5" ht="12.75">
      <c r="A69" s="35" t="s">
        <v>56</v>
      </c>
      <c r="E69" s="39" t="s">
        <v>5</v>
      </c>
    </row>
    <row r="70" spans="1:5" ht="12.75">
      <c r="A70" s="35" t="s">
        <v>57</v>
      </c>
      <c r="E70" s="40" t="s">
        <v>1394</v>
      </c>
    </row>
    <row r="71" spans="1:5" ht="102">
      <c r="A71" t="s">
        <v>59</v>
      </c>
      <c r="E71" s="39" t="s">
        <v>1123</v>
      </c>
    </row>
    <row r="72" spans="1:16" ht="12.75">
      <c r="A72" t="s">
        <v>49</v>
      </c>
      <c s="34" t="s">
        <v>139</v>
      </c>
      <c s="34" t="s">
        <v>1124</v>
      </c>
      <c s="35" t="s">
        <v>5</v>
      </c>
      <c s="6" t="s">
        <v>1125</v>
      </c>
      <c s="36" t="s">
        <v>171</v>
      </c>
      <c s="37">
        <v>0.85</v>
      </c>
      <c s="36">
        <v>0</v>
      </c>
      <c s="36">
        <f>ROUND(G72*H72,6)</f>
      </c>
      <c r="L72" s="38">
        <v>0</v>
      </c>
      <c s="32">
        <f>ROUND(ROUND(L72,2)*ROUND(G72,3),2)</f>
      </c>
      <c s="36" t="s">
        <v>55</v>
      </c>
      <c>
        <f>(M72*21)/100</f>
      </c>
      <c t="s">
        <v>27</v>
      </c>
    </row>
    <row r="73" spans="1:5" ht="12.75">
      <c r="A73" s="35" t="s">
        <v>56</v>
      </c>
      <c r="E73" s="39" t="s">
        <v>5</v>
      </c>
    </row>
    <row r="74" spans="1:5" ht="12.75">
      <c r="A74" s="35" t="s">
        <v>57</v>
      </c>
      <c r="E74" s="40" t="s">
        <v>1394</v>
      </c>
    </row>
    <row r="75" spans="1:5" ht="102">
      <c r="A75" t="s">
        <v>59</v>
      </c>
      <c r="E75" s="39" t="s">
        <v>1126</v>
      </c>
    </row>
    <row r="76" spans="1:16" ht="12.75">
      <c r="A76" t="s">
        <v>49</v>
      </c>
      <c s="34" t="s">
        <v>143</v>
      </c>
      <c s="34" t="s">
        <v>1395</v>
      </c>
      <c s="35" t="s">
        <v>5</v>
      </c>
      <c s="6" t="s">
        <v>1396</v>
      </c>
      <c s="36" t="s">
        <v>90</v>
      </c>
      <c s="37">
        <v>2</v>
      </c>
      <c s="36">
        <v>0</v>
      </c>
      <c s="36">
        <f>ROUND(G76*H76,6)</f>
      </c>
      <c r="L76" s="38">
        <v>0</v>
      </c>
      <c s="32">
        <f>ROUND(ROUND(L76,2)*ROUND(G76,3),2)</f>
      </c>
      <c s="36" t="s">
        <v>55</v>
      </c>
      <c>
        <f>(M76*21)/100</f>
      </c>
      <c t="s">
        <v>27</v>
      </c>
    </row>
    <row r="77" spans="1:5" ht="12.75">
      <c r="A77" s="35" t="s">
        <v>56</v>
      </c>
      <c r="E77" s="39" t="s">
        <v>5</v>
      </c>
    </row>
    <row r="78" spans="1:5" ht="12.75">
      <c r="A78" s="35" t="s">
        <v>57</v>
      </c>
      <c r="E78" s="40" t="s">
        <v>895</v>
      </c>
    </row>
    <row r="79" spans="1:5" ht="114.75">
      <c r="A79" t="s">
        <v>59</v>
      </c>
      <c r="E79" s="39" t="s">
        <v>852</v>
      </c>
    </row>
    <row r="80" spans="1:16" ht="12.75">
      <c r="A80" t="s">
        <v>49</v>
      </c>
      <c s="34" t="s">
        <v>147</v>
      </c>
      <c s="34" t="s">
        <v>1397</v>
      </c>
      <c s="35" t="s">
        <v>5</v>
      </c>
      <c s="6" t="s">
        <v>1398</v>
      </c>
      <c s="36" t="s">
        <v>90</v>
      </c>
      <c s="37">
        <v>2</v>
      </c>
      <c s="36">
        <v>0</v>
      </c>
      <c s="36">
        <f>ROUND(G80*H80,6)</f>
      </c>
      <c r="L80" s="38">
        <v>0</v>
      </c>
      <c s="32">
        <f>ROUND(ROUND(L80,2)*ROUND(G80,3),2)</f>
      </c>
      <c s="36" t="s">
        <v>55</v>
      </c>
      <c>
        <f>(M80*21)/100</f>
      </c>
      <c t="s">
        <v>27</v>
      </c>
    </row>
    <row r="81" spans="1:5" ht="12.75">
      <c r="A81" s="35" t="s">
        <v>56</v>
      </c>
      <c r="E81" s="39" t="s">
        <v>5</v>
      </c>
    </row>
    <row r="82" spans="1:5" ht="12.75">
      <c r="A82" s="35" t="s">
        <v>57</v>
      </c>
      <c r="E82" s="40" t="s">
        <v>895</v>
      </c>
    </row>
    <row r="83" spans="1:5" ht="140.25">
      <c r="A83" t="s">
        <v>59</v>
      </c>
      <c r="E83" s="39" t="s">
        <v>855</v>
      </c>
    </row>
    <row r="84" spans="1:16" ht="12.75">
      <c r="A84" t="s">
        <v>49</v>
      </c>
      <c s="34" t="s">
        <v>151</v>
      </c>
      <c s="34" t="s">
        <v>1399</v>
      </c>
      <c s="35" t="s">
        <v>5</v>
      </c>
      <c s="6" t="s">
        <v>1400</v>
      </c>
      <c s="36" t="s">
        <v>90</v>
      </c>
      <c s="37">
        <v>2</v>
      </c>
      <c s="36">
        <v>0</v>
      </c>
      <c s="36">
        <f>ROUND(G84*H84,6)</f>
      </c>
      <c r="L84" s="38">
        <v>0</v>
      </c>
      <c s="32">
        <f>ROUND(ROUND(L84,2)*ROUND(G84,3),2)</f>
      </c>
      <c s="36" t="s">
        <v>55</v>
      </c>
      <c>
        <f>(M84*21)/100</f>
      </c>
      <c t="s">
        <v>27</v>
      </c>
    </row>
    <row r="85" spans="1:5" ht="12.75">
      <c r="A85" s="35" t="s">
        <v>56</v>
      </c>
      <c r="E85" s="39" t="s">
        <v>5</v>
      </c>
    </row>
    <row r="86" spans="1:5" ht="12.75">
      <c r="A86" s="35" t="s">
        <v>57</v>
      </c>
      <c r="E86" s="40" t="s">
        <v>895</v>
      </c>
    </row>
    <row r="87" spans="1:5" ht="191.25">
      <c r="A87" t="s">
        <v>59</v>
      </c>
      <c r="E87" s="39" t="s">
        <v>1401</v>
      </c>
    </row>
    <row r="88" spans="1:16" ht="12.75">
      <c r="A88" t="s">
        <v>49</v>
      </c>
      <c s="34" t="s">
        <v>155</v>
      </c>
      <c s="34" t="s">
        <v>1402</v>
      </c>
      <c s="35" t="s">
        <v>5</v>
      </c>
      <c s="6" t="s">
        <v>1403</v>
      </c>
      <c s="36" t="s">
        <v>90</v>
      </c>
      <c s="37">
        <v>2</v>
      </c>
      <c s="36">
        <v>0</v>
      </c>
      <c s="36">
        <f>ROUND(G88*H88,6)</f>
      </c>
      <c r="L88" s="38">
        <v>0</v>
      </c>
      <c s="32">
        <f>ROUND(ROUND(L88,2)*ROUND(G88,3),2)</f>
      </c>
      <c s="36" t="s">
        <v>55</v>
      </c>
      <c>
        <f>(M88*21)/100</f>
      </c>
      <c t="s">
        <v>27</v>
      </c>
    </row>
    <row r="89" spans="1:5" ht="12.75">
      <c r="A89" s="35" t="s">
        <v>56</v>
      </c>
      <c r="E89" s="39" t="s">
        <v>5</v>
      </c>
    </row>
    <row r="90" spans="1:5" ht="12.75">
      <c r="A90" s="35" t="s">
        <v>57</v>
      </c>
      <c r="E90" s="40" t="s">
        <v>895</v>
      </c>
    </row>
    <row r="91" spans="1:5" ht="140.25">
      <c r="A91" t="s">
        <v>59</v>
      </c>
      <c r="E91" s="39" t="s">
        <v>855</v>
      </c>
    </row>
    <row r="92" spans="1:16" ht="12.75">
      <c r="A92" t="s">
        <v>49</v>
      </c>
      <c s="34" t="s">
        <v>164</v>
      </c>
      <c s="34" t="s">
        <v>1404</v>
      </c>
      <c s="35" t="s">
        <v>5</v>
      </c>
      <c s="6" t="s">
        <v>1405</v>
      </c>
      <c s="36" t="s">
        <v>90</v>
      </c>
      <c s="37">
        <v>1</v>
      </c>
      <c s="36">
        <v>0</v>
      </c>
      <c s="36">
        <f>ROUND(G92*H92,6)</f>
      </c>
      <c r="L92" s="38">
        <v>0</v>
      </c>
      <c s="32">
        <f>ROUND(ROUND(L92,2)*ROUND(G92,3),2)</f>
      </c>
      <c s="36" t="s">
        <v>55</v>
      </c>
      <c>
        <f>(M92*21)/100</f>
      </c>
      <c t="s">
        <v>27</v>
      </c>
    </row>
    <row r="93" spans="1:5" ht="12.75">
      <c r="A93" s="35" t="s">
        <v>56</v>
      </c>
      <c r="E93" s="39" t="s">
        <v>5</v>
      </c>
    </row>
    <row r="94" spans="1:5" ht="25.5">
      <c r="A94" s="35" t="s">
        <v>57</v>
      </c>
      <c r="E94" s="40" t="s">
        <v>58</v>
      </c>
    </row>
    <row r="95" spans="1:5" ht="191.25">
      <c r="A95" t="s">
        <v>59</v>
      </c>
      <c r="E95" s="39" t="s">
        <v>1401</v>
      </c>
    </row>
    <row r="96" spans="1:16" ht="12.75">
      <c r="A96" t="s">
        <v>49</v>
      </c>
      <c s="34" t="s">
        <v>168</v>
      </c>
      <c s="34" t="s">
        <v>1406</v>
      </c>
      <c s="35" t="s">
        <v>5</v>
      </c>
      <c s="6" t="s">
        <v>1407</v>
      </c>
      <c s="36" t="s">
        <v>90</v>
      </c>
      <c s="37">
        <v>4</v>
      </c>
      <c s="36">
        <v>0</v>
      </c>
      <c s="36">
        <f>ROUND(G96*H96,6)</f>
      </c>
      <c r="L96" s="38">
        <v>0</v>
      </c>
      <c s="32">
        <f>ROUND(ROUND(L96,2)*ROUND(G96,3),2)</f>
      </c>
      <c s="36" t="s">
        <v>55</v>
      </c>
      <c>
        <f>(M96*21)/100</f>
      </c>
      <c t="s">
        <v>27</v>
      </c>
    </row>
    <row r="97" spans="1:5" ht="12.75">
      <c r="A97" s="35" t="s">
        <v>56</v>
      </c>
      <c r="E97" s="39" t="s">
        <v>5</v>
      </c>
    </row>
    <row r="98" spans="1:5" ht="12.75">
      <c r="A98" s="35" t="s">
        <v>57</v>
      </c>
      <c r="E98" s="40" t="s">
        <v>860</v>
      </c>
    </row>
    <row r="99" spans="1:5" ht="140.25">
      <c r="A99" t="s">
        <v>59</v>
      </c>
      <c r="E99" s="39" t="s">
        <v>855</v>
      </c>
    </row>
    <row r="100" spans="1:16" ht="12.75">
      <c r="A100" t="s">
        <v>49</v>
      </c>
      <c s="34" t="s">
        <v>173</v>
      </c>
      <c s="34" t="s">
        <v>1408</v>
      </c>
      <c s="35" t="s">
        <v>5</v>
      </c>
      <c s="6" t="s">
        <v>1409</v>
      </c>
      <c s="36" t="s">
        <v>90</v>
      </c>
      <c s="37">
        <v>8</v>
      </c>
      <c s="36">
        <v>0</v>
      </c>
      <c s="36">
        <f>ROUND(G100*H100,6)</f>
      </c>
      <c r="L100" s="38">
        <v>0</v>
      </c>
      <c s="32">
        <f>ROUND(ROUND(L100,2)*ROUND(G100,3),2)</f>
      </c>
      <c s="36" t="s">
        <v>55</v>
      </c>
      <c>
        <f>(M100*21)/100</f>
      </c>
      <c t="s">
        <v>27</v>
      </c>
    </row>
    <row r="101" spans="1:5" ht="12.75">
      <c r="A101" s="35" t="s">
        <v>56</v>
      </c>
      <c r="E101" s="39" t="s">
        <v>5</v>
      </c>
    </row>
    <row r="102" spans="1:5" ht="25.5">
      <c r="A102" s="35" t="s">
        <v>57</v>
      </c>
      <c r="E102" s="40" t="s">
        <v>1410</v>
      </c>
    </row>
    <row r="103" spans="1:5" ht="191.25">
      <c r="A103" t="s">
        <v>59</v>
      </c>
      <c r="E103" s="39" t="s">
        <v>1401</v>
      </c>
    </row>
    <row r="104" spans="1:16" ht="12.75">
      <c r="A104" t="s">
        <v>49</v>
      </c>
      <c s="34" t="s">
        <v>176</v>
      </c>
      <c s="34" t="s">
        <v>1411</v>
      </c>
      <c s="35" t="s">
        <v>5</v>
      </c>
      <c s="6" t="s">
        <v>1412</v>
      </c>
      <c s="36" t="s">
        <v>90</v>
      </c>
      <c s="37">
        <v>4</v>
      </c>
      <c s="36">
        <v>0</v>
      </c>
      <c s="36">
        <f>ROUND(G104*H104,6)</f>
      </c>
      <c r="L104" s="38">
        <v>0</v>
      </c>
      <c s="32">
        <f>ROUND(ROUND(L104,2)*ROUND(G104,3),2)</f>
      </c>
      <c s="36" t="s">
        <v>55</v>
      </c>
      <c>
        <f>(M104*21)/100</f>
      </c>
      <c t="s">
        <v>27</v>
      </c>
    </row>
    <row r="105" spans="1:5" ht="12.75">
      <c r="A105" s="35" t="s">
        <v>56</v>
      </c>
      <c r="E105" s="39" t="s">
        <v>5</v>
      </c>
    </row>
    <row r="106" spans="1:5" ht="12.75">
      <c r="A106" s="35" t="s">
        <v>57</v>
      </c>
      <c r="E106" s="40" t="s">
        <v>860</v>
      </c>
    </row>
    <row r="107" spans="1:5" ht="191.25">
      <c r="A107" t="s">
        <v>59</v>
      </c>
      <c r="E107" s="39" t="s">
        <v>1401</v>
      </c>
    </row>
    <row r="108" spans="1:16" ht="25.5">
      <c r="A108" t="s">
        <v>49</v>
      </c>
      <c s="34" t="s">
        <v>180</v>
      </c>
      <c s="34" t="s">
        <v>1413</v>
      </c>
      <c s="35" t="s">
        <v>5</v>
      </c>
      <c s="6" t="s">
        <v>1414</v>
      </c>
      <c s="36" t="s">
        <v>90</v>
      </c>
      <c s="37">
        <v>1</v>
      </c>
      <c s="36">
        <v>0</v>
      </c>
      <c s="36">
        <f>ROUND(G108*H108,6)</f>
      </c>
      <c r="L108" s="38">
        <v>0</v>
      </c>
      <c s="32">
        <f>ROUND(ROUND(L108,2)*ROUND(G108,3),2)</f>
      </c>
      <c s="36" t="s">
        <v>55</v>
      </c>
      <c>
        <f>(M108*21)/100</f>
      </c>
      <c t="s">
        <v>27</v>
      </c>
    </row>
    <row r="109" spans="1:5" ht="12.75">
      <c r="A109" s="35" t="s">
        <v>56</v>
      </c>
      <c r="E109" s="39" t="s">
        <v>5</v>
      </c>
    </row>
    <row r="110" spans="1:5" ht="12.75">
      <c r="A110" s="35" t="s">
        <v>57</v>
      </c>
      <c r="E110" s="40" t="s">
        <v>899</v>
      </c>
    </row>
    <row r="111" spans="1:5" ht="191.25">
      <c r="A111" t="s">
        <v>59</v>
      </c>
      <c r="E111" s="39" t="s">
        <v>1401</v>
      </c>
    </row>
    <row r="112" spans="1:16" ht="12.75">
      <c r="A112" t="s">
        <v>49</v>
      </c>
      <c s="34" t="s">
        <v>916</v>
      </c>
      <c s="34" t="s">
        <v>1415</v>
      </c>
      <c s="35" t="s">
        <v>5</v>
      </c>
      <c s="6" t="s">
        <v>1416</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40.25">
      <c r="A115" t="s">
        <v>59</v>
      </c>
      <c r="E115" s="39" t="s">
        <v>855</v>
      </c>
    </row>
    <row r="116" spans="1:16" ht="12.75">
      <c r="A116" t="s">
        <v>49</v>
      </c>
      <c s="34" t="s">
        <v>919</v>
      </c>
      <c s="34" t="s">
        <v>1417</v>
      </c>
      <c s="35" t="s">
        <v>5</v>
      </c>
      <c s="6" t="s">
        <v>1418</v>
      </c>
      <c s="36" t="s">
        <v>90</v>
      </c>
      <c s="37">
        <v>5</v>
      </c>
      <c s="36">
        <v>0</v>
      </c>
      <c s="36">
        <f>ROUND(G116*H116,6)</f>
      </c>
      <c r="L116" s="38">
        <v>0</v>
      </c>
      <c s="32">
        <f>ROUND(ROUND(L116,2)*ROUND(G116,3),2)</f>
      </c>
      <c s="36" t="s">
        <v>55</v>
      </c>
      <c>
        <f>(M116*21)/100</f>
      </c>
      <c t="s">
        <v>27</v>
      </c>
    </row>
    <row r="117" spans="1:5" ht="12.75">
      <c r="A117" s="35" t="s">
        <v>56</v>
      </c>
      <c r="E117" s="39" t="s">
        <v>5</v>
      </c>
    </row>
    <row r="118" spans="1:5" ht="12.75">
      <c r="A118" s="35" t="s">
        <v>57</v>
      </c>
      <c r="E118" s="40" t="s">
        <v>980</v>
      </c>
    </row>
    <row r="119" spans="1:5" ht="191.25">
      <c r="A119" t="s">
        <v>59</v>
      </c>
      <c r="E119" s="39" t="s">
        <v>1401</v>
      </c>
    </row>
    <row r="120" spans="1:16" ht="12.75">
      <c r="A120" t="s">
        <v>49</v>
      </c>
      <c s="34" t="s">
        <v>183</v>
      </c>
      <c s="34" t="s">
        <v>1419</v>
      </c>
      <c s="35" t="s">
        <v>5</v>
      </c>
      <c s="6" t="s">
        <v>1420</v>
      </c>
      <c s="36" t="s">
        <v>90</v>
      </c>
      <c s="37">
        <v>3</v>
      </c>
      <c s="36">
        <v>0</v>
      </c>
      <c s="36">
        <f>ROUND(G120*H120,6)</f>
      </c>
      <c r="L120" s="38">
        <v>0</v>
      </c>
      <c s="32">
        <f>ROUND(ROUND(L120,2)*ROUND(G120,3),2)</f>
      </c>
      <c s="36" t="s">
        <v>55</v>
      </c>
      <c>
        <f>(M120*21)/100</f>
      </c>
      <c t="s">
        <v>27</v>
      </c>
    </row>
    <row r="121" spans="1:5" ht="12.75">
      <c r="A121" s="35" t="s">
        <v>56</v>
      </c>
      <c r="E121" s="39" t="s">
        <v>5</v>
      </c>
    </row>
    <row r="122" spans="1:5" ht="12.75">
      <c r="A122" s="35" t="s">
        <v>57</v>
      </c>
      <c r="E122" s="40" t="s">
        <v>1210</v>
      </c>
    </row>
    <row r="123" spans="1:5" ht="76.5">
      <c r="A123" t="s">
        <v>59</v>
      </c>
      <c r="E123" s="39" t="s">
        <v>1421</v>
      </c>
    </row>
    <row r="124" spans="1:16" ht="12.75">
      <c r="A124" t="s">
        <v>49</v>
      </c>
      <c s="34" t="s">
        <v>187</v>
      </c>
      <c s="34" t="s">
        <v>1422</v>
      </c>
      <c s="35" t="s">
        <v>5</v>
      </c>
      <c s="6" t="s">
        <v>1423</v>
      </c>
      <c s="36" t="s">
        <v>90</v>
      </c>
      <c s="37">
        <v>8</v>
      </c>
      <c s="36">
        <v>0</v>
      </c>
      <c s="36">
        <f>ROUND(G124*H124,6)</f>
      </c>
      <c r="L124" s="38">
        <v>0</v>
      </c>
      <c s="32">
        <f>ROUND(ROUND(L124,2)*ROUND(G124,3),2)</f>
      </c>
      <c s="36" t="s">
        <v>55</v>
      </c>
      <c>
        <f>(M124*21)/100</f>
      </c>
      <c t="s">
        <v>27</v>
      </c>
    </row>
    <row r="125" spans="1:5" ht="12.75">
      <c r="A125" s="35" t="s">
        <v>56</v>
      </c>
      <c r="E125" s="39" t="s">
        <v>5</v>
      </c>
    </row>
    <row r="126" spans="1:5" ht="12.75">
      <c r="A126" s="35" t="s">
        <v>57</v>
      </c>
      <c r="E126" s="40" t="s">
        <v>851</v>
      </c>
    </row>
    <row r="127" spans="1:5" ht="140.25">
      <c r="A127" t="s">
        <v>59</v>
      </c>
      <c r="E127" s="39" t="s">
        <v>855</v>
      </c>
    </row>
    <row r="128" spans="1:16" ht="25.5">
      <c r="A128" t="s">
        <v>49</v>
      </c>
      <c s="34" t="s">
        <v>191</v>
      </c>
      <c s="34" t="s">
        <v>1424</v>
      </c>
      <c s="35" t="s">
        <v>5</v>
      </c>
      <c s="6" t="s">
        <v>1425</v>
      </c>
      <c s="36" t="s">
        <v>90</v>
      </c>
      <c s="37">
        <v>1</v>
      </c>
      <c s="36">
        <v>0</v>
      </c>
      <c s="36">
        <f>ROUND(G128*H128,6)</f>
      </c>
      <c r="L128" s="38">
        <v>0</v>
      </c>
      <c s="32">
        <f>ROUND(ROUND(L128,2)*ROUND(G128,3),2)</f>
      </c>
      <c s="36" t="s">
        <v>55</v>
      </c>
      <c>
        <f>(M128*21)/100</f>
      </c>
      <c t="s">
        <v>27</v>
      </c>
    </row>
    <row r="129" spans="1:5" ht="12.75">
      <c r="A129" s="35" t="s">
        <v>56</v>
      </c>
      <c r="E129" s="39" t="s">
        <v>5</v>
      </c>
    </row>
    <row r="130" spans="1:5" ht="12.75">
      <c r="A130" s="35" t="s">
        <v>57</v>
      </c>
      <c r="E130" s="40" t="s">
        <v>899</v>
      </c>
    </row>
    <row r="131" spans="1:5" ht="191.25">
      <c r="A131" t="s">
        <v>59</v>
      </c>
      <c r="E131" s="39" t="s">
        <v>1401</v>
      </c>
    </row>
    <row r="132" spans="1:16" ht="12.75">
      <c r="A132" t="s">
        <v>49</v>
      </c>
      <c s="34" t="s">
        <v>196</v>
      </c>
      <c s="34" t="s">
        <v>1426</v>
      </c>
      <c s="35" t="s">
        <v>5</v>
      </c>
      <c s="6" t="s">
        <v>1427</v>
      </c>
      <c s="36" t="s">
        <v>90</v>
      </c>
      <c s="37">
        <v>1</v>
      </c>
      <c s="36">
        <v>0</v>
      </c>
      <c s="36">
        <f>ROUND(G132*H132,6)</f>
      </c>
      <c r="L132" s="38">
        <v>0</v>
      </c>
      <c s="32">
        <f>ROUND(ROUND(L132,2)*ROUND(G132,3),2)</f>
      </c>
      <c s="36" t="s">
        <v>55</v>
      </c>
      <c>
        <f>(M132*21)/100</f>
      </c>
      <c t="s">
        <v>27</v>
      </c>
    </row>
    <row r="133" spans="1:5" ht="12.75">
      <c r="A133" s="35" t="s">
        <v>56</v>
      </c>
      <c r="E133" s="39" t="s">
        <v>5</v>
      </c>
    </row>
    <row r="134" spans="1:5" ht="12.75">
      <c r="A134" s="35" t="s">
        <v>57</v>
      </c>
      <c r="E134" s="40" t="s">
        <v>899</v>
      </c>
    </row>
    <row r="135" spans="1:5" ht="191.25">
      <c r="A135" t="s">
        <v>59</v>
      </c>
      <c r="E135" s="39" t="s">
        <v>1401</v>
      </c>
    </row>
    <row r="136" spans="1:16" ht="12.75">
      <c r="A136" t="s">
        <v>49</v>
      </c>
      <c s="34" t="s">
        <v>200</v>
      </c>
      <c s="34" t="s">
        <v>1428</v>
      </c>
      <c s="35" t="s">
        <v>5</v>
      </c>
      <c s="6" t="s">
        <v>1429</v>
      </c>
      <c s="36" t="s">
        <v>90</v>
      </c>
      <c s="37">
        <v>2</v>
      </c>
      <c s="36">
        <v>0</v>
      </c>
      <c s="36">
        <f>ROUND(G136*H136,6)</f>
      </c>
      <c r="L136" s="38">
        <v>0</v>
      </c>
      <c s="32">
        <f>ROUND(ROUND(L136,2)*ROUND(G136,3),2)</f>
      </c>
      <c s="36" t="s">
        <v>55</v>
      </c>
      <c>
        <f>(M136*21)/100</f>
      </c>
      <c t="s">
        <v>27</v>
      </c>
    </row>
    <row r="137" spans="1:5" ht="12.75">
      <c r="A137" s="35" t="s">
        <v>56</v>
      </c>
      <c r="E137" s="39" t="s">
        <v>5</v>
      </c>
    </row>
    <row r="138" spans="1:5" ht="12.75">
      <c r="A138" s="35" t="s">
        <v>57</v>
      </c>
      <c r="E138" s="40" t="s">
        <v>895</v>
      </c>
    </row>
    <row r="139" spans="1:5" ht="140.25">
      <c r="A139" t="s">
        <v>59</v>
      </c>
      <c r="E139" s="39" t="s">
        <v>855</v>
      </c>
    </row>
    <row r="140" spans="1:16" ht="25.5">
      <c r="A140" t="s">
        <v>49</v>
      </c>
      <c s="34" t="s">
        <v>204</v>
      </c>
      <c s="34" t="s">
        <v>1430</v>
      </c>
      <c s="35" t="s">
        <v>5</v>
      </c>
      <c s="6" t="s">
        <v>1431</v>
      </c>
      <c s="36" t="s">
        <v>90</v>
      </c>
      <c s="37">
        <v>1</v>
      </c>
      <c s="36">
        <v>0</v>
      </c>
      <c s="36">
        <f>ROUND(G140*H140,6)</f>
      </c>
      <c r="L140" s="38">
        <v>0</v>
      </c>
      <c s="32">
        <f>ROUND(ROUND(L140,2)*ROUND(G140,3),2)</f>
      </c>
      <c s="36" t="s">
        <v>55</v>
      </c>
      <c>
        <f>(M140*21)/100</f>
      </c>
      <c t="s">
        <v>27</v>
      </c>
    </row>
    <row r="141" spans="1:5" ht="12.75">
      <c r="A141" s="35" t="s">
        <v>56</v>
      </c>
      <c r="E141" s="39" t="s">
        <v>5</v>
      </c>
    </row>
    <row r="142" spans="1:5" ht="12.75">
      <c r="A142" s="35" t="s">
        <v>57</v>
      </c>
      <c r="E142" s="40" t="s">
        <v>899</v>
      </c>
    </row>
    <row r="143" spans="1:5" ht="191.25">
      <c r="A143" t="s">
        <v>59</v>
      </c>
      <c r="E143" s="39" t="s">
        <v>1401</v>
      </c>
    </row>
    <row r="144" spans="1:16" ht="25.5">
      <c r="A144" t="s">
        <v>49</v>
      </c>
      <c s="34" t="s">
        <v>208</v>
      </c>
      <c s="34" t="s">
        <v>1432</v>
      </c>
      <c s="35" t="s">
        <v>5</v>
      </c>
      <c s="6" t="s">
        <v>1433</v>
      </c>
      <c s="36" t="s">
        <v>90</v>
      </c>
      <c s="37">
        <v>1</v>
      </c>
      <c s="36">
        <v>0</v>
      </c>
      <c s="36">
        <f>ROUND(G144*H144,6)</f>
      </c>
      <c r="L144" s="38">
        <v>0</v>
      </c>
      <c s="32">
        <f>ROUND(ROUND(L144,2)*ROUND(G144,3),2)</f>
      </c>
      <c s="36" t="s">
        <v>55</v>
      </c>
      <c>
        <f>(M144*21)/100</f>
      </c>
      <c t="s">
        <v>27</v>
      </c>
    </row>
    <row r="145" spans="1:5" ht="12.75">
      <c r="A145" s="35" t="s">
        <v>56</v>
      </c>
      <c r="E145" s="39" t="s">
        <v>5</v>
      </c>
    </row>
    <row r="146" spans="1:5" ht="25.5">
      <c r="A146" s="35" t="s">
        <v>57</v>
      </c>
      <c r="E146" s="40" t="s">
        <v>58</v>
      </c>
    </row>
    <row r="147" spans="1:5" ht="191.25">
      <c r="A147" t="s">
        <v>59</v>
      </c>
      <c r="E147" s="39" t="s">
        <v>1401</v>
      </c>
    </row>
    <row r="148" spans="1:16" ht="25.5">
      <c r="A148" t="s">
        <v>49</v>
      </c>
      <c s="34" t="s">
        <v>212</v>
      </c>
      <c s="34" t="s">
        <v>1434</v>
      </c>
      <c s="35" t="s">
        <v>5</v>
      </c>
      <c s="6" t="s">
        <v>1435</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217</v>
      </c>
      <c s="34" t="s">
        <v>1436</v>
      </c>
      <c s="35" t="s">
        <v>5</v>
      </c>
      <c s="6" t="s">
        <v>1437</v>
      </c>
      <c s="36" t="s">
        <v>90</v>
      </c>
      <c s="37">
        <v>2</v>
      </c>
      <c s="36">
        <v>0</v>
      </c>
      <c s="36">
        <f>ROUND(G152*H152,6)</f>
      </c>
      <c r="L152" s="38">
        <v>0</v>
      </c>
      <c s="32">
        <f>ROUND(ROUND(L152,2)*ROUND(G152,3),2)</f>
      </c>
      <c s="36" t="s">
        <v>55</v>
      </c>
      <c>
        <f>(M152*21)/100</f>
      </c>
      <c t="s">
        <v>27</v>
      </c>
    </row>
    <row r="153" spans="1:5" ht="12.75">
      <c r="A153" s="35" t="s">
        <v>56</v>
      </c>
      <c r="E153" s="39" t="s">
        <v>5</v>
      </c>
    </row>
    <row r="154" spans="1:5" ht="25.5">
      <c r="A154" s="35" t="s">
        <v>57</v>
      </c>
      <c r="E154" s="40" t="s">
        <v>1370</v>
      </c>
    </row>
    <row r="155" spans="1:5" ht="140.25">
      <c r="A155" t="s">
        <v>59</v>
      </c>
      <c r="E155" s="39" t="s">
        <v>855</v>
      </c>
    </row>
    <row r="156" spans="1:16" ht="25.5">
      <c r="A156" t="s">
        <v>49</v>
      </c>
      <c s="34" t="s">
        <v>221</v>
      </c>
      <c s="34" t="s">
        <v>1438</v>
      </c>
      <c s="35" t="s">
        <v>5</v>
      </c>
      <c s="6" t="s">
        <v>1439</v>
      </c>
      <c s="36" t="s">
        <v>90</v>
      </c>
      <c s="37">
        <v>1</v>
      </c>
      <c s="36">
        <v>0</v>
      </c>
      <c s="36">
        <f>ROUND(G156*H156,6)</f>
      </c>
      <c r="L156" s="38">
        <v>0</v>
      </c>
      <c s="32">
        <f>ROUND(ROUND(L156,2)*ROUND(G156,3),2)</f>
      </c>
      <c s="36" t="s">
        <v>55</v>
      </c>
      <c>
        <f>(M156*21)/100</f>
      </c>
      <c t="s">
        <v>27</v>
      </c>
    </row>
    <row r="157" spans="1:5" ht="12.75">
      <c r="A157" s="35" t="s">
        <v>56</v>
      </c>
      <c r="E157" s="39" t="s">
        <v>5</v>
      </c>
    </row>
    <row r="158" spans="1:5" ht="12.75">
      <c r="A158" s="35" t="s">
        <v>57</v>
      </c>
      <c r="E158" s="40" t="s">
        <v>899</v>
      </c>
    </row>
    <row r="159" spans="1:5" ht="114.75">
      <c r="A159" t="s">
        <v>59</v>
      </c>
      <c r="E159" s="39" t="s">
        <v>852</v>
      </c>
    </row>
    <row r="160" spans="1:16" ht="12.75">
      <c r="A160" t="s">
        <v>49</v>
      </c>
      <c s="34" t="s">
        <v>226</v>
      </c>
      <c s="34" t="s">
        <v>1440</v>
      </c>
      <c s="35" t="s">
        <v>5</v>
      </c>
      <c s="6" t="s">
        <v>1441</v>
      </c>
      <c s="36" t="s">
        <v>90</v>
      </c>
      <c s="37">
        <v>1</v>
      </c>
      <c s="36">
        <v>0</v>
      </c>
      <c s="36">
        <f>ROUND(G160*H160,6)</f>
      </c>
      <c r="L160" s="38">
        <v>0</v>
      </c>
      <c s="32">
        <f>ROUND(ROUND(L160,2)*ROUND(G160,3),2)</f>
      </c>
      <c s="36" t="s">
        <v>55</v>
      </c>
      <c>
        <f>(M160*21)/100</f>
      </c>
      <c t="s">
        <v>27</v>
      </c>
    </row>
    <row r="161" spans="1:5" ht="12.75">
      <c r="A161" s="35" t="s">
        <v>56</v>
      </c>
      <c r="E161" s="39" t="s">
        <v>5</v>
      </c>
    </row>
    <row r="162" spans="1:5" ht="12.75">
      <c r="A162" s="35" t="s">
        <v>57</v>
      </c>
      <c r="E162" s="40" t="s">
        <v>899</v>
      </c>
    </row>
    <row r="163" spans="1:5" ht="114.75">
      <c r="A163" t="s">
        <v>59</v>
      </c>
      <c r="E163" s="39" t="s">
        <v>852</v>
      </c>
    </row>
    <row r="164" spans="1:16" ht="12.75">
      <c r="A164" t="s">
        <v>49</v>
      </c>
      <c s="34" t="s">
        <v>231</v>
      </c>
      <c s="34" t="s">
        <v>1442</v>
      </c>
      <c s="35" t="s">
        <v>5</v>
      </c>
      <c s="6" t="s">
        <v>1443</v>
      </c>
      <c s="36" t="s">
        <v>90</v>
      </c>
      <c s="37">
        <v>1</v>
      </c>
      <c s="36">
        <v>0</v>
      </c>
      <c s="36">
        <f>ROUND(G164*H164,6)</f>
      </c>
      <c r="L164" s="38">
        <v>0</v>
      </c>
      <c s="32">
        <f>ROUND(ROUND(L164,2)*ROUND(G164,3),2)</f>
      </c>
      <c s="36" t="s">
        <v>55</v>
      </c>
      <c>
        <f>(M164*21)/100</f>
      </c>
      <c t="s">
        <v>27</v>
      </c>
    </row>
    <row r="165" spans="1:5" ht="12.75">
      <c r="A165" s="35" t="s">
        <v>56</v>
      </c>
      <c r="E165" s="39" t="s">
        <v>5</v>
      </c>
    </row>
    <row r="166" spans="1:5" ht="12.75">
      <c r="A166" s="35" t="s">
        <v>57</v>
      </c>
      <c r="E166" s="40" t="s">
        <v>899</v>
      </c>
    </row>
    <row r="167" spans="1:5" ht="114.75">
      <c r="A167" t="s">
        <v>59</v>
      </c>
      <c r="E167" s="39" t="s">
        <v>852</v>
      </c>
    </row>
    <row r="168" spans="1:16" ht="25.5">
      <c r="A168" t="s">
        <v>49</v>
      </c>
      <c s="34" t="s">
        <v>235</v>
      </c>
      <c s="34" t="s">
        <v>1444</v>
      </c>
      <c s="35" t="s">
        <v>5</v>
      </c>
      <c s="6" t="s">
        <v>1445</v>
      </c>
      <c s="36" t="s">
        <v>90</v>
      </c>
      <c s="37">
        <v>1</v>
      </c>
      <c s="36">
        <v>0</v>
      </c>
      <c s="36">
        <f>ROUND(G168*H168,6)</f>
      </c>
      <c r="L168" s="38">
        <v>0</v>
      </c>
      <c s="32">
        <f>ROUND(ROUND(L168,2)*ROUND(G168,3),2)</f>
      </c>
      <c s="36" t="s">
        <v>55</v>
      </c>
      <c>
        <f>(M168*21)/100</f>
      </c>
      <c t="s">
        <v>27</v>
      </c>
    </row>
    <row r="169" spans="1:5" ht="12.75">
      <c r="A169" s="35" t="s">
        <v>56</v>
      </c>
      <c r="E169" s="39" t="s">
        <v>5</v>
      </c>
    </row>
    <row r="170" spans="1:5" ht="25.5">
      <c r="A170" s="35" t="s">
        <v>57</v>
      </c>
      <c r="E170" s="40" t="s">
        <v>58</v>
      </c>
    </row>
    <row r="171" spans="1:5" ht="114.75">
      <c r="A171" t="s">
        <v>59</v>
      </c>
      <c r="E171" s="39" t="s">
        <v>852</v>
      </c>
    </row>
    <row r="172" spans="1:16" ht="25.5">
      <c r="A172" t="s">
        <v>49</v>
      </c>
      <c s="34" t="s">
        <v>239</v>
      </c>
      <c s="34" t="s">
        <v>1446</v>
      </c>
      <c s="35" t="s">
        <v>5</v>
      </c>
      <c s="6" t="s">
        <v>1447</v>
      </c>
      <c s="36" t="s">
        <v>90</v>
      </c>
      <c s="37">
        <v>1</v>
      </c>
      <c s="36">
        <v>0</v>
      </c>
      <c s="36">
        <f>ROUND(G172*H172,6)</f>
      </c>
      <c r="L172" s="38">
        <v>0</v>
      </c>
      <c s="32">
        <f>ROUND(ROUND(L172,2)*ROUND(G172,3),2)</f>
      </c>
      <c s="36" t="s">
        <v>55</v>
      </c>
      <c>
        <f>(M172*21)/100</f>
      </c>
      <c t="s">
        <v>27</v>
      </c>
    </row>
    <row r="173" spans="1:5" ht="12.75">
      <c r="A173" s="35" t="s">
        <v>56</v>
      </c>
      <c r="E173" s="39" t="s">
        <v>5</v>
      </c>
    </row>
    <row r="174" spans="1:5" ht="12.75">
      <c r="A174" s="35" t="s">
        <v>57</v>
      </c>
      <c r="E174" s="40" t="s">
        <v>899</v>
      </c>
    </row>
    <row r="175" spans="1:5" ht="102">
      <c r="A175" t="s">
        <v>59</v>
      </c>
      <c r="E175" s="39" t="s">
        <v>1448</v>
      </c>
    </row>
    <row r="176" spans="1:16" ht="25.5">
      <c r="A176" t="s">
        <v>49</v>
      </c>
      <c s="34" t="s">
        <v>243</v>
      </c>
      <c s="34" t="s">
        <v>1449</v>
      </c>
      <c s="35" t="s">
        <v>5</v>
      </c>
      <c s="6" t="s">
        <v>1450</v>
      </c>
      <c s="36" t="s">
        <v>90</v>
      </c>
      <c s="37">
        <v>5</v>
      </c>
      <c s="36">
        <v>0</v>
      </c>
      <c s="36">
        <f>ROUND(G176*H176,6)</f>
      </c>
      <c r="L176" s="38">
        <v>0</v>
      </c>
      <c s="32">
        <f>ROUND(ROUND(L176,2)*ROUND(G176,3),2)</f>
      </c>
      <c s="36" t="s">
        <v>55</v>
      </c>
      <c>
        <f>(M176*21)/100</f>
      </c>
      <c t="s">
        <v>27</v>
      </c>
    </row>
    <row r="177" spans="1:5" ht="12.75">
      <c r="A177" s="35" t="s">
        <v>56</v>
      </c>
      <c r="E177" s="39" t="s">
        <v>5</v>
      </c>
    </row>
    <row r="178" spans="1:5" ht="25.5">
      <c r="A178" s="35" t="s">
        <v>57</v>
      </c>
      <c r="E178" s="40" t="s">
        <v>486</v>
      </c>
    </row>
    <row r="179" spans="1:5" ht="114.75">
      <c r="A179" t="s">
        <v>59</v>
      </c>
      <c r="E179" s="39" t="s">
        <v>852</v>
      </c>
    </row>
    <row r="180" spans="1:16" ht="25.5">
      <c r="A180" t="s">
        <v>49</v>
      </c>
      <c s="34" t="s">
        <v>251</v>
      </c>
      <c s="34" t="s">
        <v>1451</v>
      </c>
      <c s="35" t="s">
        <v>5</v>
      </c>
      <c s="6" t="s">
        <v>1452</v>
      </c>
      <c s="36" t="s">
        <v>90</v>
      </c>
      <c s="37">
        <v>1</v>
      </c>
      <c s="36">
        <v>0</v>
      </c>
      <c s="36">
        <f>ROUND(G180*H180,6)</f>
      </c>
      <c r="L180" s="38">
        <v>0</v>
      </c>
      <c s="32">
        <f>ROUND(ROUND(L180,2)*ROUND(G180,3),2)</f>
      </c>
      <c s="36" t="s">
        <v>55</v>
      </c>
      <c>
        <f>(M180*21)/100</f>
      </c>
      <c t="s">
        <v>27</v>
      </c>
    </row>
    <row r="181" spans="1:5" ht="12.75">
      <c r="A181" s="35" t="s">
        <v>56</v>
      </c>
      <c r="E181" s="39" t="s">
        <v>5</v>
      </c>
    </row>
    <row r="182" spans="1:5" ht="12.75">
      <c r="A182" s="35" t="s">
        <v>57</v>
      </c>
      <c r="E182" s="40" t="s">
        <v>899</v>
      </c>
    </row>
    <row r="183" spans="1:5" ht="12.75">
      <c r="A183" t="s">
        <v>59</v>
      </c>
      <c r="E183" s="39" t="s">
        <v>5</v>
      </c>
    </row>
    <row r="184" spans="1:16" ht="12.75">
      <c r="A184" t="s">
        <v>49</v>
      </c>
      <c s="34" t="s">
        <v>255</v>
      </c>
      <c s="34" t="s">
        <v>1453</v>
      </c>
      <c s="35" t="s">
        <v>5</v>
      </c>
      <c s="6" t="s">
        <v>1454</v>
      </c>
      <c s="36" t="s">
        <v>90</v>
      </c>
      <c s="37">
        <v>1</v>
      </c>
      <c s="36">
        <v>0</v>
      </c>
      <c s="36">
        <f>ROUND(G184*H184,6)</f>
      </c>
      <c r="L184" s="38">
        <v>0</v>
      </c>
      <c s="32">
        <f>ROUND(ROUND(L184,2)*ROUND(G184,3),2)</f>
      </c>
      <c s="36" t="s">
        <v>55</v>
      </c>
      <c>
        <f>(M184*21)/100</f>
      </c>
      <c t="s">
        <v>27</v>
      </c>
    </row>
    <row r="185" spans="1:5" ht="12.75">
      <c r="A185" s="35" t="s">
        <v>56</v>
      </c>
      <c r="E185" s="39" t="s">
        <v>5</v>
      </c>
    </row>
    <row r="186" spans="1:5" ht="12.75">
      <c r="A186" s="35" t="s">
        <v>57</v>
      </c>
      <c r="E186" s="40" t="s">
        <v>899</v>
      </c>
    </row>
    <row r="187" spans="1:5" ht="114.75">
      <c r="A187" t="s">
        <v>59</v>
      </c>
      <c r="E187" s="39" t="s">
        <v>852</v>
      </c>
    </row>
    <row r="188" spans="1:16" ht="25.5">
      <c r="A188" t="s">
        <v>49</v>
      </c>
      <c s="34" t="s">
        <v>259</v>
      </c>
      <c s="34" t="s">
        <v>1455</v>
      </c>
      <c s="35" t="s">
        <v>5</v>
      </c>
      <c s="6" t="s">
        <v>1456</v>
      </c>
      <c s="36" t="s">
        <v>90</v>
      </c>
      <c s="37">
        <v>1</v>
      </c>
      <c s="36">
        <v>0</v>
      </c>
      <c s="36">
        <f>ROUND(G188*H188,6)</f>
      </c>
      <c r="L188" s="38">
        <v>0</v>
      </c>
      <c s="32">
        <f>ROUND(ROUND(L188,2)*ROUND(G188,3),2)</f>
      </c>
      <c s="36" t="s">
        <v>55</v>
      </c>
      <c>
        <f>(M188*21)/100</f>
      </c>
      <c t="s">
        <v>27</v>
      </c>
    </row>
    <row r="189" spans="1:5" ht="12.75">
      <c r="A189" s="35" t="s">
        <v>56</v>
      </c>
      <c r="E189" s="39" t="s">
        <v>5</v>
      </c>
    </row>
    <row r="190" spans="1:5" ht="12.75">
      <c r="A190" s="35" t="s">
        <v>57</v>
      </c>
      <c r="E190" s="40" t="s">
        <v>899</v>
      </c>
    </row>
    <row r="191" spans="1:5" ht="140.25">
      <c r="A191" t="s">
        <v>59</v>
      </c>
      <c r="E191" s="39" t="s">
        <v>855</v>
      </c>
    </row>
    <row r="192" spans="1:16" ht="25.5">
      <c r="A192" t="s">
        <v>49</v>
      </c>
      <c s="34" t="s">
        <v>263</v>
      </c>
      <c s="34" t="s">
        <v>1457</v>
      </c>
      <c s="35" t="s">
        <v>5</v>
      </c>
      <c s="6" t="s">
        <v>1458</v>
      </c>
      <c s="36" t="s">
        <v>90</v>
      </c>
      <c s="37">
        <v>1</v>
      </c>
      <c s="36">
        <v>0</v>
      </c>
      <c s="36">
        <f>ROUND(G192*H192,6)</f>
      </c>
      <c r="L192" s="38">
        <v>0</v>
      </c>
      <c s="32">
        <f>ROUND(ROUND(L192,2)*ROUND(G192,3),2)</f>
      </c>
      <c s="36" t="s">
        <v>55</v>
      </c>
      <c>
        <f>(M192*21)/100</f>
      </c>
      <c t="s">
        <v>27</v>
      </c>
    </row>
    <row r="193" spans="1:5" ht="12.75">
      <c r="A193" s="35" t="s">
        <v>56</v>
      </c>
      <c r="E193" s="39" t="s">
        <v>5</v>
      </c>
    </row>
    <row r="194" spans="1:5" ht="25.5">
      <c r="A194" s="35" t="s">
        <v>57</v>
      </c>
      <c r="E194" s="40" t="s">
        <v>58</v>
      </c>
    </row>
    <row r="195" spans="1:5" ht="178.5">
      <c r="A195" t="s">
        <v>59</v>
      </c>
      <c r="E195" s="39" t="s">
        <v>1459</v>
      </c>
    </row>
    <row r="196" spans="1:16" ht="25.5">
      <c r="A196" t="s">
        <v>49</v>
      </c>
      <c s="34" t="s">
        <v>267</v>
      </c>
      <c s="34" t="s">
        <v>1460</v>
      </c>
      <c s="35" t="s">
        <v>5</v>
      </c>
      <c s="6" t="s">
        <v>1461</v>
      </c>
      <c s="36" t="s">
        <v>90</v>
      </c>
      <c s="37">
        <v>3</v>
      </c>
      <c s="36">
        <v>0</v>
      </c>
      <c s="36">
        <f>ROUND(G196*H196,6)</f>
      </c>
      <c r="L196" s="38">
        <v>0</v>
      </c>
      <c s="32">
        <f>ROUND(ROUND(L196,2)*ROUND(G196,3),2)</f>
      </c>
      <c s="36" t="s">
        <v>55</v>
      </c>
      <c>
        <f>(M196*21)/100</f>
      </c>
      <c t="s">
        <v>27</v>
      </c>
    </row>
    <row r="197" spans="1:5" ht="12.75">
      <c r="A197" s="35" t="s">
        <v>56</v>
      </c>
      <c r="E197" s="39" t="s">
        <v>5</v>
      </c>
    </row>
    <row r="198" spans="1:5" ht="25.5">
      <c r="A198" s="35" t="s">
        <v>57</v>
      </c>
      <c r="E198" s="40" t="s">
        <v>1462</v>
      </c>
    </row>
    <row r="199" spans="1:5" ht="153">
      <c r="A199" t="s">
        <v>59</v>
      </c>
      <c r="E199" s="39" t="s">
        <v>1463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7791</v>
      </c>
      <c s="41">
        <f>Rekapitulace!C94</f>
      </c>
      <c s="20" t="s">
        <v>0</v>
      </c>
      <c t="s">
        <v>23</v>
      </c>
      <c t="s">
        <v>27</v>
      </c>
    </row>
    <row r="4" spans="1:16" ht="32" customHeight="1">
      <c r="A4" s="24" t="s">
        <v>20</v>
      </c>
      <c s="25" t="s">
        <v>28</v>
      </c>
      <c s="27" t="s">
        <v>7791</v>
      </c>
      <c r="E4" s="26" t="s">
        <v>7792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7794</v>
      </c>
      <c r="E8" s="30" t="s">
        <v>7792</v>
      </c>
      <c r="J8" s="29">
        <f>0+J9</f>
      </c>
      <c s="29">
        <f>0+K9</f>
      </c>
      <c s="29">
        <f>0+L9</f>
      </c>
      <c s="29">
        <f>0+M9</f>
      </c>
    </row>
    <row r="9" spans="1:13" ht="12.75">
      <c r="A9" t="s">
        <v>46</v>
      </c>
      <c r="C9" s="31" t="s">
        <v>4</v>
      </c>
      <c r="E9" s="33" t="s">
        <v>7795</v>
      </c>
      <c r="J9" s="32">
        <f>0</f>
      </c>
      <c s="32">
        <f>0</f>
      </c>
      <c s="32">
        <f>0+L10+L14+L18+L22+L26+L30+L34+L38+L42+L46+L50+L54+L58+L62+L66+L70+L74+L78+L82+L86+L90+L94+L98</f>
      </c>
      <c s="32">
        <f>0+M10+M14+M18+M22+M26+M30+M34+M38+M42+M46+M50+M54+M58+M62+M66+M70+M74+M78+M82+M86+M90+M94+M98</f>
      </c>
    </row>
    <row r="10" spans="1:16" ht="12.75">
      <c r="A10" t="s">
        <v>49</v>
      </c>
      <c s="34" t="s">
        <v>4</v>
      </c>
      <c s="34" t="s">
        <v>1761</v>
      </c>
      <c s="35" t="s">
        <v>1762</v>
      </c>
      <c s="6" t="s">
        <v>7796</v>
      </c>
      <c s="36" t="s">
        <v>793</v>
      </c>
      <c s="37">
        <v>34.9</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25.5">
      <c r="A13" t="s">
        <v>59</v>
      </c>
      <c r="E13" s="39" t="s">
        <v>1766</v>
      </c>
    </row>
    <row r="14" spans="1:16" ht="25.5">
      <c r="A14" t="s">
        <v>49</v>
      </c>
      <c s="34" t="s">
        <v>27</v>
      </c>
      <c s="34" t="s">
        <v>805</v>
      </c>
      <c s="35" t="s">
        <v>806</v>
      </c>
      <c s="6" t="s">
        <v>7797</v>
      </c>
      <c s="36" t="s">
        <v>793</v>
      </c>
      <c s="37">
        <v>35167.135</v>
      </c>
      <c s="36">
        <v>0</v>
      </c>
      <c s="36">
        <f>ROUND(G14*H14,6)</f>
      </c>
      <c r="L14" s="38">
        <v>0</v>
      </c>
      <c s="32">
        <f>ROUND(ROUND(L14,2)*ROUND(G14,3),2)</f>
      </c>
      <c s="36" t="s">
        <v>808</v>
      </c>
      <c>
        <f>(M14*21)/100</f>
      </c>
      <c t="s">
        <v>27</v>
      </c>
    </row>
    <row r="15" spans="1:5" ht="12.75">
      <c r="A15" s="35" t="s">
        <v>56</v>
      </c>
      <c r="E15" s="39" t="s">
        <v>5</v>
      </c>
    </row>
    <row r="16" spans="1:5" ht="25.5">
      <c r="A16" s="35" t="s">
        <v>57</v>
      </c>
      <c r="E16" s="40" t="s">
        <v>7798</v>
      </c>
    </row>
    <row r="17" spans="1:5" ht="127.5">
      <c r="A17" t="s">
        <v>59</v>
      </c>
      <c r="E17" s="39" t="s">
        <v>7799</v>
      </c>
    </row>
    <row r="18" spans="1:16" ht="25.5">
      <c r="A18" t="s">
        <v>49</v>
      </c>
      <c s="34" t="s">
        <v>26</v>
      </c>
      <c s="34" t="s">
        <v>2067</v>
      </c>
      <c s="35" t="s">
        <v>2068</v>
      </c>
      <c s="6" t="s">
        <v>7800</v>
      </c>
      <c s="36" t="s">
        <v>793</v>
      </c>
      <c s="37">
        <v>3008.979</v>
      </c>
      <c s="36">
        <v>0</v>
      </c>
      <c s="36">
        <f>ROUND(G18*H18,6)</f>
      </c>
      <c r="L18" s="38">
        <v>0</v>
      </c>
      <c s="32">
        <f>ROUND(ROUND(L18,2)*ROUND(G18,3),2)</f>
      </c>
      <c s="36" t="s">
        <v>808</v>
      </c>
      <c>
        <f>(M18*21)/100</f>
      </c>
      <c t="s">
        <v>27</v>
      </c>
    </row>
    <row r="19" spans="1:5" ht="12.75">
      <c r="A19" s="35" t="s">
        <v>56</v>
      </c>
      <c r="E19" s="39" t="s">
        <v>5</v>
      </c>
    </row>
    <row r="20" spans="1:5" ht="25.5">
      <c r="A20" s="35" t="s">
        <v>57</v>
      </c>
      <c r="E20" s="40" t="s">
        <v>7801</v>
      </c>
    </row>
    <row r="21" spans="1:5" ht="127.5">
      <c r="A21" t="s">
        <v>59</v>
      </c>
      <c r="E21" s="39" t="s">
        <v>7799</v>
      </c>
    </row>
    <row r="22" spans="1:16" ht="25.5">
      <c r="A22" t="s">
        <v>49</v>
      </c>
      <c s="34" t="s">
        <v>72</v>
      </c>
      <c s="34" t="s">
        <v>790</v>
      </c>
      <c s="35" t="s">
        <v>791</v>
      </c>
      <c s="6" t="s">
        <v>7802</v>
      </c>
      <c s="36" t="s">
        <v>793</v>
      </c>
      <c s="37">
        <v>8.01</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7799</v>
      </c>
    </row>
    <row r="26" spans="1:16" ht="25.5">
      <c r="A26" t="s">
        <v>49</v>
      </c>
      <c s="34" t="s">
        <v>77</v>
      </c>
      <c s="34" t="s">
        <v>2071</v>
      </c>
      <c s="35" t="s">
        <v>2072</v>
      </c>
      <c s="6" t="s">
        <v>7803</v>
      </c>
      <c s="36" t="s">
        <v>793</v>
      </c>
      <c s="37">
        <v>24.29</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7799</v>
      </c>
    </row>
    <row r="30" spans="1:16" ht="25.5">
      <c r="A30" t="s">
        <v>49</v>
      </c>
      <c s="34" t="s">
        <v>82</v>
      </c>
      <c s="34" t="s">
        <v>2074</v>
      </c>
      <c s="35" t="s">
        <v>2075</v>
      </c>
      <c s="6" t="s">
        <v>7804</v>
      </c>
      <c s="36" t="s">
        <v>793</v>
      </c>
      <c s="37">
        <v>2215.5</v>
      </c>
      <c s="36">
        <v>0</v>
      </c>
      <c s="36">
        <f>ROUND(G30*H30,6)</f>
      </c>
      <c r="L30" s="38">
        <v>0</v>
      </c>
      <c s="32">
        <f>ROUND(ROUND(L30,2)*ROUND(G30,3),2)</f>
      </c>
      <c s="36" t="s">
        <v>808</v>
      </c>
      <c>
        <f>(M30*21)/100</f>
      </c>
      <c t="s">
        <v>27</v>
      </c>
    </row>
    <row r="31" spans="1:5" ht="12.75">
      <c r="A31" s="35" t="s">
        <v>56</v>
      </c>
      <c r="E31" s="39" t="s">
        <v>5</v>
      </c>
    </row>
    <row r="32" spans="1:5" ht="38.25">
      <c r="A32" s="35" t="s">
        <v>57</v>
      </c>
      <c r="E32" s="40" t="s">
        <v>7805</v>
      </c>
    </row>
    <row r="33" spans="1:5" ht="127.5">
      <c r="A33" t="s">
        <v>59</v>
      </c>
      <c r="E33" s="39" t="s">
        <v>7799</v>
      </c>
    </row>
    <row r="34" spans="1:16" ht="25.5">
      <c r="A34" t="s">
        <v>49</v>
      </c>
      <c s="34" t="s">
        <v>87</v>
      </c>
      <c s="34" t="s">
        <v>796</v>
      </c>
      <c s="35" t="s">
        <v>797</v>
      </c>
      <c s="6" t="s">
        <v>7806</v>
      </c>
      <c s="36" t="s">
        <v>793</v>
      </c>
      <c s="37">
        <v>3009.311</v>
      </c>
      <c s="36">
        <v>0</v>
      </c>
      <c s="36">
        <f>ROUND(G34*H34,6)</f>
      </c>
      <c r="L34" s="38">
        <v>0</v>
      </c>
      <c s="32">
        <f>ROUND(ROUND(L34,2)*ROUND(G34,3),2)</f>
      </c>
      <c s="36" t="s">
        <v>808</v>
      </c>
      <c>
        <f>(M34*21)/100</f>
      </c>
      <c t="s">
        <v>27</v>
      </c>
    </row>
    <row r="35" spans="1:5" ht="12.75">
      <c r="A35" s="35" t="s">
        <v>56</v>
      </c>
      <c r="E35" s="39" t="s">
        <v>5</v>
      </c>
    </row>
    <row r="36" spans="1:5" ht="25.5">
      <c r="A36" s="35" t="s">
        <v>57</v>
      </c>
      <c r="E36" s="40" t="s">
        <v>7807</v>
      </c>
    </row>
    <row r="37" spans="1:5" ht="127.5">
      <c r="A37" t="s">
        <v>59</v>
      </c>
      <c r="E37" s="39" t="s">
        <v>7799</v>
      </c>
    </row>
    <row r="38" spans="1:16" ht="25.5">
      <c r="A38" t="s">
        <v>49</v>
      </c>
      <c s="34" t="s">
        <v>108</v>
      </c>
      <c s="34" t="s">
        <v>1888</v>
      </c>
      <c s="35" t="s">
        <v>1889</v>
      </c>
      <c s="6" t="s">
        <v>7808</v>
      </c>
      <c s="36" t="s">
        <v>793</v>
      </c>
      <c s="37">
        <v>4077.03</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7799</v>
      </c>
    </row>
    <row r="42" spans="1:16" ht="25.5">
      <c r="A42" t="s">
        <v>49</v>
      </c>
      <c s="34" t="s">
        <v>112</v>
      </c>
      <c s="34" t="s">
        <v>2078</v>
      </c>
      <c s="35" t="s">
        <v>2079</v>
      </c>
      <c s="6" t="s">
        <v>7809</v>
      </c>
      <c s="36" t="s">
        <v>793</v>
      </c>
      <c s="37">
        <v>0.35</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7799</v>
      </c>
    </row>
    <row r="46" spans="1:16" ht="25.5">
      <c r="A46" t="s">
        <v>49</v>
      </c>
      <c s="34" t="s">
        <v>116</v>
      </c>
      <c s="34" t="s">
        <v>2312</v>
      </c>
      <c s="35" t="s">
        <v>2313</v>
      </c>
      <c s="6" t="s">
        <v>7810</v>
      </c>
      <c s="36" t="s">
        <v>793</v>
      </c>
      <c s="37">
        <v>23.8</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7799</v>
      </c>
    </row>
    <row r="50" spans="1:16" ht="25.5">
      <c r="A50" t="s">
        <v>49</v>
      </c>
      <c s="34" t="s">
        <v>120</v>
      </c>
      <c s="34" t="s">
        <v>1894</v>
      </c>
      <c s="35" t="s">
        <v>1895</v>
      </c>
      <c s="6" t="s">
        <v>7811</v>
      </c>
      <c s="36" t="s">
        <v>793</v>
      </c>
      <c s="37">
        <v>848.466</v>
      </c>
      <c s="36">
        <v>0</v>
      </c>
      <c s="36">
        <f>ROUND(G50*H50,6)</f>
      </c>
      <c r="L50" s="38">
        <v>0</v>
      </c>
      <c s="32">
        <f>ROUND(ROUND(L50,2)*ROUND(G50,3),2)</f>
      </c>
      <c s="36" t="s">
        <v>808</v>
      </c>
      <c>
        <f>(M50*21)/100</f>
      </c>
      <c t="s">
        <v>27</v>
      </c>
    </row>
    <row r="51" spans="1:5" ht="12.75">
      <c r="A51" s="35" t="s">
        <v>56</v>
      </c>
      <c r="E51" s="39" t="s">
        <v>5</v>
      </c>
    </row>
    <row r="52" spans="1:5" ht="38.25">
      <c r="A52" s="35" t="s">
        <v>57</v>
      </c>
      <c r="E52" s="40" t="s">
        <v>7812</v>
      </c>
    </row>
    <row r="53" spans="1:5" ht="127.5">
      <c r="A53" t="s">
        <v>59</v>
      </c>
      <c r="E53" s="39" t="s">
        <v>7799</v>
      </c>
    </row>
    <row r="54" spans="1:16" ht="25.5">
      <c r="A54" t="s">
        <v>49</v>
      </c>
      <c s="34" t="s">
        <v>124</v>
      </c>
      <c s="34" t="s">
        <v>1767</v>
      </c>
      <c s="35" t="s">
        <v>1768</v>
      </c>
      <c s="6" t="s">
        <v>7813</v>
      </c>
      <c s="36" t="s">
        <v>793</v>
      </c>
      <c s="37">
        <v>0.5</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7799</v>
      </c>
    </row>
    <row r="58" spans="1:16" ht="25.5">
      <c r="A58" t="s">
        <v>49</v>
      </c>
      <c s="34" t="s">
        <v>128</v>
      </c>
      <c s="34" t="s">
        <v>1898</v>
      </c>
      <c s="35" t="s">
        <v>1899</v>
      </c>
      <c s="6" t="s">
        <v>7814</v>
      </c>
      <c s="36" t="s">
        <v>793</v>
      </c>
      <c s="37">
        <v>0.73</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7799</v>
      </c>
    </row>
    <row r="62" spans="1:16" ht="25.5">
      <c r="A62" t="s">
        <v>49</v>
      </c>
      <c s="34" t="s">
        <v>131</v>
      </c>
      <c s="34" t="s">
        <v>1901</v>
      </c>
      <c s="35" t="s">
        <v>1902</v>
      </c>
      <c s="6" t="s">
        <v>7815</v>
      </c>
      <c s="36" t="s">
        <v>793</v>
      </c>
      <c s="37">
        <v>9.28</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7799</v>
      </c>
    </row>
    <row r="66" spans="1:16" ht="38.25">
      <c r="A66" t="s">
        <v>49</v>
      </c>
      <c s="34" t="s">
        <v>135</v>
      </c>
      <c s="34" t="s">
        <v>811</v>
      </c>
      <c s="35" t="s">
        <v>812</v>
      </c>
      <c s="6" t="s">
        <v>7816</v>
      </c>
      <c s="36" t="s">
        <v>793</v>
      </c>
      <c s="37">
        <v>24.4</v>
      </c>
      <c s="36">
        <v>0</v>
      </c>
      <c s="36">
        <f>ROUND(G66*H66,6)</f>
      </c>
      <c r="L66" s="38">
        <v>0</v>
      </c>
      <c s="32">
        <f>ROUND(ROUND(L66,2)*ROUND(G66,3),2)</f>
      </c>
      <c s="36" t="s">
        <v>808</v>
      </c>
      <c>
        <f>(M66*21)/100</f>
      </c>
      <c t="s">
        <v>27</v>
      </c>
    </row>
    <row r="67" spans="1:5" ht="12.75">
      <c r="A67" s="35" t="s">
        <v>56</v>
      </c>
      <c r="E67" s="39" t="s">
        <v>5</v>
      </c>
    </row>
    <row r="68" spans="1:5" ht="25.5">
      <c r="A68" s="35" t="s">
        <v>57</v>
      </c>
      <c r="E68" s="40" t="s">
        <v>7817</v>
      </c>
    </row>
    <row r="69" spans="1:5" ht="127.5">
      <c r="A69" t="s">
        <v>59</v>
      </c>
      <c r="E69" s="39" t="s">
        <v>7799</v>
      </c>
    </row>
    <row r="70" spans="1:16" ht="25.5">
      <c r="A70" t="s">
        <v>49</v>
      </c>
      <c s="34" t="s">
        <v>139</v>
      </c>
      <c s="34" t="s">
        <v>2081</v>
      </c>
      <c s="35" t="s">
        <v>2082</v>
      </c>
      <c s="6" t="s">
        <v>7818</v>
      </c>
      <c s="36" t="s">
        <v>793</v>
      </c>
      <c s="37">
        <v>1238.64</v>
      </c>
      <c s="36">
        <v>0</v>
      </c>
      <c s="36">
        <f>ROUND(G70*H70,6)</f>
      </c>
      <c r="L70" s="38">
        <v>0</v>
      </c>
      <c s="32">
        <f>ROUND(ROUND(L70,2)*ROUND(G70,3),2)</f>
      </c>
      <c s="36" t="s">
        <v>808</v>
      </c>
      <c>
        <f>(M70*21)/100</f>
      </c>
      <c t="s">
        <v>27</v>
      </c>
    </row>
    <row r="71" spans="1:5" ht="12.75">
      <c r="A71" s="35" t="s">
        <v>56</v>
      </c>
      <c r="E71" s="39" t="s">
        <v>5</v>
      </c>
    </row>
    <row r="72" spans="1:5" ht="25.5">
      <c r="A72" s="35" t="s">
        <v>57</v>
      </c>
      <c r="E72" s="40" t="s">
        <v>7819</v>
      </c>
    </row>
    <row r="73" spans="1:5" ht="127.5">
      <c r="A73" t="s">
        <v>59</v>
      </c>
      <c r="E73" s="39" t="s">
        <v>7799</v>
      </c>
    </row>
    <row r="74" spans="1:16" ht="25.5">
      <c r="A74" t="s">
        <v>49</v>
      </c>
      <c s="34" t="s">
        <v>143</v>
      </c>
      <c s="34" t="s">
        <v>1772</v>
      </c>
      <c s="35" t="s">
        <v>1773</v>
      </c>
      <c s="6" t="s">
        <v>7820</v>
      </c>
      <c s="36" t="s">
        <v>793</v>
      </c>
      <c s="37">
        <v>2</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7799</v>
      </c>
    </row>
    <row r="78" spans="1:16" ht="25.5">
      <c r="A78" t="s">
        <v>49</v>
      </c>
      <c s="34" t="s">
        <v>147</v>
      </c>
      <c s="34" t="s">
        <v>801</v>
      </c>
      <c s="35" t="s">
        <v>802</v>
      </c>
      <c s="6" t="s">
        <v>7821</v>
      </c>
      <c s="36" t="s">
        <v>793</v>
      </c>
      <c s="37">
        <v>3194.73</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7799</v>
      </c>
    </row>
    <row r="82" spans="1:16" ht="25.5">
      <c r="A82" t="s">
        <v>49</v>
      </c>
      <c s="34" t="s">
        <v>151</v>
      </c>
      <c s="34" t="s">
        <v>1905</v>
      </c>
      <c s="35" t="s">
        <v>1906</v>
      </c>
      <c s="6" t="s">
        <v>7822</v>
      </c>
      <c s="36" t="s">
        <v>793</v>
      </c>
      <c s="37">
        <v>176.14</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7799</v>
      </c>
    </row>
    <row r="86" spans="1:16" ht="25.5">
      <c r="A86" t="s">
        <v>49</v>
      </c>
      <c s="34" t="s">
        <v>155</v>
      </c>
      <c s="34" t="s">
        <v>2540</v>
      </c>
      <c s="35" t="s">
        <v>2541</v>
      </c>
      <c s="6" t="s">
        <v>7823</v>
      </c>
      <c s="36" t="s">
        <v>793</v>
      </c>
      <c s="37">
        <v>3.36</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7799</v>
      </c>
    </row>
    <row r="90" spans="1:16" ht="12.75">
      <c r="A90" t="s">
        <v>49</v>
      </c>
      <c s="34" t="s">
        <v>158</v>
      </c>
      <c s="34" t="s">
        <v>5700</v>
      </c>
      <c s="35" t="s">
        <v>5701</v>
      </c>
      <c s="6" t="s">
        <v>7824</v>
      </c>
      <c s="36" t="s">
        <v>793</v>
      </c>
      <c s="37">
        <v>8</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3890</v>
      </c>
      <c s="35" t="s">
        <v>3891</v>
      </c>
      <c s="6" t="s">
        <v>7825</v>
      </c>
      <c s="36" t="s">
        <v>793</v>
      </c>
      <c s="37">
        <v>1484.041</v>
      </c>
      <c s="36">
        <v>0</v>
      </c>
      <c s="36">
        <f>ROUND(G94*H94,6)</f>
      </c>
      <c r="L94" s="38">
        <v>0</v>
      </c>
      <c s="32">
        <f>ROUND(ROUND(L94,2)*ROUND(G94,3),2)</f>
      </c>
      <c s="36" t="s">
        <v>808</v>
      </c>
      <c>
        <f>(M94*21)/100</f>
      </c>
      <c t="s">
        <v>27</v>
      </c>
    </row>
    <row r="95" spans="1:5" ht="12.75">
      <c r="A95" s="35" t="s">
        <v>56</v>
      </c>
      <c r="E95" s="39" t="s">
        <v>5</v>
      </c>
    </row>
    <row r="96" spans="1:5" ht="25.5">
      <c r="A96" s="35" t="s">
        <v>57</v>
      </c>
      <c r="E96" s="40" t="s">
        <v>7826</v>
      </c>
    </row>
    <row r="97" spans="1:5" ht="12.75">
      <c r="A97" t="s">
        <v>59</v>
      </c>
      <c r="E97" s="39" t="s">
        <v>5</v>
      </c>
    </row>
    <row r="98" spans="1:16" ht="25.5">
      <c r="A98" t="s">
        <v>49</v>
      </c>
      <c s="34" t="s">
        <v>168</v>
      </c>
      <c s="34" t="s">
        <v>6173</v>
      </c>
      <c s="35" t="s">
        <v>6174</v>
      </c>
      <c s="6" t="s">
        <v>7827</v>
      </c>
      <c s="36" t="s">
        <v>793</v>
      </c>
      <c s="37">
        <v>0.08</v>
      </c>
      <c s="36">
        <v>0</v>
      </c>
      <c s="36">
        <f>ROUND(G98*H98,6)</f>
      </c>
      <c r="L98" s="38">
        <v>0</v>
      </c>
      <c s="32">
        <f>ROUND(ROUND(L98,2)*ROUND(G98,3),2)</f>
      </c>
      <c s="36" t="s">
        <v>808</v>
      </c>
      <c>
        <f>(M98*21)/100</f>
      </c>
      <c t="s">
        <v>27</v>
      </c>
    </row>
    <row r="99" spans="1:5" ht="12.75">
      <c r="A99" s="35" t="s">
        <v>56</v>
      </c>
      <c r="E99" s="39" t="s">
        <v>5</v>
      </c>
    </row>
    <row r="100" spans="1:5" ht="25.5">
      <c r="A100" s="35" t="s">
        <v>57</v>
      </c>
      <c r="E100" s="40" t="s">
        <v>7828</v>
      </c>
    </row>
    <row r="101" spans="1:5" ht="140.25">
      <c r="A101" t="s">
        <v>59</v>
      </c>
      <c r="E101" s="39" t="s">
        <v>1893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1466</v>
      </c>
      <c r="E8" s="30" t="s">
        <v>1465</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1467</v>
      </c>
      <c s="35" t="s">
        <v>5</v>
      </c>
      <c s="6" t="s">
        <v>1468</v>
      </c>
      <c s="36" t="s">
        <v>90</v>
      </c>
      <c s="37">
        <v>1</v>
      </c>
      <c s="36">
        <v>0</v>
      </c>
      <c s="36">
        <f>ROUND(G10*H10,6)</f>
      </c>
      <c r="L10" s="38">
        <v>0</v>
      </c>
      <c s="32">
        <f>ROUND(ROUND(L10,2)*ROUND(G10,3),2)</f>
      </c>
      <c s="36" t="s">
        <v>55</v>
      </c>
      <c>
        <f>(M10*21)/100</f>
      </c>
      <c t="s">
        <v>27</v>
      </c>
    </row>
    <row r="11" spans="1:5" ht="12.75">
      <c r="A11" s="35" t="s">
        <v>56</v>
      </c>
      <c r="E11" s="39" t="s">
        <v>5</v>
      </c>
    </row>
    <row r="12" spans="1:5" ht="12.75">
      <c r="A12" s="35" t="s">
        <v>57</v>
      </c>
      <c r="E12" s="40" t="s">
        <v>899</v>
      </c>
    </row>
    <row r="13" spans="1:5" ht="191.25">
      <c r="A13" t="s">
        <v>59</v>
      </c>
      <c r="E13" s="39" t="s">
        <v>1256</v>
      </c>
    </row>
    <row r="14" spans="1:16" ht="12.75">
      <c r="A14" t="s">
        <v>49</v>
      </c>
      <c s="34" t="s">
        <v>27</v>
      </c>
      <c s="34" t="s">
        <v>1469</v>
      </c>
      <c s="35" t="s">
        <v>5</v>
      </c>
      <c s="6" t="s">
        <v>1470</v>
      </c>
      <c s="36" t="s">
        <v>90</v>
      </c>
      <c s="37">
        <v>1</v>
      </c>
      <c s="36">
        <v>0</v>
      </c>
      <c s="36">
        <f>ROUND(G14*H14,6)</f>
      </c>
      <c r="L14" s="38">
        <v>0</v>
      </c>
      <c s="32">
        <f>ROUND(ROUND(L14,2)*ROUND(G14,3),2)</f>
      </c>
      <c s="36" t="s">
        <v>55</v>
      </c>
      <c>
        <f>(M14*21)/100</f>
      </c>
      <c t="s">
        <v>27</v>
      </c>
    </row>
    <row r="15" spans="1:5" ht="12.75">
      <c r="A15" s="35" t="s">
        <v>56</v>
      </c>
      <c r="E15" s="39" t="s">
        <v>5</v>
      </c>
    </row>
    <row r="16" spans="1:5" ht="12.75">
      <c r="A16" s="35" t="s">
        <v>57</v>
      </c>
      <c r="E16" s="40" t="s">
        <v>899</v>
      </c>
    </row>
    <row r="17" spans="1:5" ht="140.25">
      <c r="A17" t="s">
        <v>59</v>
      </c>
      <c r="E17" s="39" t="s">
        <v>855</v>
      </c>
    </row>
    <row r="18" spans="1:16" ht="12.75">
      <c r="A18" t="s">
        <v>49</v>
      </c>
      <c s="34" t="s">
        <v>26</v>
      </c>
      <c s="34" t="s">
        <v>1471</v>
      </c>
      <c s="35" t="s">
        <v>5</v>
      </c>
      <c s="6" t="s">
        <v>1472</v>
      </c>
      <c s="36" t="s">
        <v>90</v>
      </c>
      <c s="37">
        <v>3</v>
      </c>
      <c s="36">
        <v>0</v>
      </c>
      <c s="36">
        <f>ROUND(G18*H18,6)</f>
      </c>
      <c r="L18" s="38">
        <v>0</v>
      </c>
      <c s="32">
        <f>ROUND(ROUND(L18,2)*ROUND(G18,3),2)</f>
      </c>
      <c s="36" t="s">
        <v>55</v>
      </c>
      <c>
        <f>(M18*21)/100</f>
      </c>
      <c t="s">
        <v>27</v>
      </c>
    </row>
    <row r="19" spans="1:5" ht="12.75">
      <c r="A19" s="35" t="s">
        <v>56</v>
      </c>
      <c r="E19" s="39" t="s">
        <v>5</v>
      </c>
    </row>
    <row r="20" spans="1:5" ht="12.75">
      <c r="A20" s="35" t="s">
        <v>57</v>
      </c>
      <c r="E20" s="40" t="s">
        <v>1210</v>
      </c>
    </row>
    <row r="21" spans="1:5" ht="153">
      <c r="A21" t="s">
        <v>59</v>
      </c>
      <c r="E21" s="39" t="s">
        <v>1231</v>
      </c>
    </row>
    <row r="22" spans="1:16" ht="25.5">
      <c r="A22" t="s">
        <v>49</v>
      </c>
      <c s="34" t="s">
        <v>72</v>
      </c>
      <c s="34" t="s">
        <v>1473</v>
      </c>
      <c s="35" t="s">
        <v>5</v>
      </c>
      <c s="6" t="s">
        <v>1474</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91.25">
      <c r="A25" t="s">
        <v>59</v>
      </c>
      <c r="E25" s="39" t="s">
        <v>1256</v>
      </c>
    </row>
    <row r="26" spans="1:16" ht="12.75">
      <c r="A26" t="s">
        <v>49</v>
      </c>
      <c s="34" t="s">
        <v>77</v>
      </c>
      <c s="34" t="s">
        <v>1475</v>
      </c>
      <c s="35" t="s">
        <v>5</v>
      </c>
      <c s="6" t="s">
        <v>1476</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40.25">
      <c r="A29" t="s">
        <v>59</v>
      </c>
      <c r="E29" s="39" t="s">
        <v>855</v>
      </c>
    </row>
    <row r="30" spans="1:16" ht="12.75">
      <c r="A30" t="s">
        <v>49</v>
      </c>
      <c s="34" t="s">
        <v>82</v>
      </c>
      <c s="34" t="s">
        <v>1477</v>
      </c>
      <c s="35" t="s">
        <v>5</v>
      </c>
      <c s="6" t="s">
        <v>1478</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91.25">
      <c r="A33" t="s">
        <v>59</v>
      </c>
      <c r="E33" s="39" t="s">
        <v>1256</v>
      </c>
    </row>
    <row r="34" spans="1:16" ht="12.75">
      <c r="A34" t="s">
        <v>49</v>
      </c>
      <c s="34" t="s">
        <v>87</v>
      </c>
      <c s="34" t="s">
        <v>1479</v>
      </c>
      <c s="35" t="s">
        <v>5</v>
      </c>
      <c s="6" t="s">
        <v>1480</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40.25">
      <c r="A37" t="s">
        <v>59</v>
      </c>
      <c r="E37" s="39" t="s">
        <v>855</v>
      </c>
    </row>
    <row r="38" spans="1:16" ht="12.75">
      <c r="A38" t="s">
        <v>49</v>
      </c>
      <c s="34" t="s">
        <v>108</v>
      </c>
      <c s="34" t="s">
        <v>1481</v>
      </c>
      <c s="35" t="s">
        <v>5</v>
      </c>
      <c s="6" t="s">
        <v>1482</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91.25">
      <c r="A41" t="s">
        <v>59</v>
      </c>
      <c r="E41" s="39" t="s">
        <v>1256</v>
      </c>
    </row>
    <row r="42" spans="1:16" ht="12.75">
      <c r="A42" t="s">
        <v>49</v>
      </c>
      <c s="34" t="s">
        <v>112</v>
      </c>
      <c s="34" t="s">
        <v>1483</v>
      </c>
      <c s="35" t="s">
        <v>5</v>
      </c>
      <c s="6" t="s">
        <v>1484</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1485</v>
      </c>
      <c s="35" t="s">
        <v>5</v>
      </c>
      <c s="6" t="s">
        <v>1486</v>
      </c>
      <c s="36" t="s">
        <v>90</v>
      </c>
      <c s="37">
        <v>2</v>
      </c>
      <c s="36">
        <v>0</v>
      </c>
      <c s="36">
        <f>ROUND(G46*H46,6)</f>
      </c>
      <c r="L46" s="38">
        <v>0</v>
      </c>
      <c s="32">
        <f>ROUND(ROUND(L46,2)*ROUND(G46,3),2)</f>
      </c>
      <c s="36" t="s">
        <v>55</v>
      </c>
      <c>
        <f>(M46*21)/100</f>
      </c>
      <c t="s">
        <v>27</v>
      </c>
    </row>
    <row r="47" spans="1:5" ht="12.75">
      <c r="A47" s="35" t="s">
        <v>56</v>
      </c>
      <c r="E47" s="39" t="s">
        <v>5</v>
      </c>
    </row>
    <row r="48" spans="1:5" ht="12.75">
      <c r="A48" s="35" t="s">
        <v>57</v>
      </c>
      <c r="E48" s="40" t="s">
        <v>895</v>
      </c>
    </row>
    <row r="49" spans="1:5" ht="140.25">
      <c r="A49" t="s">
        <v>59</v>
      </c>
      <c r="E49" s="39" t="s">
        <v>855</v>
      </c>
    </row>
    <row r="50" spans="1:16" ht="12.75">
      <c r="A50" t="s">
        <v>49</v>
      </c>
      <c s="34" t="s">
        <v>120</v>
      </c>
      <c s="34" t="s">
        <v>1487</v>
      </c>
      <c s="35" t="s">
        <v>5</v>
      </c>
      <c s="6" t="s">
        <v>1488</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91.25">
      <c r="A53" t="s">
        <v>59</v>
      </c>
      <c r="E53" s="39" t="s">
        <v>1256</v>
      </c>
    </row>
    <row r="54" spans="1:16" ht="12.75">
      <c r="A54" t="s">
        <v>49</v>
      </c>
      <c s="34" t="s">
        <v>124</v>
      </c>
      <c s="34" t="s">
        <v>1489</v>
      </c>
      <c s="35" t="s">
        <v>5</v>
      </c>
      <c s="6" t="s">
        <v>1490</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27.5">
      <c r="A57" t="s">
        <v>59</v>
      </c>
      <c r="E57" s="39" t="s">
        <v>1491</v>
      </c>
    </row>
    <row r="58" spans="1:16" ht="12.75">
      <c r="A58" t="s">
        <v>49</v>
      </c>
      <c s="34" t="s">
        <v>128</v>
      </c>
      <c s="34" t="s">
        <v>1492</v>
      </c>
      <c s="35" t="s">
        <v>5</v>
      </c>
      <c s="6" t="s">
        <v>1493</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855</v>
      </c>
    </row>
    <row r="62" spans="1:16" ht="12.75">
      <c r="A62" t="s">
        <v>49</v>
      </c>
      <c s="34" t="s">
        <v>131</v>
      </c>
      <c s="34" t="s">
        <v>1494</v>
      </c>
      <c s="35" t="s">
        <v>5</v>
      </c>
      <c s="6" t="s">
        <v>1495</v>
      </c>
      <c s="36" t="s">
        <v>90</v>
      </c>
      <c s="37">
        <v>4</v>
      </c>
      <c s="36">
        <v>0</v>
      </c>
      <c s="36">
        <f>ROUND(G62*H62,6)</f>
      </c>
      <c r="L62" s="38">
        <v>0</v>
      </c>
      <c s="32">
        <f>ROUND(ROUND(L62,2)*ROUND(G62,3),2)</f>
      </c>
      <c s="36" t="s">
        <v>55</v>
      </c>
      <c>
        <f>(M62*21)/100</f>
      </c>
      <c t="s">
        <v>27</v>
      </c>
    </row>
    <row r="63" spans="1:5" ht="12.75">
      <c r="A63" s="35" t="s">
        <v>56</v>
      </c>
      <c r="E63" s="39" t="s">
        <v>5</v>
      </c>
    </row>
    <row r="64" spans="1:5" ht="12.75">
      <c r="A64" s="35" t="s">
        <v>57</v>
      </c>
      <c r="E64" s="40" t="s">
        <v>860</v>
      </c>
    </row>
    <row r="65" spans="1:5" ht="153">
      <c r="A65" t="s">
        <v>59</v>
      </c>
      <c r="E65" s="39" t="s">
        <v>1231</v>
      </c>
    </row>
    <row r="66" spans="1:16" ht="12.75">
      <c r="A66" t="s">
        <v>49</v>
      </c>
      <c s="34" t="s">
        <v>135</v>
      </c>
      <c s="34" t="s">
        <v>1496</v>
      </c>
      <c s="35" t="s">
        <v>5</v>
      </c>
      <c s="6" t="s">
        <v>1497</v>
      </c>
      <c s="36" t="s">
        <v>75</v>
      </c>
      <c s="37">
        <v>10</v>
      </c>
      <c s="36">
        <v>0</v>
      </c>
      <c s="36">
        <f>ROUND(G66*H66,6)</f>
      </c>
      <c r="L66" s="38">
        <v>0</v>
      </c>
      <c s="32">
        <f>ROUND(ROUND(L66,2)*ROUND(G66,3),2)</f>
      </c>
      <c s="36" t="s">
        <v>55</v>
      </c>
      <c>
        <f>(M66*21)/100</f>
      </c>
      <c t="s">
        <v>27</v>
      </c>
    </row>
    <row r="67" spans="1:5" ht="12.75">
      <c r="A67" s="35" t="s">
        <v>56</v>
      </c>
      <c r="E67" s="39" t="s">
        <v>5</v>
      </c>
    </row>
    <row r="68" spans="1:5" ht="12.75">
      <c r="A68" s="35" t="s">
        <v>57</v>
      </c>
      <c r="E68" s="40" t="s">
        <v>862</v>
      </c>
    </row>
    <row r="69" spans="1:5" ht="165.75">
      <c r="A69" t="s">
        <v>59</v>
      </c>
      <c r="E69" s="39" t="s">
        <v>1498</v>
      </c>
    </row>
    <row r="70" spans="1:16" ht="12.75">
      <c r="A70" t="s">
        <v>49</v>
      </c>
      <c s="34" t="s">
        <v>139</v>
      </c>
      <c s="34" t="s">
        <v>1499</v>
      </c>
      <c s="35" t="s">
        <v>5</v>
      </c>
      <c s="6" t="s">
        <v>1500</v>
      </c>
      <c s="36" t="s">
        <v>75</v>
      </c>
      <c s="37">
        <v>10</v>
      </c>
      <c s="36">
        <v>0</v>
      </c>
      <c s="36">
        <f>ROUND(G70*H70,6)</f>
      </c>
      <c r="L70" s="38">
        <v>0</v>
      </c>
      <c s="32">
        <f>ROUND(ROUND(L70,2)*ROUND(G70,3),2)</f>
      </c>
      <c s="36" t="s">
        <v>55</v>
      </c>
      <c>
        <f>(M70*21)/100</f>
      </c>
      <c t="s">
        <v>27</v>
      </c>
    </row>
    <row r="71" spans="1:5" ht="12.75">
      <c r="A71" s="35" t="s">
        <v>56</v>
      </c>
      <c r="E71" s="39" t="s">
        <v>5</v>
      </c>
    </row>
    <row r="72" spans="1:5" ht="12.75">
      <c r="A72" s="35" t="s">
        <v>57</v>
      </c>
      <c r="E72" s="40" t="s">
        <v>862</v>
      </c>
    </row>
    <row r="73" spans="1:5" ht="165.75">
      <c r="A73" t="s">
        <v>59</v>
      </c>
      <c r="E73" s="39" t="s">
        <v>1501</v>
      </c>
    </row>
    <row r="74" spans="1:16" ht="12.75">
      <c r="A74" t="s">
        <v>49</v>
      </c>
      <c s="34" t="s">
        <v>143</v>
      </c>
      <c s="34" t="s">
        <v>1502</v>
      </c>
      <c s="35" t="s">
        <v>5</v>
      </c>
      <c s="6" t="s">
        <v>1503</v>
      </c>
      <c s="36" t="s">
        <v>75</v>
      </c>
      <c s="37">
        <v>10</v>
      </c>
      <c s="36">
        <v>0</v>
      </c>
      <c s="36">
        <f>ROUND(G74*H74,6)</f>
      </c>
      <c r="L74" s="38">
        <v>0</v>
      </c>
      <c s="32">
        <f>ROUND(ROUND(L74,2)*ROUND(G74,3),2)</f>
      </c>
      <c s="36" t="s">
        <v>55</v>
      </c>
      <c>
        <f>(M74*21)/100</f>
      </c>
      <c t="s">
        <v>27</v>
      </c>
    </row>
    <row r="75" spans="1:5" ht="12.75">
      <c r="A75" s="35" t="s">
        <v>56</v>
      </c>
      <c r="E75" s="39" t="s">
        <v>5</v>
      </c>
    </row>
    <row r="76" spans="1:5" ht="12.75">
      <c r="A76" s="35" t="s">
        <v>57</v>
      </c>
      <c r="E76" s="40" t="s">
        <v>862</v>
      </c>
    </row>
    <row r="77" spans="1:5" ht="153">
      <c r="A77" t="s">
        <v>59</v>
      </c>
      <c r="E77" s="39" t="s">
        <v>1504</v>
      </c>
    </row>
    <row r="78" spans="1:16" ht="12.75">
      <c r="A78" t="s">
        <v>49</v>
      </c>
      <c s="34" t="s">
        <v>147</v>
      </c>
      <c s="34" t="s">
        <v>1505</v>
      </c>
      <c s="35" t="s">
        <v>5</v>
      </c>
      <c s="6" t="s">
        <v>1506</v>
      </c>
      <c s="36" t="s">
        <v>75</v>
      </c>
      <c s="37">
        <v>20</v>
      </c>
      <c s="36">
        <v>0</v>
      </c>
      <c s="36">
        <f>ROUND(G78*H78,6)</f>
      </c>
      <c r="L78" s="38">
        <v>0</v>
      </c>
      <c s="32">
        <f>ROUND(ROUND(L78,2)*ROUND(G78,3),2)</f>
      </c>
      <c s="36" t="s">
        <v>55</v>
      </c>
      <c>
        <f>(M78*21)/100</f>
      </c>
      <c t="s">
        <v>27</v>
      </c>
    </row>
    <row r="79" spans="1:5" ht="12.75">
      <c r="A79" s="35" t="s">
        <v>56</v>
      </c>
      <c r="E79" s="39" t="s">
        <v>5</v>
      </c>
    </row>
    <row r="80" spans="1:5" ht="12.75">
      <c r="A80" s="35" t="s">
        <v>57</v>
      </c>
      <c r="E80" s="40" t="s">
        <v>893</v>
      </c>
    </row>
    <row r="81" spans="1:5" ht="165.75">
      <c r="A81" t="s">
        <v>59</v>
      </c>
      <c r="E81" s="39" t="s">
        <v>1498</v>
      </c>
    </row>
    <row r="82" spans="1:16" ht="12.75">
      <c r="A82" t="s">
        <v>49</v>
      </c>
      <c s="34" t="s">
        <v>151</v>
      </c>
      <c s="34" t="s">
        <v>1507</v>
      </c>
      <c s="35" t="s">
        <v>5</v>
      </c>
      <c s="6" t="s">
        <v>1508</v>
      </c>
      <c s="36" t="s">
        <v>75</v>
      </c>
      <c s="37">
        <v>20</v>
      </c>
      <c s="36">
        <v>0</v>
      </c>
      <c s="36">
        <f>ROUND(G82*H82,6)</f>
      </c>
      <c r="L82" s="38">
        <v>0</v>
      </c>
      <c s="32">
        <f>ROUND(ROUND(L82,2)*ROUND(G82,3),2)</f>
      </c>
      <c s="36" t="s">
        <v>55</v>
      </c>
      <c>
        <f>(M82*21)/100</f>
      </c>
      <c t="s">
        <v>27</v>
      </c>
    </row>
    <row r="83" spans="1:5" ht="12.75">
      <c r="A83" s="35" t="s">
        <v>56</v>
      </c>
      <c r="E83" s="39" t="s">
        <v>5</v>
      </c>
    </row>
    <row r="84" spans="1:5" ht="12.75">
      <c r="A84" s="35" t="s">
        <v>57</v>
      </c>
      <c r="E84" s="40" t="s">
        <v>893</v>
      </c>
    </row>
    <row r="85" spans="1:5" ht="102">
      <c r="A85" t="s">
        <v>59</v>
      </c>
      <c r="E85" s="39" t="s">
        <v>1509</v>
      </c>
    </row>
    <row r="86" spans="1:16" ht="12.75">
      <c r="A86" t="s">
        <v>49</v>
      </c>
      <c s="34" t="s">
        <v>155</v>
      </c>
      <c s="34" t="s">
        <v>1510</v>
      </c>
      <c s="35" t="s">
        <v>5</v>
      </c>
      <c s="6" t="s">
        <v>1511</v>
      </c>
      <c s="36" t="s">
        <v>75</v>
      </c>
      <c s="37">
        <v>20</v>
      </c>
      <c s="36">
        <v>0</v>
      </c>
      <c s="36">
        <f>ROUND(G86*H86,6)</f>
      </c>
      <c r="L86" s="38">
        <v>0</v>
      </c>
      <c s="32">
        <f>ROUND(ROUND(L86,2)*ROUND(G86,3),2)</f>
      </c>
      <c s="36" t="s">
        <v>55</v>
      </c>
      <c>
        <f>(M86*21)/100</f>
      </c>
      <c t="s">
        <v>27</v>
      </c>
    </row>
    <row r="87" spans="1:5" ht="12.75">
      <c r="A87" s="35" t="s">
        <v>56</v>
      </c>
      <c r="E87" s="39" t="s">
        <v>5</v>
      </c>
    </row>
    <row r="88" spans="1:5" ht="12.75">
      <c r="A88" s="35" t="s">
        <v>57</v>
      </c>
      <c r="E88" s="40" t="s">
        <v>893</v>
      </c>
    </row>
    <row r="89" spans="1:5" ht="153">
      <c r="A89" t="s">
        <v>59</v>
      </c>
      <c r="E89" s="39" t="s">
        <v>1504</v>
      </c>
    </row>
    <row r="90" spans="1:16" ht="12.75">
      <c r="A90" t="s">
        <v>49</v>
      </c>
      <c s="34" t="s">
        <v>158</v>
      </c>
      <c s="34" t="s">
        <v>1512</v>
      </c>
      <c s="35" t="s">
        <v>5</v>
      </c>
      <c s="6" t="s">
        <v>1513</v>
      </c>
      <c s="36" t="s">
        <v>90</v>
      </c>
      <c s="37">
        <v>1</v>
      </c>
      <c s="36">
        <v>0</v>
      </c>
      <c s="36">
        <f>ROUND(G90*H90,6)</f>
      </c>
      <c r="L90" s="38">
        <v>0</v>
      </c>
      <c s="32">
        <f>ROUND(ROUND(L90,2)*ROUND(G90,3),2)</f>
      </c>
      <c s="36" t="s">
        <v>55</v>
      </c>
      <c>
        <f>(M90*21)/100</f>
      </c>
      <c t="s">
        <v>27</v>
      </c>
    </row>
    <row r="91" spans="1:5" ht="12.75">
      <c r="A91" s="35" t="s">
        <v>56</v>
      </c>
      <c r="E91" s="39" t="s">
        <v>5</v>
      </c>
    </row>
    <row r="92" spans="1:5" ht="12.75">
      <c r="A92" s="35" t="s">
        <v>57</v>
      </c>
      <c r="E92" s="40" t="s">
        <v>899</v>
      </c>
    </row>
    <row r="93" spans="1:5" ht="191.25">
      <c r="A93" t="s">
        <v>59</v>
      </c>
      <c r="E93" s="39" t="s">
        <v>1256</v>
      </c>
    </row>
    <row r="94" spans="1:16" ht="12.75">
      <c r="A94" t="s">
        <v>49</v>
      </c>
      <c s="34" t="s">
        <v>164</v>
      </c>
      <c s="34" t="s">
        <v>1514</v>
      </c>
      <c s="35" t="s">
        <v>5</v>
      </c>
      <c s="6" t="s">
        <v>1515</v>
      </c>
      <c s="36" t="s">
        <v>90</v>
      </c>
      <c s="37">
        <v>2</v>
      </c>
      <c s="36">
        <v>0</v>
      </c>
      <c s="36">
        <f>ROUND(G94*H94,6)</f>
      </c>
      <c r="L94" s="38">
        <v>0</v>
      </c>
      <c s="32">
        <f>ROUND(ROUND(L94,2)*ROUND(G94,3),2)</f>
      </c>
      <c s="36" t="s">
        <v>55</v>
      </c>
      <c>
        <f>(M94*21)/100</f>
      </c>
      <c t="s">
        <v>27</v>
      </c>
    </row>
    <row r="95" spans="1:5" ht="12.75">
      <c r="A95" s="35" t="s">
        <v>56</v>
      </c>
      <c r="E95" s="39" t="s">
        <v>5</v>
      </c>
    </row>
    <row r="96" spans="1:5" ht="12.75">
      <c r="A96" s="35" t="s">
        <v>57</v>
      </c>
      <c r="E96" s="40" t="s">
        <v>895</v>
      </c>
    </row>
    <row r="97" spans="1:5" ht="191.25">
      <c r="A97" t="s">
        <v>59</v>
      </c>
      <c r="E97" s="39" t="s">
        <v>1516</v>
      </c>
    </row>
    <row r="98" spans="1:16" ht="12.75">
      <c r="A98" t="s">
        <v>49</v>
      </c>
      <c s="34" t="s">
        <v>168</v>
      </c>
      <c s="34" t="s">
        <v>1517</v>
      </c>
      <c s="35" t="s">
        <v>5</v>
      </c>
      <c s="6" t="s">
        <v>1518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40.25">
      <c r="A101" t="s">
        <v>59</v>
      </c>
      <c r="E101" s="39" t="s">
        <v>855</v>
      </c>
    </row>
    <row r="102" spans="1:16" ht="25.5">
      <c r="A102" t="s">
        <v>49</v>
      </c>
      <c s="34" t="s">
        <v>173</v>
      </c>
      <c s="34" t="s">
        <v>1519</v>
      </c>
      <c s="35" t="s">
        <v>5</v>
      </c>
      <c s="6" t="s">
        <v>1520</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78.5">
      <c r="A105" t="s">
        <v>59</v>
      </c>
      <c r="E105" s="39" t="s">
        <v>1521</v>
      </c>
    </row>
    <row r="106" spans="1:16" ht="12.75">
      <c r="A106" t="s">
        <v>49</v>
      </c>
      <c s="34" t="s">
        <v>176</v>
      </c>
      <c s="34" t="s">
        <v>1522</v>
      </c>
      <c s="35" t="s">
        <v>5</v>
      </c>
      <c s="6" t="s">
        <v>1523</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78.5">
      <c r="A109" t="s">
        <v>59</v>
      </c>
      <c r="E109" s="39" t="s">
        <v>1524</v>
      </c>
    </row>
    <row r="110" spans="1:16" ht="12.75">
      <c r="A110" t="s">
        <v>49</v>
      </c>
      <c s="34" t="s">
        <v>180</v>
      </c>
      <c s="34" t="s">
        <v>1525</v>
      </c>
      <c s="35" t="s">
        <v>5</v>
      </c>
      <c s="6" t="s">
        <v>1526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27.5">
      <c r="A113" t="s">
        <v>59</v>
      </c>
      <c r="E113" s="39" t="s">
        <v>959</v>
      </c>
    </row>
    <row r="114" spans="1:16" ht="12.75">
      <c r="A114" t="s">
        <v>49</v>
      </c>
      <c s="34" t="s">
        <v>916</v>
      </c>
      <c s="34" t="s">
        <v>1527</v>
      </c>
      <c s="35" t="s">
        <v>5</v>
      </c>
      <c s="6" t="s">
        <v>1528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78.5">
      <c r="A117" t="s">
        <v>59</v>
      </c>
      <c r="E117" s="39" t="s">
        <v>1524</v>
      </c>
    </row>
    <row r="118" spans="1:16" ht="12.75">
      <c r="A118" t="s">
        <v>49</v>
      </c>
      <c s="34" t="s">
        <v>919</v>
      </c>
      <c s="34" t="s">
        <v>1529</v>
      </c>
      <c s="35" t="s">
        <v>5</v>
      </c>
      <c s="6" t="s">
        <v>1530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127.5">
      <c r="A121" t="s">
        <v>59</v>
      </c>
      <c r="E121" s="39" t="s">
        <v>959</v>
      </c>
    </row>
    <row r="122" spans="1:16" ht="12.75">
      <c r="A122" t="s">
        <v>49</v>
      </c>
      <c s="34" t="s">
        <v>183</v>
      </c>
      <c s="34" t="s">
        <v>1531</v>
      </c>
      <c s="35" t="s">
        <v>5</v>
      </c>
      <c s="6" t="s">
        <v>1532</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1533</v>
      </c>
    </row>
    <row r="126" spans="1:16" ht="12.75">
      <c r="A126" t="s">
        <v>49</v>
      </c>
      <c s="34" t="s">
        <v>187</v>
      </c>
      <c s="34" t="s">
        <v>1534</v>
      </c>
      <c s="35" t="s">
        <v>5</v>
      </c>
      <c s="6" t="s">
        <v>1535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1539</v>
      </c>
      <c r="E8" s="30" t="s">
        <v>1538</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300</v>
      </c>
      <c s="36">
        <v>0</v>
      </c>
      <c s="36">
        <f>ROUND(G10*H10,6)</f>
      </c>
      <c r="L10" s="38">
        <v>0</v>
      </c>
      <c s="32">
        <f>ROUND(ROUND(L10,2)*ROUND(G10,3),2)</f>
      </c>
      <c s="36" t="s">
        <v>55</v>
      </c>
      <c>
        <f>(M10*21)/100</f>
      </c>
      <c t="s">
        <v>27</v>
      </c>
    </row>
    <row r="11" spans="1:5" ht="12.75">
      <c r="A11" s="35" t="s">
        <v>56</v>
      </c>
      <c r="E11" s="39" t="s">
        <v>5</v>
      </c>
    </row>
    <row r="12" spans="1:5" ht="12.75">
      <c r="A12" s="35" t="s">
        <v>57</v>
      </c>
      <c r="E12" s="40" t="s">
        <v>1540</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3</v>
      </c>
      <c s="36">
        <v>0</v>
      </c>
      <c s="36">
        <f>ROUND(G15*H15,6)</f>
      </c>
      <c r="L15" s="38">
        <v>0</v>
      </c>
      <c s="32">
        <f>ROUND(ROUND(L15,2)*ROUND(G15,3),2)</f>
      </c>
      <c s="36" t="s">
        <v>55</v>
      </c>
      <c>
        <f>(M15*21)/100</f>
      </c>
      <c t="s">
        <v>27</v>
      </c>
    </row>
    <row r="16" spans="1:5" ht="12.75">
      <c r="A16" s="35" t="s">
        <v>56</v>
      </c>
      <c r="E16" s="39" t="s">
        <v>5</v>
      </c>
    </row>
    <row r="17" spans="1:5" ht="12.75">
      <c r="A17" s="35" t="s">
        <v>57</v>
      </c>
      <c r="E17" s="40" t="s">
        <v>1210</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49</v>
      </c>
      <c s="34" t="s">
        <v>26</v>
      </c>
      <c s="34" t="s">
        <v>923</v>
      </c>
      <c s="35" t="s">
        <v>5</v>
      </c>
      <c s="6" t="s">
        <v>924</v>
      </c>
      <c s="36" t="s">
        <v>75</v>
      </c>
      <c s="37">
        <v>200</v>
      </c>
      <c s="36">
        <v>0</v>
      </c>
      <c s="36">
        <f>ROUND(G20*H20,6)</f>
      </c>
      <c r="L20" s="38">
        <v>0</v>
      </c>
      <c s="32">
        <f>ROUND(ROUND(L20,2)*ROUND(G20,3),2)</f>
      </c>
      <c s="36" t="s">
        <v>55</v>
      </c>
      <c>
        <f>(M20*21)/100</f>
      </c>
      <c t="s">
        <v>27</v>
      </c>
    </row>
    <row r="21" spans="1:5" ht="12.75">
      <c r="A21" s="35" t="s">
        <v>56</v>
      </c>
      <c r="E21" s="39" t="s">
        <v>5</v>
      </c>
    </row>
    <row r="22" spans="1:5" ht="12.75">
      <c r="A22" s="35" t="s">
        <v>57</v>
      </c>
      <c r="E22" s="40" t="s">
        <v>1377</v>
      </c>
    </row>
    <row r="23" spans="1:5" ht="89.25">
      <c r="A23" t="s">
        <v>59</v>
      </c>
      <c r="E23" s="39" t="s">
        <v>466</v>
      </c>
    </row>
    <row r="24" spans="1:16" ht="12.75">
      <c r="A24" t="s">
        <v>49</v>
      </c>
      <c s="34" t="s">
        <v>72</v>
      </c>
      <c s="34" t="s">
        <v>1117</v>
      </c>
      <c s="35" t="s">
        <v>5</v>
      </c>
      <c s="6" t="s">
        <v>1118</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102">
      <c r="A27" t="s">
        <v>59</v>
      </c>
      <c r="E27" s="39" t="s">
        <v>931</v>
      </c>
    </row>
    <row r="28" spans="1:16" ht="12.75">
      <c r="A28" t="s">
        <v>49</v>
      </c>
      <c s="34" t="s">
        <v>77</v>
      </c>
      <c s="34" t="s">
        <v>1387</v>
      </c>
      <c s="35" t="s">
        <v>5</v>
      </c>
      <c s="6" t="s">
        <v>1388</v>
      </c>
      <c s="36" t="s">
        <v>90</v>
      </c>
      <c s="37">
        <v>1</v>
      </c>
      <c s="36">
        <v>0</v>
      </c>
      <c s="36">
        <f>ROUND(G28*H28,6)</f>
      </c>
      <c r="L28" s="38">
        <v>0</v>
      </c>
      <c s="32">
        <f>ROUND(ROUND(L28,2)*ROUND(G28,3),2)</f>
      </c>
      <c s="36" t="s">
        <v>55</v>
      </c>
      <c>
        <f>(M28*21)/100</f>
      </c>
      <c t="s">
        <v>27</v>
      </c>
    </row>
    <row r="29" spans="1:5" ht="12.75">
      <c r="A29" s="35" t="s">
        <v>56</v>
      </c>
      <c r="E29" s="39" t="s">
        <v>5</v>
      </c>
    </row>
    <row r="30" spans="1:5" ht="12.75">
      <c r="A30" s="35" t="s">
        <v>57</v>
      </c>
      <c r="E30" s="40" t="s">
        <v>899</v>
      </c>
    </row>
    <row r="31" spans="1:5" ht="102">
      <c r="A31" t="s">
        <v>59</v>
      </c>
      <c r="E31" s="39" t="s">
        <v>931</v>
      </c>
    </row>
    <row r="32" spans="1:16" ht="12.75">
      <c r="A32" t="s">
        <v>49</v>
      </c>
      <c s="34" t="s">
        <v>82</v>
      </c>
      <c s="34" t="s">
        <v>1389</v>
      </c>
      <c s="35" t="s">
        <v>5</v>
      </c>
      <c s="6" t="s">
        <v>1390</v>
      </c>
      <c s="36" t="s">
        <v>90</v>
      </c>
      <c s="37">
        <v>2</v>
      </c>
      <c s="36">
        <v>0</v>
      </c>
      <c s="36">
        <f>ROUND(G32*H32,6)</f>
      </c>
      <c r="L32" s="38">
        <v>0</v>
      </c>
      <c s="32">
        <f>ROUND(ROUND(L32,2)*ROUND(G32,3),2)</f>
      </c>
      <c s="36" t="s">
        <v>55</v>
      </c>
      <c>
        <f>(M32*21)/100</f>
      </c>
      <c t="s">
        <v>27</v>
      </c>
    </row>
    <row r="33" spans="1:5" ht="12.75">
      <c r="A33" s="35" t="s">
        <v>56</v>
      </c>
      <c r="E33" s="39" t="s">
        <v>5</v>
      </c>
    </row>
    <row r="34" spans="1:5" ht="12.75">
      <c r="A34" s="35" t="s">
        <v>57</v>
      </c>
      <c r="E34" s="40" t="s">
        <v>895</v>
      </c>
    </row>
    <row r="35" spans="1:5" ht="178.5">
      <c r="A35" t="s">
        <v>59</v>
      </c>
      <c r="E35" s="39" t="s">
        <v>956</v>
      </c>
    </row>
    <row r="36" spans="1:16" ht="12.75">
      <c r="A36" t="s">
        <v>49</v>
      </c>
      <c s="34" t="s">
        <v>87</v>
      </c>
      <c s="34" t="s">
        <v>1391</v>
      </c>
      <c s="35" t="s">
        <v>5</v>
      </c>
      <c s="6" t="s">
        <v>1392</v>
      </c>
      <c s="36" t="s">
        <v>90</v>
      </c>
      <c s="37">
        <v>2</v>
      </c>
      <c s="36">
        <v>0</v>
      </c>
      <c s="36">
        <f>ROUND(G36*H36,6)</f>
      </c>
      <c r="L36" s="38">
        <v>0</v>
      </c>
      <c s="32">
        <f>ROUND(ROUND(L36,2)*ROUND(G36,3),2)</f>
      </c>
      <c s="36" t="s">
        <v>55</v>
      </c>
      <c>
        <f>(M36*21)/100</f>
      </c>
      <c t="s">
        <v>27</v>
      </c>
    </row>
    <row r="37" spans="1:5" ht="12.75">
      <c r="A37" s="35" t="s">
        <v>56</v>
      </c>
      <c r="E37" s="39" t="s">
        <v>5</v>
      </c>
    </row>
    <row r="38" spans="1:5" ht="12.75">
      <c r="A38" s="35" t="s">
        <v>57</v>
      </c>
      <c r="E38" s="40" t="s">
        <v>895</v>
      </c>
    </row>
    <row r="39" spans="1:5" ht="127.5">
      <c r="A39" t="s">
        <v>59</v>
      </c>
      <c r="E39" s="39" t="s">
        <v>959</v>
      </c>
    </row>
    <row r="40" spans="1:16" ht="12.75">
      <c r="A40" t="s">
        <v>49</v>
      </c>
      <c s="34" t="s">
        <v>116</v>
      </c>
      <c s="34" t="s">
        <v>960</v>
      </c>
      <c s="35" t="s">
        <v>5</v>
      </c>
      <c s="6" t="s">
        <v>961</v>
      </c>
      <c s="36" t="s">
        <v>75</v>
      </c>
      <c s="37">
        <v>450</v>
      </c>
      <c s="36">
        <v>0</v>
      </c>
      <c s="36">
        <f>ROUND(G40*H40,6)</f>
      </c>
      <c r="L40" s="38">
        <v>0</v>
      </c>
      <c s="32">
        <f>ROUND(ROUND(L40,2)*ROUND(G40,3),2)</f>
      </c>
      <c s="36" t="s">
        <v>55</v>
      </c>
      <c>
        <f>(M40*21)/100</f>
      </c>
      <c t="s">
        <v>27</v>
      </c>
    </row>
    <row r="41" spans="1:5" ht="12.75">
      <c r="A41" s="35" t="s">
        <v>56</v>
      </c>
      <c r="E41" s="39" t="s">
        <v>5</v>
      </c>
    </row>
    <row r="42" spans="1:5" ht="12.75">
      <c r="A42" s="35" t="s">
        <v>57</v>
      </c>
      <c r="E42" s="40" t="s">
        <v>1107</v>
      </c>
    </row>
    <row r="43" spans="1:5" ht="153">
      <c r="A43" t="s">
        <v>59</v>
      </c>
      <c r="E43" s="39" t="s">
        <v>962</v>
      </c>
    </row>
    <row r="44" spans="1:16" ht="12.75">
      <c r="A44" t="s">
        <v>49</v>
      </c>
      <c s="34" t="s">
        <v>120</v>
      </c>
      <c s="34" t="s">
        <v>963</v>
      </c>
      <c s="35" t="s">
        <v>5</v>
      </c>
      <c s="6" t="s">
        <v>964</v>
      </c>
      <c s="36" t="s">
        <v>75</v>
      </c>
      <c s="37">
        <v>450</v>
      </c>
      <c s="36">
        <v>0</v>
      </c>
      <c s="36">
        <f>ROUND(G44*H44,6)</f>
      </c>
      <c r="L44" s="38">
        <v>0</v>
      </c>
      <c s="32">
        <f>ROUND(ROUND(L44,2)*ROUND(G44,3),2)</f>
      </c>
      <c s="36" t="s">
        <v>55</v>
      </c>
      <c>
        <f>(M44*21)/100</f>
      </c>
      <c t="s">
        <v>27</v>
      </c>
    </row>
    <row r="45" spans="1:5" ht="12.75">
      <c r="A45" s="35" t="s">
        <v>56</v>
      </c>
      <c r="E45" s="39" t="s">
        <v>5</v>
      </c>
    </row>
    <row r="46" spans="1:5" ht="12.75">
      <c r="A46" s="35" t="s">
        <v>57</v>
      </c>
      <c r="E46" s="40" t="s">
        <v>1107</v>
      </c>
    </row>
    <row r="47" spans="1:5" ht="114.75">
      <c r="A47" t="s">
        <v>59</v>
      </c>
      <c r="E47" s="39" t="s">
        <v>944</v>
      </c>
    </row>
    <row r="48" spans="1:16" ht="12.75">
      <c r="A48" t="s">
        <v>49</v>
      </c>
      <c s="34" t="s">
        <v>124</v>
      </c>
      <c s="34" t="s">
        <v>1541</v>
      </c>
      <c s="35" t="s">
        <v>5</v>
      </c>
      <c s="6" t="s">
        <v>1542</v>
      </c>
      <c s="36" t="s">
        <v>75</v>
      </c>
      <c s="37">
        <v>50</v>
      </c>
      <c s="36">
        <v>0</v>
      </c>
      <c s="36">
        <f>ROUND(G48*H48,6)</f>
      </c>
      <c r="L48" s="38">
        <v>0</v>
      </c>
      <c s="32">
        <f>ROUND(ROUND(L48,2)*ROUND(G48,3),2)</f>
      </c>
      <c s="36" t="s">
        <v>55</v>
      </c>
      <c>
        <f>(M48*21)/100</f>
      </c>
      <c t="s">
        <v>27</v>
      </c>
    </row>
    <row r="49" spans="1:5" ht="12.75">
      <c r="A49" s="35" t="s">
        <v>56</v>
      </c>
      <c r="E49" s="39" t="s">
        <v>5</v>
      </c>
    </row>
    <row r="50" spans="1:5" ht="12.75">
      <c r="A50" s="35" t="s">
        <v>57</v>
      </c>
      <c r="E50" s="40" t="s">
        <v>1168</v>
      </c>
    </row>
    <row r="51" spans="1:5" ht="153">
      <c r="A51" t="s">
        <v>59</v>
      </c>
      <c r="E51" s="39" t="s">
        <v>1543</v>
      </c>
    </row>
    <row r="52" spans="1:16" ht="12.75">
      <c r="A52" t="s">
        <v>49</v>
      </c>
      <c s="34" t="s">
        <v>128</v>
      </c>
      <c s="34" t="s">
        <v>1544</v>
      </c>
      <c s="35" t="s">
        <v>5</v>
      </c>
      <c s="6" t="s">
        <v>1545</v>
      </c>
      <c s="36" t="s">
        <v>75</v>
      </c>
      <c s="37">
        <v>50</v>
      </c>
      <c s="36">
        <v>0</v>
      </c>
      <c s="36">
        <f>ROUND(G52*H52,6)</f>
      </c>
      <c r="L52" s="38">
        <v>0</v>
      </c>
      <c s="32">
        <f>ROUND(ROUND(L52,2)*ROUND(G52,3),2)</f>
      </c>
      <c s="36" t="s">
        <v>55</v>
      </c>
      <c>
        <f>(M52*21)/100</f>
      </c>
      <c t="s">
        <v>27</v>
      </c>
    </row>
    <row r="53" spans="1:5" ht="12.75">
      <c r="A53" s="35" t="s">
        <v>56</v>
      </c>
      <c r="E53" s="39" t="s">
        <v>5</v>
      </c>
    </row>
    <row r="54" spans="1:5" ht="12.75">
      <c r="A54" s="35" t="s">
        <v>57</v>
      </c>
      <c r="E54" s="40" t="s">
        <v>1168</v>
      </c>
    </row>
    <row r="55" spans="1:5" ht="114.75">
      <c r="A55" t="s">
        <v>59</v>
      </c>
      <c r="E55" s="39" t="s">
        <v>1546</v>
      </c>
    </row>
    <row r="56" spans="1:16" ht="12.75">
      <c r="A56" t="s">
        <v>49</v>
      </c>
      <c s="34" t="s">
        <v>131</v>
      </c>
      <c s="34" t="s">
        <v>1120</v>
      </c>
      <c s="35" t="s">
        <v>5</v>
      </c>
      <c s="6" t="s">
        <v>1121</v>
      </c>
      <c s="36" t="s">
        <v>171</v>
      </c>
      <c s="37">
        <v>2.8</v>
      </c>
      <c s="36">
        <v>0</v>
      </c>
      <c s="36">
        <f>ROUND(G56*H56,6)</f>
      </c>
      <c r="L56" s="38">
        <v>0</v>
      </c>
      <c s="32">
        <f>ROUND(ROUND(L56,2)*ROUND(G56,3),2)</f>
      </c>
      <c s="36" t="s">
        <v>55</v>
      </c>
      <c>
        <f>(M56*21)/100</f>
      </c>
      <c t="s">
        <v>27</v>
      </c>
    </row>
    <row r="57" spans="1:5" ht="12.75">
      <c r="A57" s="35" t="s">
        <v>56</v>
      </c>
      <c r="E57" s="39" t="s">
        <v>5</v>
      </c>
    </row>
    <row r="58" spans="1:5" ht="12.75">
      <c r="A58" s="35" t="s">
        <v>57</v>
      </c>
      <c r="E58" s="40" t="s">
        <v>1547</v>
      </c>
    </row>
    <row r="59" spans="1:5" ht="102">
      <c r="A59" t="s">
        <v>59</v>
      </c>
      <c r="E59" s="39" t="s">
        <v>1123</v>
      </c>
    </row>
    <row r="60" spans="1:16" ht="12.75">
      <c r="A60" t="s">
        <v>49</v>
      </c>
      <c s="34" t="s">
        <v>135</v>
      </c>
      <c s="34" t="s">
        <v>1124</v>
      </c>
      <c s="35" t="s">
        <v>5</v>
      </c>
      <c s="6" t="s">
        <v>1125</v>
      </c>
      <c s="36" t="s">
        <v>171</v>
      </c>
      <c s="37">
        <v>2.8</v>
      </c>
      <c s="36">
        <v>0</v>
      </c>
      <c s="36">
        <f>ROUND(G60*H60,6)</f>
      </c>
      <c r="L60" s="38">
        <v>0</v>
      </c>
      <c s="32">
        <f>ROUND(ROUND(L60,2)*ROUND(G60,3),2)</f>
      </c>
      <c s="36" t="s">
        <v>55</v>
      </c>
      <c>
        <f>(M60*21)/100</f>
      </c>
      <c t="s">
        <v>27</v>
      </c>
    </row>
    <row r="61" spans="1:5" ht="12.75">
      <c r="A61" s="35" t="s">
        <v>56</v>
      </c>
      <c r="E61" s="39" t="s">
        <v>5</v>
      </c>
    </row>
    <row r="62" spans="1:5" ht="12.75">
      <c r="A62" s="35" t="s">
        <v>57</v>
      </c>
      <c r="E62" s="40" t="s">
        <v>1547</v>
      </c>
    </row>
    <row r="63" spans="1:5" ht="102">
      <c r="A63" t="s">
        <v>59</v>
      </c>
      <c r="E63" s="39" t="s">
        <v>1126</v>
      </c>
    </row>
    <row r="64" spans="1:16" ht="12.75">
      <c r="A64" t="s">
        <v>49</v>
      </c>
      <c s="34" t="s">
        <v>139</v>
      </c>
      <c s="34" t="s">
        <v>1548</v>
      </c>
      <c s="35" t="s">
        <v>5</v>
      </c>
      <c s="6" t="s">
        <v>1549</v>
      </c>
      <c s="36" t="s">
        <v>90</v>
      </c>
      <c s="37">
        <v>6</v>
      </c>
      <c s="36">
        <v>0</v>
      </c>
      <c s="36">
        <f>ROUND(G64*H64,6)</f>
      </c>
      <c r="L64" s="38">
        <v>0</v>
      </c>
      <c s="32">
        <f>ROUND(ROUND(L64,2)*ROUND(G64,3),2)</f>
      </c>
      <c s="36" t="s">
        <v>55</v>
      </c>
      <c>
        <f>(M64*21)/100</f>
      </c>
      <c t="s">
        <v>27</v>
      </c>
    </row>
    <row r="65" spans="1:5" ht="12.75">
      <c r="A65" s="35" t="s">
        <v>56</v>
      </c>
      <c r="E65" s="39" t="s">
        <v>5</v>
      </c>
    </row>
    <row r="66" spans="1:5" ht="25.5">
      <c r="A66" s="35" t="s">
        <v>57</v>
      </c>
      <c r="E66" s="40" t="s">
        <v>563</v>
      </c>
    </row>
    <row r="67" spans="1:5" ht="102">
      <c r="A67" t="s">
        <v>59</v>
      </c>
      <c r="E67" s="39" t="s">
        <v>1550</v>
      </c>
    </row>
    <row r="68" spans="1:16" ht="12.75">
      <c r="A68" t="s">
        <v>49</v>
      </c>
      <c s="34" t="s">
        <v>143</v>
      </c>
      <c s="34" t="s">
        <v>1551</v>
      </c>
      <c s="35" t="s">
        <v>5</v>
      </c>
      <c s="6" t="s">
        <v>1552</v>
      </c>
      <c s="36" t="s">
        <v>90</v>
      </c>
      <c s="37">
        <v>6</v>
      </c>
      <c s="36">
        <v>0</v>
      </c>
      <c s="36">
        <f>ROUND(G68*H68,6)</f>
      </c>
      <c r="L68" s="38">
        <v>0</v>
      </c>
      <c s="32">
        <f>ROUND(ROUND(L68,2)*ROUND(G68,3),2)</f>
      </c>
      <c s="36" t="s">
        <v>55</v>
      </c>
      <c>
        <f>(M68*21)/100</f>
      </c>
      <c t="s">
        <v>27</v>
      </c>
    </row>
    <row r="69" spans="1:5" ht="12.75">
      <c r="A69" s="35" t="s">
        <v>56</v>
      </c>
      <c r="E69" s="39" t="s">
        <v>5</v>
      </c>
    </row>
    <row r="70" spans="1:5" ht="25.5">
      <c r="A70" s="35" t="s">
        <v>57</v>
      </c>
      <c r="E70" s="40" t="s">
        <v>563</v>
      </c>
    </row>
    <row r="71" spans="1:5" ht="102">
      <c r="A71" t="s">
        <v>59</v>
      </c>
      <c r="E71" s="39" t="s">
        <v>1553</v>
      </c>
    </row>
    <row r="72" spans="1:16" ht="12.75">
      <c r="A72" t="s">
        <v>49</v>
      </c>
      <c s="34" t="s">
        <v>147</v>
      </c>
      <c s="34" t="s">
        <v>1395</v>
      </c>
      <c s="35" t="s">
        <v>5</v>
      </c>
      <c s="6" t="s">
        <v>1396</v>
      </c>
      <c s="36" t="s">
        <v>90</v>
      </c>
      <c s="37">
        <v>1</v>
      </c>
      <c s="36">
        <v>0</v>
      </c>
      <c s="36">
        <f>ROUND(G72*H72,6)</f>
      </c>
      <c r="L72" s="38">
        <v>0</v>
      </c>
      <c s="32">
        <f>ROUND(ROUND(L72,2)*ROUND(G72,3),2)</f>
      </c>
      <c s="36" t="s">
        <v>55</v>
      </c>
      <c>
        <f>(M72*21)/100</f>
      </c>
      <c t="s">
        <v>27</v>
      </c>
    </row>
    <row r="73" spans="1:5" ht="12.75">
      <c r="A73" s="35" t="s">
        <v>56</v>
      </c>
      <c r="E73" s="39" t="s">
        <v>5</v>
      </c>
    </row>
    <row r="74" spans="1:5" ht="12.75">
      <c r="A74" s="35" t="s">
        <v>57</v>
      </c>
      <c r="E74" s="40" t="s">
        <v>899</v>
      </c>
    </row>
    <row r="75" spans="1:5" ht="114.75">
      <c r="A75" t="s">
        <v>59</v>
      </c>
      <c r="E75" s="39" t="s">
        <v>852</v>
      </c>
    </row>
    <row r="76" spans="1:16" ht="12.75">
      <c r="A76" t="s">
        <v>49</v>
      </c>
      <c s="34" t="s">
        <v>151</v>
      </c>
      <c s="34" t="s">
        <v>1397</v>
      </c>
      <c s="35" t="s">
        <v>5</v>
      </c>
      <c s="6" t="s">
        <v>1398</v>
      </c>
      <c s="36" t="s">
        <v>90</v>
      </c>
      <c s="37">
        <v>1</v>
      </c>
      <c s="36">
        <v>0</v>
      </c>
      <c s="36">
        <f>ROUND(G76*H76,6)</f>
      </c>
      <c r="L76" s="38">
        <v>0</v>
      </c>
      <c s="32">
        <f>ROUND(ROUND(L76,2)*ROUND(G76,3),2)</f>
      </c>
      <c s="36" t="s">
        <v>55</v>
      </c>
      <c>
        <f>(M76*21)/100</f>
      </c>
      <c t="s">
        <v>27</v>
      </c>
    </row>
    <row r="77" spans="1:5" ht="12.75">
      <c r="A77" s="35" t="s">
        <v>56</v>
      </c>
      <c r="E77" s="39" t="s">
        <v>5</v>
      </c>
    </row>
    <row r="78" spans="1:5" ht="12.75">
      <c r="A78" s="35" t="s">
        <v>57</v>
      </c>
      <c r="E78" s="40" t="s">
        <v>899</v>
      </c>
    </row>
    <row r="79" spans="1:5" ht="140.25">
      <c r="A79" t="s">
        <v>59</v>
      </c>
      <c r="E79" s="39" t="s">
        <v>855</v>
      </c>
    </row>
    <row r="80" spans="1:16" ht="12.75">
      <c r="A80" t="s">
        <v>49</v>
      </c>
      <c s="34" t="s">
        <v>164</v>
      </c>
      <c s="34" t="s">
        <v>1554</v>
      </c>
      <c s="35" t="s">
        <v>5</v>
      </c>
      <c s="6" t="s">
        <v>1555</v>
      </c>
      <c s="36" t="s">
        <v>90</v>
      </c>
      <c s="37">
        <v>2</v>
      </c>
      <c s="36">
        <v>0</v>
      </c>
      <c s="36">
        <f>ROUND(G80*H80,6)</f>
      </c>
      <c r="L80" s="38">
        <v>0</v>
      </c>
      <c s="32">
        <f>ROUND(ROUND(L80,2)*ROUND(G80,3),2)</f>
      </c>
      <c s="36" t="s">
        <v>55</v>
      </c>
      <c>
        <f>(M80*21)/100</f>
      </c>
      <c t="s">
        <v>27</v>
      </c>
    </row>
    <row r="81" spans="1:5" ht="12.75">
      <c r="A81" s="35" t="s">
        <v>56</v>
      </c>
      <c r="E81" s="39" t="s">
        <v>5</v>
      </c>
    </row>
    <row r="82" spans="1:5" ht="25.5">
      <c r="A82" s="35" t="s">
        <v>57</v>
      </c>
      <c r="E82" s="40" t="s">
        <v>1370</v>
      </c>
    </row>
    <row r="83" spans="1:5" ht="114.75">
      <c r="A83" t="s">
        <v>59</v>
      </c>
      <c r="E83" s="39" t="s">
        <v>852</v>
      </c>
    </row>
    <row r="84" spans="1:16" ht="12.75">
      <c r="A84" t="s">
        <v>49</v>
      </c>
      <c s="34" t="s">
        <v>168</v>
      </c>
      <c s="34" t="s">
        <v>1556</v>
      </c>
      <c s="35" t="s">
        <v>5</v>
      </c>
      <c s="6" t="s">
        <v>1557</v>
      </c>
      <c s="36" t="s">
        <v>90</v>
      </c>
      <c s="37">
        <v>2</v>
      </c>
      <c s="36">
        <v>0</v>
      </c>
      <c s="36">
        <f>ROUND(G84*H84,6)</f>
      </c>
      <c r="L84" s="38">
        <v>0</v>
      </c>
      <c s="32">
        <f>ROUND(ROUND(L84,2)*ROUND(G84,3),2)</f>
      </c>
      <c s="36" t="s">
        <v>55</v>
      </c>
      <c>
        <f>(M84*21)/100</f>
      </c>
      <c t="s">
        <v>27</v>
      </c>
    </row>
    <row r="85" spans="1:5" ht="12.75">
      <c r="A85" s="35" t="s">
        <v>56</v>
      </c>
      <c r="E85" s="39" t="s">
        <v>5</v>
      </c>
    </row>
    <row r="86" spans="1:5" ht="25.5">
      <c r="A86" s="35" t="s">
        <v>57</v>
      </c>
      <c r="E86" s="40" t="s">
        <v>1370</v>
      </c>
    </row>
    <row r="87" spans="1:5" ht="140.25">
      <c r="A87" t="s">
        <v>59</v>
      </c>
      <c r="E87" s="39" t="s">
        <v>855</v>
      </c>
    </row>
    <row r="88" spans="1:16" ht="12.75">
      <c r="A88" t="s">
        <v>49</v>
      </c>
      <c s="34" t="s">
        <v>173</v>
      </c>
      <c s="34" t="s">
        <v>1417</v>
      </c>
      <c s="35" t="s">
        <v>5</v>
      </c>
      <c s="6" t="s">
        <v>1418</v>
      </c>
      <c s="36" t="s">
        <v>90</v>
      </c>
      <c s="37">
        <v>1</v>
      </c>
      <c s="36">
        <v>0</v>
      </c>
      <c s="36">
        <f>ROUND(G88*H88,6)</f>
      </c>
      <c r="L88" s="38">
        <v>0</v>
      </c>
      <c s="32">
        <f>ROUND(ROUND(L88,2)*ROUND(G88,3),2)</f>
      </c>
      <c s="36" t="s">
        <v>55</v>
      </c>
      <c>
        <f>(M88*21)/100</f>
      </c>
      <c t="s">
        <v>27</v>
      </c>
    </row>
    <row r="89" spans="1:5" ht="12.75">
      <c r="A89" s="35" t="s">
        <v>56</v>
      </c>
      <c r="E89" s="39" t="s">
        <v>5</v>
      </c>
    </row>
    <row r="90" spans="1:5" ht="12.75">
      <c r="A90" s="35" t="s">
        <v>57</v>
      </c>
      <c r="E90" s="40" t="s">
        <v>899</v>
      </c>
    </row>
    <row r="91" spans="1:5" ht="191.25">
      <c r="A91" t="s">
        <v>59</v>
      </c>
      <c r="E91" s="39" t="s">
        <v>1401</v>
      </c>
    </row>
    <row r="92" spans="1:16" ht="12.75">
      <c r="A92" t="s">
        <v>49</v>
      </c>
      <c s="34" t="s">
        <v>176</v>
      </c>
      <c s="34" t="s">
        <v>1422</v>
      </c>
      <c s="35" t="s">
        <v>5</v>
      </c>
      <c s="6" t="s">
        <v>1423</v>
      </c>
      <c s="36" t="s">
        <v>90</v>
      </c>
      <c s="37">
        <v>1</v>
      </c>
      <c s="36">
        <v>0</v>
      </c>
      <c s="36">
        <f>ROUND(G92*H92,6)</f>
      </c>
      <c r="L92" s="38">
        <v>0</v>
      </c>
      <c s="32">
        <f>ROUND(ROUND(L92,2)*ROUND(G92,3),2)</f>
      </c>
      <c s="36" t="s">
        <v>55</v>
      </c>
      <c>
        <f>(M92*21)/100</f>
      </c>
      <c t="s">
        <v>27</v>
      </c>
    </row>
    <row r="93" spans="1:5" ht="12.75">
      <c r="A93" s="35" t="s">
        <v>56</v>
      </c>
      <c r="E93" s="39" t="s">
        <v>5</v>
      </c>
    </row>
    <row r="94" spans="1:5" ht="12.75">
      <c r="A94" s="35" t="s">
        <v>57</v>
      </c>
      <c r="E94" s="40" t="s">
        <v>899</v>
      </c>
    </row>
    <row r="95" spans="1:5" ht="140.25">
      <c r="A95" t="s">
        <v>59</v>
      </c>
      <c r="E95" s="39" t="s">
        <v>855</v>
      </c>
    </row>
    <row r="96" spans="1:16" ht="12.75">
      <c r="A96" t="s">
        <v>49</v>
      </c>
      <c s="34" t="s">
        <v>180</v>
      </c>
      <c s="34" t="s">
        <v>1558</v>
      </c>
      <c s="35" t="s">
        <v>5</v>
      </c>
      <c s="6" t="s">
        <v>1559</v>
      </c>
      <c s="36" t="s">
        <v>90</v>
      </c>
      <c s="37">
        <v>2</v>
      </c>
      <c s="36">
        <v>0</v>
      </c>
      <c s="36">
        <f>ROUND(G96*H96,6)</f>
      </c>
      <c r="L96" s="38">
        <v>0</v>
      </c>
      <c s="32">
        <f>ROUND(ROUND(L96,2)*ROUND(G96,3),2)</f>
      </c>
      <c s="36" t="s">
        <v>55</v>
      </c>
      <c>
        <f>(M96*21)/100</f>
      </c>
      <c t="s">
        <v>27</v>
      </c>
    </row>
    <row r="97" spans="1:5" ht="12.75">
      <c r="A97" s="35" t="s">
        <v>56</v>
      </c>
      <c r="E97" s="39" t="s">
        <v>5</v>
      </c>
    </row>
    <row r="98" spans="1:5" ht="12.75">
      <c r="A98" s="35" t="s">
        <v>57</v>
      </c>
      <c r="E98" s="40" t="s">
        <v>895</v>
      </c>
    </row>
    <row r="99" spans="1:5" ht="191.25">
      <c r="A99" t="s">
        <v>59</v>
      </c>
      <c r="E99" s="39" t="s">
        <v>1401</v>
      </c>
    </row>
    <row r="100" spans="1:16" ht="12.75">
      <c r="A100" t="s">
        <v>49</v>
      </c>
      <c s="34" t="s">
        <v>916</v>
      </c>
      <c s="34" t="s">
        <v>1560</v>
      </c>
      <c s="35" t="s">
        <v>5</v>
      </c>
      <c s="6" t="s">
        <v>1561</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114.75">
      <c r="A103" t="s">
        <v>59</v>
      </c>
      <c r="E103" s="39" t="s">
        <v>1562</v>
      </c>
    </row>
    <row r="104" spans="1:16" ht="12.75">
      <c r="A104" t="s">
        <v>49</v>
      </c>
      <c s="34" t="s">
        <v>919</v>
      </c>
      <c s="34" t="s">
        <v>1563</v>
      </c>
      <c s="35" t="s">
        <v>5</v>
      </c>
      <c s="6" t="s">
        <v>1564</v>
      </c>
      <c s="36" t="s">
        <v>90</v>
      </c>
      <c s="37">
        <v>2</v>
      </c>
      <c s="36">
        <v>0</v>
      </c>
      <c s="36">
        <f>ROUND(G104*H104,6)</f>
      </c>
      <c r="L104" s="38">
        <v>0</v>
      </c>
      <c s="32">
        <f>ROUND(ROUND(L104,2)*ROUND(G104,3),2)</f>
      </c>
      <c s="36" t="s">
        <v>55</v>
      </c>
      <c>
        <f>(M104*21)/100</f>
      </c>
      <c t="s">
        <v>27</v>
      </c>
    </row>
    <row r="105" spans="1:5" ht="12.75">
      <c r="A105" s="35" t="s">
        <v>56</v>
      </c>
      <c r="E105" s="39" t="s">
        <v>5</v>
      </c>
    </row>
    <row r="106" spans="1:5" ht="12.75">
      <c r="A106" s="35" t="s">
        <v>57</v>
      </c>
      <c r="E106" s="40" t="s">
        <v>895</v>
      </c>
    </row>
    <row r="107" spans="1:5" ht="140.25">
      <c r="A107" t="s">
        <v>59</v>
      </c>
      <c r="E107" s="39" t="s">
        <v>855</v>
      </c>
    </row>
    <row r="108" spans="1:16" ht="12.75">
      <c r="A108" t="s">
        <v>49</v>
      </c>
      <c s="34" t="s">
        <v>183</v>
      </c>
      <c s="34" t="s">
        <v>1565</v>
      </c>
      <c s="35" t="s">
        <v>5</v>
      </c>
      <c s="6" t="s">
        <v>1566</v>
      </c>
      <c s="36" t="s">
        <v>90</v>
      </c>
      <c s="37">
        <v>14</v>
      </c>
      <c s="36">
        <v>0</v>
      </c>
      <c s="36">
        <f>ROUND(G108*H108,6)</f>
      </c>
      <c r="L108" s="38">
        <v>0</v>
      </c>
      <c s="32">
        <f>ROUND(ROUND(L108,2)*ROUND(G108,3),2)</f>
      </c>
      <c s="36" t="s">
        <v>55</v>
      </c>
      <c>
        <f>(M108*21)/100</f>
      </c>
      <c t="s">
        <v>27</v>
      </c>
    </row>
    <row r="109" spans="1:5" ht="12.75">
      <c r="A109" s="35" t="s">
        <v>56</v>
      </c>
      <c r="E109" s="39" t="s">
        <v>5</v>
      </c>
    </row>
    <row r="110" spans="1:5" ht="12.75">
      <c r="A110" s="35" t="s">
        <v>57</v>
      </c>
      <c r="E110" s="40" t="s">
        <v>1289</v>
      </c>
    </row>
    <row r="111" spans="1:5" ht="191.25">
      <c r="A111" t="s">
        <v>59</v>
      </c>
      <c r="E111" s="39" t="s">
        <v>1401</v>
      </c>
    </row>
    <row r="112" spans="1:16" ht="12.75">
      <c r="A112" t="s">
        <v>49</v>
      </c>
      <c s="34" t="s">
        <v>187</v>
      </c>
      <c s="34" t="s">
        <v>1567</v>
      </c>
      <c s="35" t="s">
        <v>5</v>
      </c>
      <c s="6" t="s">
        <v>1568</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14.75">
      <c r="A115" t="s">
        <v>59</v>
      </c>
      <c r="E115" s="39" t="s">
        <v>1562</v>
      </c>
    </row>
    <row r="116" spans="1:16" ht="12.75">
      <c r="A116" t="s">
        <v>49</v>
      </c>
      <c s="34" t="s">
        <v>191</v>
      </c>
      <c s="34" t="s">
        <v>1569</v>
      </c>
      <c s="35" t="s">
        <v>5</v>
      </c>
      <c s="6" t="s">
        <v>1570</v>
      </c>
      <c s="36" t="s">
        <v>90</v>
      </c>
      <c s="37">
        <v>14</v>
      </c>
      <c s="36">
        <v>0</v>
      </c>
      <c s="36">
        <f>ROUND(G116*H116,6)</f>
      </c>
      <c r="L116" s="38">
        <v>0</v>
      </c>
      <c s="32">
        <f>ROUND(ROUND(L116,2)*ROUND(G116,3),2)</f>
      </c>
      <c s="36" t="s">
        <v>55</v>
      </c>
      <c>
        <f>(M116*21)/100</f>
      </c>
      <c t="s">
        <v>27</v>
      </c>
    </row>
    <row r="117" spans="1:5" ht="12.75">
      <c r="A117" s="35" t="s">
        <v>56</v>
      </c>
      <c r="E117" s="39" t="s">
        <v>5</v>
      </c>
    </row>
    <row r="118" spans="1:5" ht="12.75">
      <c r="A118" s="35" t="s">
        <v>57</v>
      </c>
      <c r="E118" s="40" t="s">
        <v>1289</v>
      </c>
    </row>
    <row r="119" spans="1:5" ht="140.25">
      <c r="A119" t="s">
        <v>59</v>
      </c>
      <c r="E119" s="39" t="s">
        <v>855</v>
      </c>
    </row>
    <row r="120" spans="1:16" ht="12.75">
      <c r="A120" t="s">
        <v>49</v>
      </c>
      <c s="34" t="s">
        <v>196</v>
      </c>
      <c s="34" t="s">
        <v>1571</v>
      </c>
      <c s="35" t="s">
        <v>5</v>
      </c>
      <c s="6" t="s">
        <v>1572</v>
      </c>
      <c s="36" t="s">
        <v>90</v>
      </c>
      <c s="37">
        <v>2</v>
      </c>
      <c s="36">
        <v>0</v>
      </c>
      <c s="36">
        <f>ROUND(G120*H120,6)</f>
      </c>
      <c r="L120" s="38">
        <v>0</v>
      </c>
      <c s="32">
        <f>ROUND(ROUND(L120,2)*ROUND(G120,3),2)</f>
      </c>
      <c s="36" t="s">
        <v>55</v>
      </c>
      <c>
        <f>(M120*21)/100</f>
      </c>
      <c t="s">
        <v>27</v>
      </c>
    </row>
    <row r="121" spans="1:5" ht="12.75">
      <c r="A121" s="35" t="s">
        <v>56</v>
      </c>
      <c r="E121" s="39" t="s">
        <v>5</v>
      </c>
    </row>
    <row r="122" spans="1:5" ht="12.75">
      <c r="A122" s="35" t="s">
        <v>57</v>
      </c>
      <c r="E122" s="40" t="s">
        <v>1573</v>
      </c>
    </row>
    <row r="123" spans="1:5" ht="191.25">
      <c r="A123" t="s">
        <v>59</v>
      </c>
      <c r="E123" s="39" t="s">
        <v>1401</v>
      </c>
    </row>
    <row r="124" spans="1:16" ht="12.75">
      <c r="A124" t="s">
        <v>49</v>
      </c>
      <c s="34" t="s">
        <v>200</v>
      </c>
      <c s="34" t="s">
        <v>1574</v>
      </c>
      <c s="35" t="s">
        <v>5</v>
      </c>
      <c s="6" t="s">
        <v>1575</v>
      </c>
      <c s="36" t="s">
        <v>90</v>
      </c>
      <c s="37">
        <v>2</v>
      </c>
      <c s="36">
        <v>0</v>
      </c>
      <c s="36">
        <f>ROUND(G124*H124,6)</f>
      </c>
      <c r="L124" s="38">
        <v>0</v>
      </c>
      <c s="32">
        <f>ROUND(ROUND(L124,2)*ROUND(G124,3),2)</f>
      </c>
      <c s="36" t="s">
        <v>55</v>
      </c>
      <c>
        <f>(M124*21)/100</f>
      </c>
      <c t="s">
        <v>27</v>
      </c>
    </row>
    <row r="125" spans="1:5" ht="12.75">
      <c r="A125" s="35" t="s">
        <v>56</v>
      </c>
      <c r="E125" s="39" t="s">
        <v>5</v>
      </c>
    </row>
    <row r="126" spans="1:5" ht="12.75">
      <c r="A126" s="35" t="s">
        <v>57</v>
      </c>
      <c r="E126" s="40" t="s">
        <v>1573</v>
      </c>
    </row>
    <row r="127" spans="1:5" ht="114.75">
      <c r="A127" t="s">
        <v>59</v>
      </c>
      <c r="E127" s="39" t="s">
        <v>1562</v>
      </c>
    </row>
    <row r="128" spans="1:16" ht="12.75">
      <c r="A128" t="s">
        <v>49</v>
      </c>
      <c s="34" t="s">
        <v>204</v>
      </c>
      <c s="34" t="s">
        <v>1576</v>
      </c>
      <c s="35" t="s">
        <v>5</v>
      </c>
      <c s="6" t="s">
        <v>1577</v>
      </c>
      <c s="36" t="s">
        <v>90</v>
      </c>
      <c s="37">
        <v>2</v>
      </c>
      <c s="36">
        <v>0</v>
      </c>
      <c s="36">
        <f>ROUND(G128*H128,6)</f>
      </c>
      <c r="L128" s="38">
        <v>0</v>
      </c>
      <c s="32">
        <f>ROUND(ROUND(L128,2)*ROUND(G128,3),2)</f>
      </c>
      <c s="36" t="s">
        <v>55</v>
      </c>
      <c>
        <f>(M128*21)/100</f>
      </c>
      <c t="s">
        <v>27</v>
      </c>
    </row>
    <row r="129" spans="1:5" ht="12.75">
      <c r="A129" s="35" t="s">
        <v>56</v>
      </c>
      <c r="E129" s="39" t="s">
        <v>5</v>
      </c>
    </row>
    <row r="130" spans="1:5" ht="12.75">
      <c r="A130" s="35" t="s">
        <v>57</v>
      </c>
      <c r="E130" s="40" t="s">
        <v>1573</v>
      </c>
    </row>
    <row r="131" spans="1:5" ht="140.25">
      <c r="A131" t="s">
        <v>59</v>
      </c>
      <c r="E131" s="39" t="s">
        <v>855</v>
      </c>
    </row>
    <row r="132" spans="1:16" ht="25.5">
      <c r="A132" t="s">
        <v>49</v>
      </c>
      <c s="34" t="s">
        <v>208</v>
      </c>
      <c s="34" t="s">
        <v>1578</v>
      </c>
      <c s="35" t="s">
        <v>5</v>
      </c>
      <c s="6" t="s">
        <v>1579</v>
      </c>
      <c s="36" t="s">
        <v>90</v>
      </c>
      <c s="37">
        <v>2</v>
      </c>
      <c s="36">
        <v>0</v>
      </c>
      <c s="36">
        <f>ROUND(G132*H132,6)</f>
      </c>
      <c r="L132" s="38">
        <v>0</v>
      </c>
      <c s="32">
        <f>ROUND(ROUND(L132,2)*ROUND(G132,3),2)</f>
      </c>
      <c s="36" t="s">
        <v>55</v>
      </c>
      <c>
        <f>(M132*21)/100</f>
      </c>
      <c t="s">
        <v>27</v>
      </c>
    </row>
    <row r="133" spans="1:5" ht="12.75">
      <c r="A133" s="35" t="s">
        <v>56</v>
      </c>
      <c r="E133" s="39" t="s">
        <v>5</v>
      </c>
    </row>
    <row r="134" spans="1:5" ht="12.75">
      <c r="A134" s="35" t="s">
        <v>57</v>
      </c>
      <c r="E134" s="40" t="s">
        <v>895</v>
      </c>
    </row>
    <row r="135" spans="1:5" ht="191.25">
      <c r="A135" t="s">
        <v>59</v>
      </c>
      <c r="E135" s="39" t="s">
        <v>1401</v>
      </c>
    </row>
    <row r="136" spans="1:16" ht="25.5">
      <c r="A136" t="s">
        <v>49</v>
      </c>
      <c s="34" t="s">
        <v>212</v>
      </c>
      <c s="34" t="s">
        <v>1580</v>
      </c>
      <c s="35" t="s">
        <v>5</v>
      </c>
      <c s="6" t="s">
        <v>1581</v>
      </c>
      <c s="36" t="s">
        <v>90</v>
      </c>
      <c s="37">
        <v>1</v>
      </c>
      <c s="36">
        <v>0</v>
      </c>
      <c s="36">
        <f>ROUND(G136*H136,6)</f>
      </c>
      <c r="L136" s="38">
        <v>0</v>
      </c>
      <c s="32">
        <f>ROUND(ROUND(L136,2)*ROUND(G136,3),2)</f>
      </c>
      <c s="36" t="s">
        <v>55</v>
      </c>
      <c>
        <f>(M136*21)/100</f>
      </c>
      <c t="s">
        <v>27</v>
      </c>
    </row>
    <row r="137" spans="1:5" ht="12.75">
      <c r="A137" s="35" t="s">
        <v>56</v>
      </c>
      <c r="E137" s="39" t="s">
        <v>5</v>
      </c>
    </row>
    <row r="138" spans="1:5" ht="12.75">
      <c r="A138" s="35" t="s">
        <v>57</v>
      </c>
      <c r="E138" s="40" t="s">
        <v>899</v>
      </c>
    </row>
    <row r="139" spans="1:5" ht="191.25">
      <c r="A139" t="s">
        <v>59</v>
      </c>
      <c r="E139" s="39" t="s">
        <v>1401</v>
      </c>
    </row>
    <row r="140" spans="1:16" ht="12.75">
      <c r="A140" t="s">
        <v>49</v>
      </c>
      <c s="34" t="s">
        <v>217</v>
      </c>
      <c s="34" t="s">
        <v>1582</v>
      </c>
      <c s="35" t="s">
        <v>5</v>
      </c>
      <c s="6" t="s">
        <v>1583</v>
      </c>
      <c s="36" t="s">
        <v>90</v>
      </c>
      <c s="37">
        <v>8</v>
      </c>
      <c s="36">
        <v>0</v>
      </c>
      <c s="36">
        <f>ROUND(G140*H140,6)</f>
      </c>
      <c r="L140" s="38">
        <v>0</v>
      </c>
      <c s="32">
        <f>ROUND(ROUND(L140,2)*ROUND(G140,3),2)</f>
      </c>
      <c s="36" t="s">
        <v>55</v>
      </c>
      <c>
        <f>(M140*21)/100</f>
      </c>
      <c t="s">
        <v>27</v>
      </c>
    </row>
    <row r="141" spans="1:5" ht="12.75">
      <c r="A141" s="35" t="s">
        <v>56</v>
      </c>
      <c r="E141" s="39" t="s">
        <v>5</v>
      </c>
    </row>
    <row r="142" spans="1:5" ht="12.75">
      <c r="A142" s="35" t="s">
        <v>57</v>
      </c>
      <c r="E142" s="40" t="s">
        <v>851</v>
      </c>
    </row>
    <row r="143" spans="1:5" ht="191.25">
      <c r="A143" t="s">
        <v>59</v>
      </c>
      <c r="E143" s="39" t="s">
        <v>1401</v>
      </c>
    </row>
    <row r="144" spans="1:16" ht="12.75">
      <c r="A144" t="s">
        <v>49</v>
      </c>
      <c s="34" t="s">
        <v>221</v>
      </c>
      <c s="34" t="s">
        <v>1584</v>
      </c>
      <c s="35" t="s">
        <v>5</v>
      </c>
      <c s="6" t="s">
        <v>1585</v>
      </c>
      <c s="36" t="s">
        <v>90</v>
      </c>
      <c s="37">
        <v>11</v>
      </c>
      <c s="36">
        <v>0</v>
      </c>
      <c s="36">
        <f>ROUND(G144*H144,6)</f>
      </c>
      <c r="L144" s="38">
        <v>0</v>
      </c>
      <c s="32">
        <f>ROUND(ROUND(L144,2)*ROUND(G144,3),2)</f>
      </c>
      <c s="36" t="s">
        <v>55</v>
      </c>
      <c>
        <f>(M144*21)/100</f>
      </c>
      <c t="s">
        <v>27</v>
      </c>
    </row>
    <row r="145" spans="1:5" ht="12.75">
      <c r="A145" s="35" t="s">
        <v>56</v>
      </c>
      <c r="E145" s="39" t="s">
        <v>5</v>
      </c>
    </row>
    <row r="146" spans="1:5" ht="12.75">
      <c r="A146" s="35" t="s">
        <v>57</v>
      </c>
      <c r="E146" s="40" t="s">
        <v>1586</v>
      </c>
    </row>
    <row r="147" spans="1:5" ht="140.25">
      <c r="A147" t="s">
        <v>59</v>
      </c>
      <c r="E147" s="39" t="s">
        <v>855</v>
      </c>
    </row>
    <row r="148" spans="1:16" ht="12.75">
      <c r="A148" t="s">
        <v>49</v>
      </c>
      <c s="34" t="s">
        <v>226</v>
      </c>
      <c s="34" t="s">
        <v>1587</v>
      </c>
      <c s="35" t="s">
        <v>5</v>
      </c>
      <c s="6" t="s">
        <v>1588</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231</v>
      </c>
      <c s="34" t="s">
        <v>1589</v>
      </c>
      <c s="35" t="s">
        <v>5</v>
      </c>
      <c s="6" t="s">
        <v>1590</v>
      </c>
      <c s="36" t="s">
        <v>90</v>
      </c>
      <c s="37">
        <v>2</v>
      </c>
      <c s="36">
        <v>0</v>
      </c>
      <c s="36">
        <f>ROUND(G152*H152,6)</f>
      </c>
      <c r="L152" s="38">
        <v>0</v>
      </c>
      <c s="32">
        <f>ROUND(ROUND(L152,2)*ROUND(G152,3),2)</f>
      </c>
      <c s="36" t="s">
        <v>55</v>
      </c>
      <c>
        <f>(M152*21)/100</f>
      </c>
      <c t="s">
        <v>27</v>
      </c>
    </row>
    <row r="153" spans="1:5" ht="12.75">
      <c r="A153" s="35" t="s">
        <v>56</v>
      </c>
      <c r="E153" s="39" t="s">
        <v>5</v>
      </c>
    </row>
    <row r="154" spans="1:5" ht="12.75">
      <c r="A154" s="35" t="s">
        <v>57</v>
      </c>
      <c r="E154" s="40" t="s">
        <v>895</v>
      </c>
    </row>
    <row r="155" spans="1:5" ht="191.25">
      <c r="A155" t="s">
        <v>59</v>
      </c>
      <c r="E155" s="39" t="s">
        <v>1401</v>
      </c>
    </row>
    <row r="156" spans="1:16" ht="12.75">
      <c r="A156" t="s">
        <v>49</v>
      </c>
      <c s="34" t="s">
        <v>235</v>
      </c>
      <c s="34" t="s">
        <v>1591</v>
      </c>
      <c s="35" t="s">
        <v>5</v>
      </c>
      <c s="6" t="s">
        <v>1592</v>
      </c>
      <c s="36" t="s">
        <v>90</v>
      </c>
      <c s="37">
        <v>2</v>
      </c>
      <c s="36">
        <v>0</v>
      </c>
      <c s="36">
        <f>ROUND(G156*H156,6)</f>
      </c>
      <c r="L156" s="38">
        <v>0</v>
      </c>
      <c s="32">
        <f>ROUND(ROUND(L156,2)*ROUND(G156,3),2)</f>
      </c>
      <c s="36" t="s">
        <v>55</v>
      </c>
      <c>
        <f>(M156*21)/100</f>
      </c>
      <c t="s">
        <v>27</v>
      </c>
    </row>
    <row r="157" spans="1:5" ht="12.75">
      <c r="A157" s="35" t="s">
        <v>56</v>
      </c>
      <c r="E157" s="39" t="s">
        <v>5</v>
      </c>
    </row>
    <row r="158" spans="1:5" ht="12.75">
      <c r="A158" s="35" t="s">
        <v>57</v>
      </c>
      <c r="E158" s="40" t="s">
        <v>895</v>
      </c>
    </row>
    <row r="159" spans="1:5" ht="140.25">
      <c r="A159" t="s">
        <v>59</v>
      </c>
      <c r="E159" s="39" t="s">
        <v>855</v>
      </c>
    </row>
    <row r="160" spans="1:16" ht="12.75">
      <c r="A160" t="s">
        <v>49</v>
      </c>
      <c s="34" t="s">
        <v>239</v>
      </c>
      <c s="34" t="s">
        <v>1593</v>
      </c>
      <c s="35" t="s">
        <v>5</v>
      </c>
      <c s="6" t="s">
        <v>1594</v>
      </c>
      <c s="36" t="s">
        <v>90</v>
      </c>
      <c s="37">
        <v>2</v>
      </c>
      <c s="36">
        <v>0</v>
      </c>
      <c s="36">
        <f>ROUND(G160*H160,6)</f>
      </c>
      <c r="L160" s="38">
        <v>0</v>
      </c>
      <c s="32">
        <f>ROUND(ROUND(L160,2)*ROUND(G160,3),2)</f>
      </c>
      <c s="36" t="s">
        <v>55</v>
      </c>
      <c>
        <f>(M160*21)/100</f>
      </c>
      <c t="s">
        <v>27</v>
      </c>
    </row>
    <row r="161" spans="1:5" ht="12.75">
      <c r="A161" s="35" t="s">
        <v>56</v>
      </c>
      <c r="E161" s="39" t="s">
        <v>5</v>
      </c>
    </row>
    <row r="162" spans="1:5" ht="12.75">
      <c r="A162" s="35" t="s">
        <v>57</v>
      </c>
      <c r="E162" s="40" t="s">
        <v>895</v>
      </c>
    </row>
    <row r="163" spans="1:5" ht="191.25">
      <c r="A163" t="s">
        <v>59</v>
      </c>
      <c r="E163" s="39" t="s">
        <v>1401</v>
      </c>
    </row>
    <row r="164" spans="1:16" ht="12.75">
      <c r="A164" t="s">
        <v>49</v>
      </c>
      <c s="34" t="s">
        <v>243</v>
      </c>
      <c s="34" t="s">
        <v>1595</v>
      </c>
      <c s="35" t="s">
        <v>5</v>
      </c>
      <c s="6" t="s">
        <v>1596</v>
      </c>
      <c s="36" t="s">
        <v>90</v>
      </c>
      <c s="37">
        <v>2</v>
      </c>
      <c s="36">
        <v>0</v>
      </c>
      <c s="36">
        <f>ROUND(G164*H164,6)</f>
      </c>
      <c r="L164" s="38">
        <v>0</v>
      </c>
      <c s="32">
        <f>ROUND(ROUND(L164,2)*ROUND(G164,3),2)</f>
      </c>
      <c s="36" t="s">
        <v>55</v>
      </c>
      <c>
        <f>(M164*21)/100</f>
      </c>
      <c t="s">
        <v>27</v>
      </c>
    </row>
    <row r="165" spans="1:5" ht="12.75">
      <c r="A165" s="35" t="s">
        <v>56</v>
      </c>
      <c r="E165" s="39" t="s">
        <v>5</v>
      </c>
    </row>
    <row r="166" spans="1:5" ht="12.75">
      <c r="A166" s="35" t="s">
        <v>57</v>
      </c>
      <c r="E166" s="40" t="s">
        <v>895</v>
      </c>
    </row>
    <row r="167" spans="1:5" ht="140.25">
      <c r="A167" t="s">
        <v>59</v>
      </c>
      <c r="E167" s="39" t="s">
        <v>855</v>
      </c>
    </row>
    <row r="168" spans="1:16" ht="12.75">
      <c r="A168" t="s">
        <v>49</v>
      </c>
      <c s="34" t="s">
        <v>247</v>
      </c>
      <c s="34" t="s">
        <v>1597</v>
      </c>
      <c s="35" t="s">
        <v>5</v>
      </c>
      <c s="6" t="s">
        <v>1598</v>
      </c>
      <c s="36" t="s">
        <v>90</v>
      </c>
      <c s="37">
        <v>14</v>
      </c>
      <c s="36">
        <v>0</v>
      </c>
      <c s="36">
        <f>ROUND(G168*H168,6)</f>
      </c>
      <c r="L168" s="38">
        <v>0</v>
      </c>
      <c s="32">
        <f>ROUND(ROUND(L168,2)*ROUND(G168,3),2)</f>
      </c>
      <c s="36" t="s">
        <v>55</v>
      </c>
      <c>
        <f>(M168*21)/100</f>
      </c>
      <c t="s">
        <v>27</v>
      </c>
    </row>
    <row r="169" spans="1:5" ht="12.75">
      <c r="A169" s="35" t="s">
        <v>56</v>
      </c>
      <c r="E169" s="39" t="s">
        <v>5</v>
      </c>
    </row>
    <row r="170" spans="1:5" ht="12.75">
      <c r="A170" s="35" t="s">
        <v>57</v>
      </c>
      <c r="E170" s="40" t="s">
        <v>1289</v>
      </c>
    </row>
    <row r="171" spans="1:5" ht="191.25">
      <c r="A171" t="s">
        <v>59</v>
      </c>
      <c r="E171" s="39" t="s">
        <v>1401</v>
      </c>
    </row>
    <row r="172" spans="1:16" ht="12.75">
      <c r="A172" t="s">
        <v>49</v>
      </c>
      <c s="34" t="s">
        <v>251</v>
      </c>
      <c s="34" t="s">
        <v>1599</v>
      </c>
      <c s="35" t="s">
        <v>5</v>
      </c>
      <c s="6" t="s">
        <v>1600</v>
      </c>
      <c s="36" t="s">
        <v>90</v>
      </c>
      <c s="37">
        <v>18</v>
      </c>
      <c s="36">
        <v>0</v>
      </c>
      <c s="36">
        <f>ROUND(G172*H172,6)</f>
      </c>
      <c r="L172" s="38">
        <v>0</v>
      </c>
      <c s="32">
        <f>ROUND(ROUND(L172,2)*ROUND(G172,3),2)</f>
      </c>
      <c s="36" t="s">
        <v>55</v>
      </c>
      <c>
        <f>(M172*21)/100</f>
      </c>
      <c t="s">
        <v>27</v>
      </c>
    </row>
    <row r="173" spans="1:5" ht="12.75">
      <c r="A173" s="35" t="s">
        <v>56</v>
      </c>
      <c r="E173" s="39" t="s">
        <v>5</v>
      </c>
    </row>
    <row r="174" spans="1:5" ht="12.75">
      <c r="A174" s="35" t="s">
        <v>57</v>
      </c>
      <c r="E174" s="40" t="s">
        <v>1119</v>
      </c>
    </row>
    <row r="175" spans="1:5" ht="191.25">
      <c r="A175" t="s">
        <v>59</v>
      </c>
      <c r="E175" s="39" t="s">
        <v>1401</v>
      </c>
    </row>
    <row r="176" spans="1:16" ht="12.75">
      <c r="A176" t="s">
        <v>49</v>
      </c>
      <c s="34" t="s">
        <v>255</v>
      </c>
      <c s="34" t="s">
        <v>1601</v>
      </c>
      <c s="35" t="s">
        <v>5</v>
      </c>
      <c s="6" t="s">
        <v>1602</v>
      </c>
      <c s="36" t="s">
        <v>90</v>
      </c>
      <c s="37">
        <v>6</v>
      </c>
      <c s="36">
        <v>0</v>
      </c>
      <c s="36">
        <f>ROUND(G176*H176,6)</f>
      </c>
      <c r="L176" s="38">
        <v>0</v>
      </c>
      <c s="32">
        <f>ROUND(ROUND(L176,2)*ROUND(G176,3),2)</f>
      </c>
      <c s="36" t="s">
        <v>55</v>
      </c>
      <c>
        <f>(M176*21)/100</f>
      </c>
      <c t="s">
        <v>27</v>
      </c>
    </row>
    <row r="177" spans="1:5" ht="12.75">
      <c r="A177" s="35" t="s">
        <v>56</v>
      </c>
      <c r="E177" s="39" t="s">
        <v>5</v>
      </c>
    </row>
    <row r="178" spans="1:5" ht="12.75">
      <c r="A178" s="35" t="s">
        <v>57</v>
      </c>
      <c r="E178" s="40" t="s">
        <v>1006</v>
      </c>
    </row>
    <row r="179" spans="1:5" ht="191.25">
      <c r="A179" t="s">
        <v>59</v>
      </c>
      <c r="E179" s="39" t="s">
        <v>1401</v>
      </c>
    </row>
    <row r="180" spans="1:16" ht="12.75">
      <c r="A180" t="s">
        <v>49</v>
      </c>
      <c s="34" t="s">
        <v>259</v>
      </c>
      <c s="34" t="s">
        <v>1603</v>
      </c>
      <c s="35" t="s">
        <v>5</v>
      </c>
      <c s="6" t="s">
        <v>1604</v>
      </c>
      <c s="36" t="s">
        <v>90</v>
      </c>
      <c s="37">
        <v>38</v>
      </c>
      <c s="36">
        <v>0</v>
      </c>
      <c s="36">
        <f>ROUND(G180*H180,6)</f>
      </c>
      <c r="L180" s="38">
        <v>0</v>
      </c>
      <c s="32">
        <f>ROUND(ROUND(L180,2)*ROUND(G180,3),2)</f>
      </c>
      <c s="36" t="s">
        <v>55</v>
      </c>
      <c>
        <f>(M180*21)/100</f>
      </c>
      <c t="s">
        <v>27</v>
      </c>
    </row>
    <row r="181" spans="1:5" ht="12.75">
      <c r="A181" s="35" t="s">
        <v>56</v>
      </c>
      <c r="E181" s="39" t="s">
        <v>5</v>
      </c>
    </row>
    <row r="182" spans="1:5" ht="12.75">
      <c r="A182" s="35" t="s">
        <v>57</v>
      </c>
      <c r="E182" s="40" t="s">
        <v>1181</v>
      </c>
    </row>
    <row r="183" spans="1:5" ht="140.25">
      <c r="A183" t="s">
        <v>59</v>
      </c>
      <c r="E183" s="39" t="s">
        <v>855</v>
      </c>
    </row>
    <row r="184" spans="1:16" ht="12.75">
      <c r="A184" t="s">
        <v>49</v>
      </c>
      <c s="34" t="s">
        <v>263</v>
      </c>
      <c s="34" t="s">
        <v>1605</v>
      </c>
      <c s="35" t="s">
        <v>5</v>
      </c>
      <c s="6" t="s">
        <v>1606</v>
      </c>
      <c s="36" t="s">
        <v>90</v>
      </c>
      <c s="37">
        <v>16</v>
      </c>
      <c s="36">
        <v>0</v>
      </c>
      <c s="36">
        <f>ROUND(G184*H184,6)</f>
      </c>
      <c r="L184" s="38">
        <v>0</v>
      </c>
      <c s="32">
        <f>ROUND(ROUND(L184,2)*ROUND(G184,3),2)</f>
      </c>
      <c s="36" t="s">
        <v>55</v>
      </c>
      <c>
        <f>(M184*21)/100</f>
      </c>
      <c t="s">
        <v>27</v>
      </c>
    </row>
    <row r="185" spans="1:5" ht="12.75">
      <c r="A185" s="35" t="s">
        <v>56</v>
      </c>
      <c r="E185" s="39" t="s">
        <v>5</v>
      </c>
    </row>
    <row r="186" spans="1:5" ht="12.75">
      <c r="A186" s="35" t="s">
        <v>57</v>
      </c>
      <c r="E186" s="40" t="s">
        <v>1607</v>
      </c>
    </row>
    <row r="187" spans="1:5" ht="127.5">
      <c r="A187" t="s">
        <v>59</v>
      </c>
      <c r="E187" s="39" t="s">
        <v>1608</v>
      </c>
    </row>
    <row r="188" spans="1:16" ht="12.75">
      <c r="A188" t="s">
        <v>49</v>
      </c>
      <c s="34" t="s">
        <v>267</v>
      </c>
      <c s="34" t="s">
        <v>1609</v>
      </c>
      <c s="35" t="s">
        <v>5</v>
      </c>
      <c s="6" t="s">
        <v>1610</v>
      </c>
      <c s="36" t="s">
        <v>90</v>
      </c>
      <c s="37">
        <v>15</v>
      </c>
      <c s="36">
        <v>0</v>
      </c>
      <c s="36">
        <f>ROUND(G188*H188,6)</f>
      </c>
      <c r="L188" s="38">
        <v>0</v>
      </c>
      <c s="32">
        <f>ROUND(ROUND(L188,2)*ROUND(G188,3),2)</f>
      </c>
      <c s="36" t="s">
        <v>55</v>
      </c>
      <c>
        <f>(M188*21)/100</f>
      </c>
      <c t="s">
        <v>27</v>
      </c>
    </row>
    <row r="189" spans="1:5" ht="12.75">
      <c r="A189" s="35" t="s">
        <v>56</v>
      </c>
      <c r="E189" s="39" t="s">
        <v>5</v>
      </c>
    </row>
    <row r="190" spans="1:5" ht="12.75">
      <c r="A190" s="35" t="s">
        <v>57</v>
      </c>
      <c r="E190" s="40" t="s">
        <v>1611</v>
      </c>
    </row>
    <row r="191" spans="1:5" ht="153">
      <c r="A191" t="s">
        <v>59</v>
      </c>
      <c r="E191" s="39" t="s">
        <v>1612</v>
      </c>
    </row>
    <row r="192" spans="1:16" ht="12.75">
      <c r="A192" t="s">
        <v>49</v>
      </c>
      <c s="34" t="s">
        <v>271</v>
      </c>
      <c s="34" t="s">
        <v>1613</v>
      </c>
      <c s="35" t="s">
        <v>5</v>
      </c>
      <c s="6" t="s">
        <v>1614</v>
      </c>
      <c s="36" t="s">
        <v>1157</v>
      </c>
      <c s="37">
        <v>1</v>
      </c>
      <c s="36">
        <v>0</v>
      </c>
      <c s="36">
        <f>ROUND(G192*H192,6)</f>
      </c>
      <c r="L192" s="38">
        <v>0</v>
      </c>
      <c s="32">
        <f>ROUND(ROUND(L192,2)*ROUND(G192,3),2)</f>
      </c>
      <c s="36" t="s">
        <v>55</v>
      </c>
      <c>
        <f>(M192*21)/100</f>
      </c>
      <c t="s">
        <v>27</v>
      </c>
    </row>
    <row r="193" spans="1:5" ht="12.75">
      <c r="A193" s="35" t="s">
        <v>56</v>
      </c>
      <c r="E193" s="39" t="s">
        <v>5</v>
      </c>
    </row>
    <row r="194" spans="1:5" ht="12.75">
      <c r="A194" s="35" t="s">
        <v>57</v>
      </c>
      <c r="E194" s="40" t="s">
        <v>899</v>
      </c>
    </row>
    <row r="195" spans="1:5" ht="140.25">
      <c r="A195" t="s">
        <v>59</v>
      </c>
      <c r="E195" s="39" t="s">
        <v>1161</v>
      </c>
    </row>
    <row r="196" spans="1:16" ht="25.5">
      <c r="A196" t="s">
        <v>49</v>
      </c>
      <c s="34" t="s">
        <v>276</v>
      </c>
      <c s="34" t="s">
        <v>1615</v>
      </c>
      <c s="35" t="s">
        <v>5</v>
      </c>
      <c s="6" t="s">
        <v>1616</v>
      </c>
      <c s="36" t="s">
        <v>738</v>
      </c>
      <c s="37">
        <v>16</v>
      </c>
      <c s="36">
        <v>0</v>
      </c>
      <c s="36">
        <f>ROUND(G196*H196,6)</f>
      </c>
      <c r="L196" s="38">
        <v>0</v>
      </c>
      <c s="32">
        <f>ROUND(ROUND(L196,2)*ROUND(G196,3),2)</f>
      </c>
      <c s="36" t="s">
        <v>55</v>
      </c>
      <c>
        <f>(M196*21)/100</f>
      </c>
      <c t="s">
        <v>27</v>
      </c>
    </row>
    <row r="197" spans="1:5" ht="12.75">
      <c r="A197" s="35" t="s">
        <v>56</v>
      </c>
      <c r="E197" s="39" t="s">
        <v>5</v>
      </c>
    </row>
    <row r="198" spans="1:5" ht="12.75">
      <c r="A198" s="35" t="s">
        <v>57</v>
      </c>
      <c r="E198" s="40" t="s">
        <v>1607</v>
      </c>
    </row>
    <row r="199" spans="1:5" ht="127.5">
      <c r="A199" t="s">
        <v>59</v>
      </c>
      <c r="E199" s="39" t="s">
        <v>1617</v>
      </c>
    </row>
    <row r="200" spans="1:16" ht="12.75">
      <c r="A200" t="s">
        <v>49</v>
      </c>
      <c s="34" t="s">
        <v>280</v>
      </c>
      <c s="34" t="s">
        <v>1618</v>
      </c>
      <c s="35" t="s">
        <v>5</v>
      </c>
      <c s="6" t="s">
        <v>1619</v>
      </c>
      <c s="36" t="s">
        <v>90</v>
      </c>
      <c s="37">
        <v>16</v>
      </c>
      <c s="36">
        <v>0</v>
      </c>
      <c s="36">
        <f>ROUND(G200*H200,6)</f>
      </c>
      <c r="L200" s="38">
        <v>0</v>
      </c>
      <c s="32">
        <f>ROUND(ROUND(L200,2)*ROUND(G200,3),2)</f>
      </c>
      <c s="36" t="s">
        <v>55</v>
      </c>
      <c>
        <f>(M200*21)/100</f>
      </c>
      <c t="s">
        <v>27</v>
      </c>
    </row>
    <row r="201" spans="1:5" ht="12.75">
      <c r="A201" s="35" t="s">
        <v>56</v>
      </c>
      <c r="E201" s="39" t="s">
        <v>5</v>
      </c>
    </row>
    <row r="202" spans="1:5" ht="25.5">
      <c r="A202" s="35" t="s">
        <v>57</v>
      </c>
      <c r="E202" s="40" t="s">
        <v>1620</v>
      </c>
    </row>
    <row r="203" spans="1:5" ht="102">
      <c r="A203" t="s">
        <v>59</v>
      </c>
      <c r="E203" s="39" t="s">
        <v>1621</v>
      </c>
    </row>
    <row r="204" spans="1:16" ht="12.75">
      <c r="A204" t="s">
        <v>49</v>
      </c>
      <c s="34" t="s">
        <v>284</v>
      </c>
      <c s="34" t="s">
        <v>1622</v>
      </c>
      <c s="35" t="s">
        <v>5</v>
      </c>
      <c s="6" t="s">
        <v>1623</v>
      </c>
      <c s="36" t="s">
        <v>90</v>
      </c>
      <c s="37">
        <v>3</v>
      </c>
      <c s="36">
        <v>0</v>
      </c>
      <c s="36">
        <f>ROUND(G204*H204,6)</f>
      </c>
      <c r="L204" s="38">
        <v>0</v>
      </c>
      <c s="32">
        <f>ROUND(ROUND(L204,2)*ROUND(G204,3),2)</f>
      </c>
      <c s="36" t="s">
        <v>55</v>
      </c>
      <c>
        <f>(M204*21)/100</f>
      </c>
      <c t="s">
        <v>27</v>
      </c>
    </row>
    <row r="205" spans="1:5" ht="12.75">
      <c r="A205" s="35" t="s">
        <v>56</v>
      </c>
      <c r="E205" s="39" t="s">
        <v>5</v>
      </c>
    </row>
    <row r="206" spans="1:5" ht="12.75">
      <c r="A206" s="35" t="s">
        <v>57</v>
      </c>
      <c r="E206" s="40" t="s">
        <v>1210</v>
      </c>
    </row>
    <row r="207" spans="1:5" ht="114.75">
      <c r="A207" t="s">
        <v>59</v>
      </c>
      <c r="E207" s="39" t="s">
        <v>852</v>
      </c>
    </row>
    <row r="208" spans="1:16" ht="12.75">
      <c r="A208" t="s">
        <v>49</v>
      </c>
      <c s="34" t="s">
        <v>288</v>
      </c>
      <c s="34" t="s">
        <v>1624</v>
      </c>
      <c s="35" t="s">
        <v>5</v>
      </c>
      <c s="6" t="s">
        <v>1625</v>
      </c>
      <c s="36" t="s">
        <v>90</v>
      </c>
      <c s="37">
        <v>3</v>
      </c>
      <c s="36">
        <v>0</v>
      </c>
      <c s="36">
        <f>ROUND(G208*H208,6)</f>
      </c>
      <c r="L208" s="38">
        <v>0</v>
      </c>
      <c s="32">
        <f>ROUND(ROUND(L208,2)*ROUND(G208,3),2)</f>
      </c>
      <c s="36" t="s">
        <v>55</v>
      </c>
      <c>
        <f>(M208*21)/100</f>
      </c>
      <c t="s">
        <v>27</v>
      </c>
    </row>
    <row r="209" spans="1:5" ht="12.75">
      <c r="A209" s="35" t="s">
        <v>56</v>
      </c>
      <c r="E209" s="39" t="s">
        <v>5</v>
      </c>
    </row>
    <row r="210" spans="1:5" ht="12.75">
      <c r="A210" s="35" t="s">
        <v>57</v>
      </c>
      <c r="E210" s="40" t="s">
        <v>1210</v>
      </c>
    </row>
    <row r="211" spans="1:5" ht="140.25">
      <c r="A211" t="s">
        <v>59</v>
      </c>
      <c r="E211" s="39" t="s">
        <v>855</v>
      </c>
    </row>
    <row r="212" spans="1:16" ht="12.75">
      <c r="A212" t="s">
        <v>49</v>
      </c>
      <c s="34" t="s">
        <v>300</v>
      </c>
      <c s="34" t="s">
        <v>1626</v>
      </c>
      <c s="35" t="s">
        <v>5</v>
      </c>
      <c s="6" t="s">
        <v>1627</v>
      </c>
      <c s="36" t="s">
        <v>738</v>
      </c>
      <c s="37">
        <v>8</v>
      </c>
      <c s="36">
        <v>0</v>
      </c>
      <c s="36">
        <f>ROUND(G212*H212,6)</f>
      </c>
      <c r="L212" s="38">
        <v>0</v>
      </c>
      <c s="32">
        <f>ROUND(ROUND(L212,2)*ROUND(G212,3),2)</f>
      </c>
      <c s="36" t="s">
        <v>55</v>
      </c>
      <c>
        <f>(M212*21)/100</f>
      </c>
      <c t="s">
        <v>27</v>
      </c>
    </row>
    <row r="213" spans="1:5" ht="12.75">
      <c r="A213" s="35" t="s">
        <v>56</v>
      </c>
      <c r="E213" s="39" t="s">
        <v>5</v>
      </c>
    </row>
    <row r="214" spans="1:5" ht="12.75">
      <c r="A214" s="35" t="s">
        <v>57</v>
      </c>
      <c r="E214" s="40" t="s">
        <v>851</v>
      </c>
    </row>
    <row r="215" spans="1:5" ht="63.75">
      <c r="A215" t="s">
        <v>59</v>
      </c>
      <c r="E215" s="39" t="s">
        <v>1628</v>
      </c>
    </row>
    <row r="216" spans="1:16" ht="12.75">
      <c r="A216" t="s">
        <v>49</v>
      </c>
      <c s="34" t="s">
        <v>304</v>
      </c>
      <c s="34" t="s">
        <v>965</v>
      </c>
      <c s="35" t="s">
        <v>5</v>
      </c>
      <c s="6" t="s">
        <v>966</v>
      </c>
      <c s="36" t="s">
        <v>967</v>
      </c>
      <c s="37">
        <v>14</v>
      </c>
      <c s="36">
        <v>0</v>
      </c>
      <c s="36">
        <f>ROUND(G216*H216,6)</f>
      </c>
      <c r="L216" s="38">
        <v>0</v>
      </c>
      <c s="32">
        <f>ROUND(ROUND(L216,2)*ROUND(G216,3),2)</f>
      </c>
      <c s="36" t="s">
        <v>55</v>
      </c>
      <c>
        <f>(M216*21)/100</f>
      </c>
      <c t="s">
        <v>27</v>
      </c>
    </row>
    <row r="217" spans="1:5" ht="12.75">
      <c r="A217" s="35" t="s">
        <v>56</v>
      </c>
      <c r="E217" s="39" t="s">
        <v>5</v>
      </c>
    </row>
    <row r="218" spans="1:5" ht="25.5">
      <c r="A218" s="35" t="s">
        <v>57</v>
      </c>
      <c r="E218" s="40" t="s">
        <v>1629</v>
      </c>
    </row>
    <row r="219" spans="1:5" ht="140.25">
      <c r="A219" t="s">
        <v>59</v>
      </c>
      <c r="E219" s="39" t="s">
        <v>1630</v>
      </c>
    </row>
    <row r="220" spans="1:16" ht="12.75">
      <c r="A220" t="s">
        <v>49</v>
      </c>
      <c s="34" t="s">
        <v>308</v>
      </c>
      <c s="34" t="s">
        <v>969</v>
      </c>
      <c s="35" t="s">
        <v>5</v>
      </c>
      <c s="6" t="s">
        <v>970</v>
      </c>
      <c s="36" t="s">
        <v>75</v>
      </c>
      <c s="37">
        <v>450</v>
      </c>
      <c s="36">
        <v>0</v>
      </c>
      <c s="36">
        <f>ROUND(G220*H220,6)</f>
      </c>
      <c r="L220" s="38">
        <v>0</v>
      </c>
      <c s="32">
        <f>ROUND(ROUND(L220,2)*ROUND(G220,3),2)</f>
      </c>
      <c s="36" t="s">
        <v>55</v>
      </c>
      <c>
        <f>(M220*21)/100</f>
      </c>
      <c t="s">
        <v>27</v>
      </c>
    </row>
    <row r="221" spans="1:5" ht="12.75">
      <c r="A221" s="35" t="s">
        <v>56</v>
      </c>
      <c r="E221" s="39" t="s">
        <v>5</v>
      </c>
    </row>
    <row r="222" spans="1:5" ht="25.5">
      <c r="A222" s="35" t="s">
        <v>57</v>
      </c>
      <c r="E222" s="40" t="s">
        <v>1631</v>
      </c>
    </row>
    <row r="223" spans="1:5" ht="140.25">
      <c r="A223" t="s">
        <v>59</v>
      </c>
      <c r="E223"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