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Roztocilova\Desktop\MONIKA\PRACOVNÍ ADRESÁŘ\OPRAVNÉ PRÁCE\OP 2024\650190210_TSO kolejí a výhybek Cheb\650190210_TSO kolejí a výhybek Cheb_moje\"/>
    </mc:Choice>
  </mc:AlternateContent>
  <xr:revisionPtr revIDLastSave="0" documentId="13_ncr:1_{01C15661-10DE-48E7-B9A2-06846B55406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Výkaz 1 - OPM a SDO skup. 17" sheetId="2" r:id="rId1"/>
    <sheet name="Výkaz 2 - Souvysející odpady" sheetId="3" r:id="rId2"/>
    <sheet name="Výkaz 3 - SDO skup. 17" sheetId="4" r:id="rId3"/>
    <sheet name="kody-odpadu" sheetId="1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59" i="2" l="1"/>
  <c r="P59" i="2"/>
  <c r="K15" i="4"/>
  <c r="K13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14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13" i="4"/>
  <c r="H14" i="4"/>
  <c r="J14" i="4" s="1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49" i="4"/>
  <c r="H50" i="4"/>
  <c r="H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29" i="4"/>
  <c r="G30" i="4"/>
  <c r="G31" i="4"/>
  <c r="G32" i="4"/>
  <c r="G33" i="4"/>
  <c r="G34" i="4"/>
  <c r="G35" i="4"/>
  <c r="G36" i="4"/>
  <c r="G37" i="4"/>
  <c r="G38" i="4"/>
  <c r="G39" i="4"/>
  <c r="G40" i="4"/>
  <c r="G41" i="4"/>
  <c r="G42" i="4"/>
  <c r="G43" i="4"/>
  <c r="J43" i="4" s="1"/>
  <c r="G44" i="4"/>
  <c r="G45" i="4"/>
  <c r="G46" i="4"/>
  <c r="G47" i="4"/>
  <c r="G48" i="4"/>
  <c r="G49" i="4"/>
  <c r="G50" i="4"/>
  <c r="G13" i="4"/>
  <c r="E14" i="4"/>
  <c r="F14" i="4" s="1"/>
  <c r="E15" i="4"/>
  <c r="F15" i="4" s="1"/>
  <c r="E16" i="4"/>
  <c r="E17" i="4"/>
  <c r="E18" i="4"/>
  <c r="F18" i="4" s="1"/>
  <c r="E19" i="4"/>
  <c r="F19" i="4" s="1"/>
  <c r="E20" i="4"/>
  <c r="F20" i="4" s="1"/>
  <c r="E21" i="4"/>
  <c r="F21" i="4" s="1"/>
  <c r="E22" i="4"/>
  <c r="E23" i="4"/>
  <c r="E24" i="4"/>
  <c r="E25" i="4"/>
  <c r="E26" i="4"/>
  <c r="E27" i="4"/>
  <c r="F27" i="4" s="1"/>
  <c r="E28" i="4"/>
  <c r="E29" i="4"/>
  <c r="F29" i="4" s="1"/>
  <c r="E30" i="4"/>
  <c r="F30" i="4" s="1"/>
  <c r="E31" i="4"/>
  <c r="F31" i="4" s="1"/>
  <c r="E32" i="4"/>
  <c r="E33" i="4"/>
  <c r="F33" i="4" s="1"/>
  <c r="E34" i="4"/>
  <c r="E35" i="4"/>
  <c r="F35" i="4" s="1"/>
  <c r="E36" i="4"/>
  <c r="F36" i="4" s="1"/>
  <c r="E37" i="4"/>
  <c r="F37" i="4" s="1"/>
  <c r="E38" i="4"/>
  <c r="E39" i="4"/>
  <c r="E40" i="4"/>
  <c r="E41" i="4"/>
  <c r="E42" i="4"/>
  <c r="E43" i="4"/>
  <c r="E44" i="4"/>
  <c r="E45" i="4"/>
  <c r="F45" i="4" s="1"/>
  <c r="E46" i="4"/>
  <c r="F46" i="4" s="1"/>
  <c r="E47" i="4"/>
  <c r="F47" i="4" s="1"/>
  <c r="E48" i="4"/>
  <c r="E49" i="4"/>
  <c r="F49" i="4" s="1"/>
  <c r="E50" i="4"/>
  <c r="E13" i="4"/>
  <c r="F13" i="4" s="1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J31" i="4" s="1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13" i="4"/>
  <c r="C43" i="4"/>
  <c r="F43" i="4"/>
  <c r="C44" i="4"/>
  <c r="F44" i="4"/>
  <c r="C45" i="4"/>
  <c r="C46" i="4"/>
  <c r="C47" i="4"/>
  <c r="C48" i="4"/>
  <c r="F48" i="4"/>
  <c r="J48" i="4"/>
  <c r="C49" i="4"/>
  <c r="C40" i="4"/>
  <c r="F40" i="4"/>
  <c r="C41" i="4"/>
  <c r="F41" i="4"/>
  <c r="C42" i="4"/>
  <c r="F42" i="4"/>
  <c r="C34" i="4"/>
  <c r="F34" i="4"/>
  <c r="J34" i="4"/>
  <c r="C35" i="4"/>
  <c r="C36" i="4"/>
  <c r="C37" i="4"/>
  <c r="C38" i="4"/>
  <c r="F38" i="4"/>
  <c r="C39" i="4"/>
  <c r="F39" i="4"/>
  <c r="C50" i="4"/>
  <c r="C33" i="4"/>
  <c r="F32" i="4"/>
  <c r="C32" i="4"/>
  <c r="C31" i="4"/>
  <c r="C30" i="4"/>
  <c r="C29" i="4"/>
  <c r="J28" i="4"/>
  <c r="F28" i="4"/>
  <c r="C28" i="4"/>
  <c r="C27" i="4"/>
  <c r="J26" i="4"/>
  <c r="F26" i="4"/>
  <c r="C26" i="4"/>
  <c r="F25" i="4"/>
  <c r="C25" i="4"/>
  <c r="J24" i="4"/>
  <c r="F24" i="4"/>
  <c r="C24" i="4"/>
  <c r="F23" i="4"/>
  <c r="C23" i="4"/>
  <c r="F22" i="4"/>
  <c r="C22" i="4"/>
  <c r="C21" i="4"/>
  <c r="C20" i="4"/>
  <c r="C19" i="4"/>
  <c r="J18" i="4"/>
  <c r="C18" i="4"/>
  <c r="J17" i="4"/>
  <c r="F17" i="4"/>
  <c r="C17" i="4"/>
  <c r="J16" i="4"/>
  <c r="F16" i="4"/>
  <c r="C16" i="4"/>
  <c r="C15" i="4"/>
  <c r="C14" i="4"/>
  <c r="C13" i="4"/>
  <c r="C5" i="4"/>
  <c r="C4" i="4"/>
  <c r="D59" i="2"/>
  <c r="D58" i="2"/>
  <c r="D57" i="2"/>
  <c r="D56" i="2"/>
  <c r="D55" i="2"/>
  <c r="D54" i="2"/>
  <c r="E979" i="1"/>
  <c r="E980" i="1"/>
  <c r="E981" i="1"/>
  <c r="E982" i="1"/>
  <c r="E983" i="1"/>
  <c r="E984" i="1"/>
  <c r="E985" i="1"/>
  <c r="E986" i="1"/>
  <c r="G59" i="2"/>
  <c r="L59" i="2"/>
  <c r="C5" i="3"/>
  <c r="C4" i="3"/>
  <c r="J23" i="4" l="1"/>
  <c r="J35" i="4"/>
  <c r="J19" i="4"/>
  <c r="J22" i="4"/>
  <c r="J38" i="4"/>
  <c r="J36" i="4"/>
  <c r="J15" i="4"/>
  <c r="J27" i="4"/>
  <c r="J46" i="4"/>
  <c r="J30" i="4"/>
  <c r="J25" i="4"/>
  <c r="J42" i="4"/>
  <c r="F50" i="4"/>
  <c r="J40" i="4"/>
  <c r="J32" i="4"/>
  <c r="J33" i="4"/>
  <c r="J47" i="4"/>
  <c r="J39" i="4"/>
  <c r="J44" i="4"/>
  <c r="J20" i="4"/>
  <c r="J49" i="4"/>
  <c r="J41" i="4"/>
  <c r="J50" i="4"/>
  <c r="J37" i="4"/>
  <c r="J45" i="4"/>
  <c r="J29" i="4"/>
  <c r="J21" i="4"/>
  <c r="E8" i="4"/>
  <c r="E7" i="4"/>
  <c r="J13" i="4"/>
  <c r="E7" i="3"/>
  <c r="E8" i="3"/>
  <c r="L19" i="2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13" i="3"/>
  <c r="L16" i="2"/>
  <c r="L54" i="2"/>
  <c r="L55" i="2"/>
  <c r="L56" i="2"/>
  <c r="L57" i="2"/>
  <c r="L58" i="2"/>
  <c r="L17" i="2"/>
  <c r="L18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P54" i="2"/>
  <c r="P55" i="2"/>
  <c r="P56" i="2"/>
  <c r="P57" i="2"/>
  <c r="P58" i="2"/>
  <c r="O54" i="2"/>
  <c r="O55" i="2"/>
  <c r="O56" i="2"/>
  <c r="O57" i="2"/>
  <c r="O58" i="2"/>
  <c r="G56" i="2"/>
  <c r="G57" i="2"/>
  <c r="G58" i="2"/>
  <c r="E6" i="1"/>
  <c r="E7" i="1"/>
  <c r="E8" i="1"/>
  <c r="E9" i="1"/>
  <c r="H7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D26" i="2" s="1"/>
  <c r="O26" i="2" s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747" i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773" i="1"/>
  <c r="E774" i="1"/>
  <c r="E775" i="1"/>
  <c r="E776" i="1"/>
  <c r="E777" i="1"/>
  <c r="E778" i="1"/>
  <c r="E779" i="1"/>
  <c r="E780" i="1"/>
  <c r="E781" i="1"/>
  <c r="E782" i="1"/>
  <c r="E783" i="1"/>
  <c r="E784" i="1"/>
  <c r="E785" i="1"/>
  <c r="E786" i="1"/>
  <c r="E787" i="1"/>
  <c r="E788" i="1"/>
  <c r="E789" i="1"/>
  <c r="E790" i="1"/>
  <c r="E791" i="1"/>
  <c r="E792" i="1"/>
  <c r="E793" i="1"/>
  <c r="E794" i="1"/>
  <c r="E795" i="1"/>
  <c r="E796" i="1"/>
  <c r="E797" i="1"/>
  <c r="E798" i="1"/>
  <c r="E799" i="1"/>
  <c r="E800" i="1"/>
  <c r="E801" i="1"/>
  <c r="E802" i="1"/>
  <c r="E803" i="1"/>
  <c r="E804" i="1"/>
  <c r="E805" i="1"/>
  <c r="E806" i="1"/>
  <c r="E807" i="1"/>
  <c r="E808" i="1"/>
  <c r="E809" i="1"/>
  <c r="E810" i="1"/>
  <c r="E811" i="1"/>
  <c r="E812" i="1"/>
  <c r="E813" i="1"/>
  <c r="E814" i="1"/>
  <c r="E815" i="1"/>
  <c r="E816" i="1"/>
  <c r="E817" i="1"/>
  <c r="E818" i="1"/>
  <c r="E819" i="1"/>
  <c r="E820" i="1"/>
  <c r="E821" i="1"/>
  <c r="E822" i="1"/>
  <c r="E823" i="1"/>
  <c r="E824" i="1"/>
  <c r="E825" i="1"/>
  <c r="E826" i="1"/>
  <c r="E827" i="1"/>
  <c r="E828" i="1"/>
  <c r="E829" i="1"/>
  <c r="E830" i="1"/>
  <c r="E831" i="1"/>
  <c r="E832" i="1"/>
  <c r="E833" i="1"/>
  <c r="E834" i="1"/>
  <c r="E835" i="1"/>
  <c r="E836" i="1"/>
  <c r="E837" i="1"/>
  <c r="E838" i="1"/>
  <c r="E839" i="1"/>
  <c r="E840" i="1"/>
  <c r="E841" i="1"/>
  <c r="E842" i="1"/>
  <c r="E843" i="1"/>
  <c r="E844" i="1"/>
  <c r="E845" i="1"/>
  <c r="E846" i="1"/>
  <c r="E847" i="1"/>
  <c r="E848" i="1"/>
  <c r="E849" i="1"/>
  <c r="E850" i="1"/>
  <c r="E851" i="1"/>
  <c r="E852" i="1"/>
  <c r="E853" i="1"/>
  <c r="E854" i="1"/>
  <c r="E855" i="1"/>
  <c r="E856" i="1"/>
  <c r="E857" i="1"/>
  <c r="E858" i="1"/>
  <c r="E859" i="1"/>
  <c r="E860" i="1"/>
  <c r="E861" i="1"/>
  <c r="E862" i="1"/>
  <c r="E863" i="1"/>
  <c r="E864" i="1"/>
  <c r="E865" i="1"/>
  <c r="E866" i="1"/>
  <c r="E867" i="1"/>
  <c r="E868" i="1"/>
  <c r="E869" i="1"/>
  <c r="E870" i="1"/>
  <c r="E871" i="1"/>
  <c r="E872" i="1"/>
  <c r="E873" i="1"/>
  <c r="E874" i="1"/>
  <c r="E875" i="1"/>
  <c r="E876" i="1"/>
  <c r="E877" i="1"/>
  <c r="E878" i="1"/>
  <c r="E879" i="1"/>
  <c r="E880" i="1"/>
  <c r="E881" i="1"/>
  <c r="E882" i="1"/>
  <c r="E883" i="1"/>
  <c r="E884" i="1"/>
  <c r="E885" i="1"/>
  <c r="E886" i="1"/>
  <c r="E887" i="1"/>
  <c r="E888" i="1"/>
  <c r="E889" i="1"/>
  <c r="E890" i="1"/>
  <c r="E891" i="1"/>
  <c r="E892" i="1"/>
  <c r="E893" i="1"/>
  <c r="E894" i="1"/>
  <c r="E895" i="1"/>
  <c r="E896" i="1"/>
  <c r="E897" i="1"/>
  <c r="E898" i="1"/>
  <c r="E899" i="1"/>
  <c r="E900" i="1"/>
  <c r="E901" i="1"/>
  <c r="E902" i="1"/>
  <c r="E903" i="1"/>
  <c r="E904" i="1"/>
  <c r="E905" i="1"/>
  <c r="E906" i="1"/>
  <c r="E907" i="1"/>
  <c r="E908" i="1"/>
  <c r="E909" i="1"/>
  <c r="E910" i="1"/>
  <c r="E911" i="1"/>
  <c r="E912" i="1"/>
  <c r="E913" i="1"/>
  <c r="E914" i="1"/>
  <c r="E915" i="1"/>
  <c r="E916" i="1"/>
  <c r="E917" i="1"/>
  <c r="E918" i="1"/>
  <c r="E919" i="1"/>
  <c r="E920" i="1"/>
  <c r="E921" i="1"/>
  <c r="E922" i="1"/>
  <c r="E923" i="1"/>
  <c r="E924" i="1"/>
  <c r="E925" i="1"/>
  <c r="E926" i="1"/>
  <c r="E927" i="1"/>
  <c r="E928" i="1"/>
  <c r="E929" i="1"/>
  <c r="E930" i="1"/>
  <c r="E931" i="1"/>
  <c r="E932" i="1"/>
  <c r="E933" i="1"/>
  <c r="E934" i="1"/>
  <c r="E935" i="1"/>
  <c r="E936" i="1"/>
  <c r="E937" i="1"/>
  <c r="E938" i="1"/>
  <c r="E939" i="1"/>
  <c r="E940" i="1"/>
  <c r="E941" i="1"/>
  <c r="E942" i="1"/>
  <c r="E943" i="1"/>
  <c r="E944" i="1"/>
  <c r="E945" i="1"/>
  <c r="E946" i="1"/>
  <c r="E947" i="1"/>
  <c r="E948" i="1"/>
  <c r="E949" i="1"/>
  <c r="E950" i="1"/>
  <c r="E951" i="1"/>
  <c r="E952" i="1"/>
  <c r="E953" i="1"/>
  <c r="E954" i="1"/>
  <c r="E955" i="1"/>
  <c r="E956" i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G47" i="2"/>
  <c r="G48" i="2"/>
  <c r="G49" i="2"/>
  <c r="G50" i="2"/>
  <c r="G51" i="2"/>
  <c r="G52" i="2"/>
  <c r="G53" i="2"/>
  <c r="G54" i="2"/>
  <c r="G55" i="2"/>
  <c r="G46" i="2"/>
  <c r="G45" i="2"/>
  <c r="G44" i="2"/>
  <c r="G43" i="2"/>
  <c r="G42" i="2"/>
  <c r="G41" i="2"/>
  <c r="G40" i="2"/>
  <c r="G39" i="2"/>
  <c r="G38" i="2"/>
  <c r="C38" i="2"/>
  <c r="F34" i="3"/>
  <c r="C34" i="3"/>
  <c r="F33" i="3"/>
  <c r="C33" i="3"/>
  <c r="F32" i="3"/>
  <c r="C32" i="3"/>
  <c r="F31" i="3"/>
  <c r="C31" i="3"/>
  <c r="F30" i="3"/>
  <c r="C30" i="3"/>
  <c r="F29" i="3"/>
  <c r="C29" i="3"/>
  <c r="F28" i="3"/>
  <c r="C28" i="3"/>
  <c r="F27" i="3"/>
  <c r="C27" i="3"/>
  <c r="F26" i="3"/>
  <c r="C26" i="3"/>
  <c r="F25" i="3"/>
  <c r="C25" i="3"/>
  <c r="F24" i="3"/>
  <c r="C24" i="3"/>
  <c r="F23" i="3"/>
  <c r="C23" i="3"/>
  <c r="F22" i="3"/>
  <c r="C22" i="3"/>
  <c r="F21" i="3"/>
  <c r="C21" i="3"/>
  <c r="F20" i="3"/>
  <c r="C20" i="3"/>
  <c r="F19" i="3"/>
  <c r="C19" i="3"/>
  <c r="F18" i="3"/>
  <c r="F17" i="3"/>
  <c r="F16" i="3"/>
  <c r="F15" i="3"/>
  <c r="C15" i="3"/>
  <c r="F14" i="3"/>
  <c r="F13" i="3"/>
  <c r="C32" i="2"/>
  <c r="C16" i="2"/>
  <c r="E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B1" i="1"/>
  <c r="E9" i="3" l="1"/>
  <c r="E7" i="2"/>
  <c r="E9" i="4"/>
  <c r="D53" i="2"/>
  <c r="D50" i="2"/>
  <c r="O50" i="2" s="1"/>
  <c r="D18" i="2"/>
  <c r="O18" i="2" s="1"/>
  <c r="D47" i="2"/>
  <c r="P47" i="2" s="1"/>
  <c r="D34" i="2"/>
  <c r="O34" i="2" s="1"/>
  <c r="C46" i="2"/>
  <c r="C50" i="2"/>
  <c r="C24" i="2"/>
  <c r="D40" i="2"/>
  <c r="P40" i="2" s="1"/>
  <c r="C17" i="2"/>
  <c r="C25" i="2"/>
  <c r="C33" i="2"/>
  <c r="D19" i="2"/>
  <c r="P19" i="2" s="1"/>
  <c r="D27" i="2"/>
  <c r="P27" i="2" s="1"/>
  <c r="D35" i="2"/>
  <c r="P35" i="2" s="1"/>
  <c r="C41" i="2"/>
  <c r="D43" i="2"/>
  <c r="P43" i="2" s="1"/>
  <c r="D52" i="2"/>
  <c r="P52" i="2" s="1"/>
  <c r="C47" i="2"/>
  <c r="C18" i="2"/>
  <c r="C34" i="2"/>
  <c r="D28" i="2"/>
  <c r="O28" i="2" s="1"/>
  <c r="D36" i="2"/>
  <c r="O36" i="2" s="1"/>
  <c r="C16" i="3"/>
  <c r="D38" i="2"/>
  <c r="P38" i="2" s="1"/>
  <c r="C44" i="2"/>
  <c r="D46" i="2"/>
  <c r="O46" i="2" s="1"/>
  <c r="C52" i="2"/>
  <c r="D49" i="2"/>
  <c r="O49" i="2" s="1"/>
  <c r="C26" i="2"/>
  <c r="D20" i="2"/>
  <c r="O20" i="2" s="1"/>
  <c r="C19" i="2"/>
  <c r="C27" i="2"/>
  <c r="C35" i="2"/>
  <c r="D21" i="2"/>
  <c r="P21" i="2" s="1"/>
  <c r="D29" i="2"/>
  <c r="P29" i="2" s="1"/>
  <c r="D37" i="2"/>
  <c r="P37" i="2" s="1"/>
  <c r="C39" i="2"/>
  <c r="D41" i="2"/>
  <c r="P41" i="2" s="1"/>
  <c r="C49" i="2"/>
  <c r="C20" i="2"/>
  <c r="C36" i="2"/>
  <c r="D30" i="2"/>
  <c r="P30" i="2" s="1"/>
  <c r="C13" i="3"/>
  <c r="C17" i="3"/>
  <c r="C42" i="2"/>
  <c r="D44" i="2"/>
  <c r="P44" i="2" s="1"/>
  <c r="D51" i="2"/>
  <c r="O51" i="2" s="1"/>
  <c r="C28" i="2"/>
  <c r="D22" i="2"/>
  <c r="P22" i="2" s="1"/>
  <c r="C21" i="2"/>
  <c r="C29" i="2"/>
  <c r="C37" i="2"/>
  <c r="D23" i="2"/>
  <c r="P23" i="2" s="1"/>
  <c r="D31" i="2"/>
  <c r="P31" i="2" s="1"/>
  <c r="D39" i="2"/>
  <c r="P39" i="2" s="1"/>
  <c r="C45" i="2"/>
  <c r="C51" i="2"/>
  <c r="D48" i="2"/>
  <c r="P48" i="2" s="1"/>
  <c r="C22" i="2"/>
  <c r="D16" i="2"/>
  <c r="O16" i="2" s="1"/>
  <c r="D32" i="2"/>
  <c r="P32" i="2" s="1"/>
  <c r="C14" i="3"/>
  <c r="C18" i="3"/>
  <c r="C40" i="2"/>
  <c r="D42" i="2"/>
  <c r="P42" i="2" s="1"/>
  <c r="P53" i="2"/>
  <c r="C48" i="2"/>
  <c r="C30" i="2"/>
  <c r="D24" i="2"/>
  <c r="P24" i="2" s="1"/>
  <c r="C23" i="2"/>
  <c r="C31" i="2"/>
  <c r="D17" i="2"/>
  <c r="P17" i="2" s="1"/>
  <c r="D25" i="2"/>
  <c r="P25" i="2" s="1"/>
  <c r="D33" i="2"/>
  <c r="P33" i="2" s="1"/>
  <c r="C43" i="2"/>
  <c r="D45" i="2"/>
  <c r="P45" i="2" s="1"/>
  <c r="C53" i="2"/>
  <c r="P50" i="2"/>
  <c r="P49" i="2"/>
  <c r="O52" i="2"/>
  <c r="O29" i="2"/>
  <c r="O37" i="2"/>
  <c r="O47" i="2"/>
  <c r="O43" i="2"/>
  <c r="P28" i="2"/>
  <c r="O22" i="2"/>
  <c r="O40" i="2"/>
  <c r="P18" i="2"/>
  <c r="P26" i="2"/>
  <c r="P34" i="2"/>
  <c r="O27" i="2"/>
  <c r="O19" i="2"/>
  <c r="O21" i="2" l="1"/>
  <c r="O48" i="2"/>
  <c r="P46" i="2"/>
  <c r="O30" i="2"/>
  <c r="O42" i="2"/>
  <c r="P16" i="2"/>
  <c r="O35" i="2"/>
  <c r="O41" i="2"/>
  <c r="O44" i="2"/>
  <c r="P20" i="2"/>
  <c r="P36" i="2"/>
  <c r="O17" i="2"/>
  <c r="O45" i="2"/>
  <c r="O23" i="2"/>
  <c r="O32" i="2"/>
  <c r="O38" i="2"/>
  <c r="O24" i="2"/>
  <c r="O53" i="2"/>
  <c r="O33" i="2"/>
  <c r="O39" i="2"/>
  <c r="O31" i="2"/>
  <c r="O25" i="2"/>
  <c r="P51" i="2"/>
  <c r="E10" i="2" s="1"/>
  <c r="E9" i="2" l="1"/>
  <c r="E11" i="2" s="1"/>
  <c r="C12" i="2" s="1"/>
</calcChain>
</file>

<file path=xl/sharedStrings.xml><?xml version="1.0" encoding="utf-8"?>
<sst xmlns="http://schemas.openxmlformats.org/spreadsheetml/2006/main" count="3558" uniqueCount="2233">
  <si>
    <t>Kód odpadu</t>
  </si>
  <si>
    <t>Název odpadu</t>
  </si>
  <si>
    <t>Kategorie</t>
  </si>
  <si>
    <t>ODPADY Z GEOLOGICKÉHO PRŮZKUMU, TĚŽBY, ÚPRAVY A DALŠÍHO ZPRACOVÁNÍ NEROSTŮ A KAMENE</t>
  </si>
  <si>
    <t>01 01</t>
  </si>
  <si>
    <t>Odpady z těžby nerostů</t>
  </si>
  <si>
    <t>01 01 01</t>
  </si>
  <si>
    <t>Odpady z těžby rudných nerostů</t>
  </si>
  <si>
    <t>01 01 02</t>
  </si>
  <si>
    <t>Odpady z těžby nerudných nerostů</t>
  </si>
  <si>
    <t>01 03</t>
  </si>
  <si>
    <t>Odpady z fyzikálního a chemického zpracování nerostů</t>
  </si>
  <si>
    <t>01 03 04*</t>
  </si>
  <si>
    <t>Hlušina ze zpracování sulfidické rudy obsahující kyseliny nebo kyselinotvorné látky</t>
  </si>
  <si>
    <t>01 03 05*</t>
  </si>
  <si>
    <t>Jiná hlušina obsahující nebezpečné látky</t>
  </si>
  <si>
    <t>01 03 06</t>
  </si>
  <si>
    <t>Jiná hlušina neuvedená pod čísly 01 03 04 a 01 03 05</t>
  </si>
  <si>
    <t>01 03 07*</t>
  </si>
  <si>
    <t>Jiné odpady z fyzikálního a chemického zpracování rudných nerostů obsahující nebezpečné látky</t>
  </si>
  <si>
    <t>01 03 08</t>
  </si>
  <si>
    <t>Rudný prach neuvedený pod číslem 01 03 07</t>
  </si>
  <si>
    <t>01 03 09</t>
  </si>
  <si>
    <t>Červený kal z výroby oxidu hlinitého neuvedený pod číslem 01 03 10</t>
  </si>
  <si>
    <t>01 03 10*</t>
  </si>
  <si>
    <t>Červený kal z výroby oxidu hlinitého obsahující nebezpečné látky neuvedený pod číslem 01 03 07</t>
  </si>
  <si>
    <t>01 03 99</t>
  </si>
  <si>
    <t>Odpady jinak blíže neurčené</t>
  </si>
  <si>
    <t>01 04</t>
  </si>
  <si>
    <t>Odpady z fyzikálního a chemického zpracování nerudných nerostů</t>
  </si>
  <si>
    <t>01 04 07*</t>
  </si>
  <si>
    <t>Odpady z fyzikálního a chemického zpracování nerudných nerostů obsahující nebezpečné látky</t>
  </si>
  <si>
    <t>01 04 08</t>
  </si>
  <si>
    <t>Odpadní štěrk a kamenivo neuvedené pod číslem 01 04 07</t>
  </si>
  <si>
    <t>01 04 09</t>
  </si>
  <si>
    <t>Odpadní písek a jíl</t>
  </si>
  <si>
    <t>01 04 10</t>
  </si>
  <si>
    <t>Nerudný prach neuvedený pod číslem 01 04 07</t>
  </si>
  <si>
    <t>01 04 11</t>
  </si>
  <si>
    <t>Odpady ze zpracování potaše a kamenné soli neuvedené pod číslem 01 04 07</t>
  </si>
  <si>
    <t>01 04 12</t>
  </si>
  <si>
    <t>Hlušina a další odpady z praní a čištění nerostů neuvedené pod čísly 01 04 07 a 01 04 11</t>
  </si>
  <si>
    <t>01 04 13</t>
  </si>
  <si>
    <t>Odpady z řezání a broušení kamene neuvedené pod číslem 01 04 07</t>
  </si>
  <si>
    <t>01 04 99</t>
  </si>
  <si>
    <t>01 05</t>
  </si>
  <si>
    <t>Vrtné kaly a jiné vrtné odpady</t>
  </si>
  <si>
    <t>01 05 04</t>
  </si>
  <si>
    <t>Vrtné kaly a odpady obsahující sladkou vodu</t>
  </si>
  <si>
    <t>01 05 05*</t>
  </si>
  <si>
    <t>Vrtné kaly a odpady obsahující ropné látky</t>
  </si>
  <si>
    <t>01 05 06*</t>
  </si>
  <si>
    <t>Vrtné kaly a další vrtné odpady obsahující nebezpečné látky</t>
  </si>
  <si>
    <t>01 05 07</t>
  </si>
  <si>
    <t>Vrtné kaly a odpady obsahující baryt neuvedené pod čísly 01 05 05 a 01 05 06</t>
  </si>
  <si>
    <t>01 05 08</t>
  </si>
  <si>
    <t>Vrtné kaly a odpady obsahující chloridy neuvedené pod čísly 01 05 05 a 01 05 06</t>
  </si>
  <si>
    <t>01 05 99</t>
  </si>
  <si>
    <t>ODPADY ZE ZEMĚDĚLSTVÍ, ZAHRADNICTVÍ, RYBÁŘSTVÍ, LESNICTVÍ, MYSLIVOSTI A Z VÝROBY A ZPRACOVÁNÍ POTRAVIN</t>
  </si>
  <si>
    <t>02 01</t>
  </si>
  <si>
    <t>Odpady ze zemědělství, zahradnictví, rybářství, lesnictví a myslivosti</t>
  </si>
  <si>
    <t>02 01 01</t>
  </si>
  <si>
    <t>Kaly z praní a z čištění</t>
  </si>
  <si>
    <t>02 01 02</t>
  </si>
  <si>
    <t>Odpad živočišných tkání</t>
  </si>
  <si>
    <t>02 01 03</t>
  </si>
  <si>
    <t>Odpad rostlinných pletiv</t>
  </si>
  <si>
    <t>02 01 04</t>
  </si>
  <si>
    <t>Odpadní plasty (kromě obalů)</t>
  </si>
  <si>
    <t>02 01 06</t>
  </si>
  <si>
    <t>Zvířecí trus, moč a hnůj (včetně znečištěné slámy), kapalné odpady, soustřeďované odděleně a zpracovávané mimo místo vzniku</t>
  </si>
  <si>
    <t>02 01 07</t>
  </si>
  <si>
    <t>Odpady z lesnictví</t>
  </si>
  <si>
    <t>02 01 08*</t>
  </si>
  <si>
    <t>Agrochemické odpady obsahující nebezpečné látky</t>
  </si>
  <si>
    <t>02 01 09</t>
  </si>
  <si>
    <t>Agrochemické odpady neuvedené pod číslem 02 01 08</t>
  </si>
  <si>
    <t>02 01 10</t>
  </si>
  <si>
    <t>Kovové odpady</t>
  </si>
  <si>
    <t>02 01 99</t>
  </si>
  <si>
    <t>02 02</t>
  </si>
  <si>
    <t>Odpady z výroby a zpracování masa, ryb a jiných potravin živočišného původu</t>
  </si>
  <si>
    <t>02 02 01</t>
  </si>
  <si>
    <t>Kaly z prania z čištění</t>
  </si>
  <si>
    <t>02 02 02</t>
  </si>
  <si>
    <t>02 02 03</t>
  </si>
  <si>
    <t>Suroviny nevhodné ke spotřebě nebo zpracování</t>
  </si>
  <si>
    <t>02 02 04</t>
  </si>
  <si>
    <t>Kaly z čištění odpadních vod v místě jejich vzniku</t>
  </si>
  <si>
    <t>02 02 99</t>
  </si>
  <si>
    <t>02 03</t>
  </si>
  <si>
    <t>Odpady z výroby a ze zpracování ovoce, zeleniny, obilovin, jedlých olejů, kakaa, kávy, čaje a tabáku; odpady z konzervárenského průmyslu z výroby droždí a kvasničného extraktu, z přípravy a kvašení melasy</t>
  </si>
  <si>
    <t>02 03 01</t>
  </si>
  <si>
    <t>Kaly z praní, čištění, loupání, odstřeďovaní a separace</t>
  </si>
  <si>
    <t>02 03 02</t>
  </si>
  <si>
    <t>Odpady konzervačních činidel</t>
  </si>
  <si>
    <t>02 03 03</t>
  </si>
  <si>
    <t>Odpady z extrakce rozpouštědly</t>
  </si>
  <si>
    <t>02 03 04</t>
  </si>
  <si>
    <t>02 03 05</t>
  </si>
  <si>
    <t>02 03 99</t>
  </si>
  <si>
    <t>02 04</t>
  </si>
  <si>
    <t>Odpady z výroby cukru</t>
  </si>
  <si>
    <t>02 04 01</t>
  </si>
  <si>
    <t>Zemina z čištění a praní řepy</t>
  </si>
  <si>
    <t>02 04 02</t>
  </si>
  <si>
    <t>Odpad uhličitanu vápenatého</t>
  </si>
  <si>
    <t>02 04 03</t>
  </si>
  <si>
    <t>02 04 99</t>
  </si>
  <si>
    <t>02 05</t>
  </si>
  <si>
    <t>Odpady z mlékárenského průmyslu</t>
  </si>
  <si>
    <t>02 05 01</t>
  </si>
  <si>
    <t>02 05 02</t>
  </si>
  <si>
    <t>02 05 99</t>
  </si>
  <si>
    <t>02 06</t>
  </si>
  <si>
    <t>Odpady z pekáren a výroby cukrovinek</t>
  </si>
  <si>
    <t>02 06 01</t>
  </si>
  <si>
    <t>02 06 02</t>
  </si>
  <si>
    <t>02 06 03</t>
  </si>
  <si>
    <t>02 06 99</t>
  </si>
  <si>
    <t>02 07</t>
  </si>
  <si>
    <t>Odpady z výroby alkoholických a nealkoholických nápojů (s výjimkou kávy, čaje a kakaa)</t>
  </si>
  <si>
    <t>02 07 01</t>
  </si>
  <si>
    <t>Odpady z praní, čištění a mechanického zpracování surovin</t>
  </si>
  <si>
    <t>02 07 02</t>
  </si>
  <si>
    <t>Odpady z destilace lihovin</t>
  </si>
  <si>
    <t>02 07 03</t>
  </si>
  <si>
    <t>Odpady z chemického zpracování</t>
  </si>
  <si>
    <t>02 07 04</t>
  </si>
  <si>
    <t>02 07 05</t>
  </si>
  <si>
    <t>02 07 99</t>
  </si>
  <si>
    <t>ODPADY ZE ZPRACOVÁNÍ DŘEVA A VÝROBY DESEK, NÁBYTKU, CELULÓZY, PAPÍRU A LEPENKY</t>
  </si>
  <si>
    <t>03 01</t>
  </si>
  <si>
    <t>Odpady ze zpracování dřeva a výroby desek a nábytku</t>
  </si>
  <si>
    <t>03 01 01</t>
  </si>
  <si>
    <t>Odpadní kůra a korek</t>
  </si>
  <si>
    <t>03 01 04*</t>
  </si>
  <si>
    <t>Piliny, hobliny, odřezky, dřevo, dřevotřískové desky a dýhy obsahující nebezpečné látky</t>
  </si>
  <si>
    <t>03 01 05</t>
  </si>
  <si>
    <t>Piliny, hobliny, odřezky, dřevo, dřevotřískové desky a dýhy, neuvedené pod číslem 03 01 04</t>
  </si>
  <si>
    <t>03 01 99</t>
  </si>
  <si>
    <t>03 02</t>
  </si>
  <si>
    <t>Odpady z impregnace dřeva</t>
  </si>
  <si>
    <t>03 02 01*</t>
  </si>
  <si>
    <t>Nehalogenovaná organická činidla k impregnaci dřeva</t>
  </si>
  <si>
    <t>03 02 02*</t>
  </si>
  <si>
    <t>Chlorovaná organická činidla k impregnaci dřeva</t>
  </si>
  <si>
    <t>03 02 03*</t>
  </si>
  <si>
    <t>Organokovová činidla k impregnaci dřeva</t>
  </si>
  <si>
    <t>03 02 04*</t>
  </si>
  <si>
    <t>Anorganická činidla k impregnaci dřeva</t>
  </si>
  <si>
    <t>03 02 05*</t>
  </si>
  <si>
    <t>Jiná činidla k impregnaci dřeva obsahující nebezpečné látky</t>
  </si>
  <si>
    <t>03 02 99</t>
  </si>
  <si>
    <t>Činidla k impregnaci dřeva jinak blíže neurčená</t>
  </si>
  <si>
    <t>03 03</t>
  </si>
  <si>
    <t>Odpady z výroby a zpracování celulózy, papíru a lepenky</t>
  </si>
  <si>
    <t>03 03 01</t>
  </si>
  <si>
    <t>Odpadní kůra a dřevo</t>
  </si>
  <si>
    <t>03 03 02</t>
  </si>
  <si>
    <t>Kaly zeleného louhu (ze zpracování černého louhu)</t>
  </si>
  <si>
    <t>03 03 05</t>
  </si>
  <si>
    <t>Kaly z odstraňování tiskařské černi při recyklaci papíru</t>
  </si>
  <si>
    <t>03 03 07</t>
  </si>
  <si>
    <t>Mechanicky oddělený výmět z rozvlákňování odpadního papíru a lepenky</t>
  </si>
  <si>
    <t>03 03 08</t>
  </si>
  <si>
    <t>Odpady ze třídění papíru a lepenky určené k recyklaci</t>
  </si>
  <si>
    <t>03 03 09</t>
  </si>
  <si>
    <t>Odpadní kaustifikační kal</t>
  </si>
  <si>
    <t>03 03 10</t>
  </si>
  <si>
    <t>Výmětová vlákna, kaly z mechanického oddělování obsahující vlákna, výplně a povrchové vrstvy z mechanického třídění</t>
  </si>
  <si>
    <t>03 03 11</t>
  </si>
  <si>
    <t>Kaly z čištění odpadních vod v místě jejich vzniku neuvedené pod číslem 03 03 10</t>
  </si>
  <si>
    <t>03 03 99</t>
  </si>
  <si>
    <t>ODPADY Z KOŽEDĚLNÉHO, KOŽEŠNICKÉHO A TEXTILNÍHO PRŮMYSLU</t>
  </si>
  <si>
    <t>04 01</t>
  </si>
  <si>
    <t>Odpady z kožedělného a kožešnického průmyslu</t>
  </si>
  <si>
    <t>04 01 01</t>
  </si>
  <si>
    <t>Odpadní klihovka a štípenka</t>
  </si>
  <si>
    <t>04 01 02</t>
  </si>
  <si>
    <t>Odpad z loužení</t>
  </si>
  <si>
    <t>04 01 03*</t>
  </si>
  <si>
    <t>Odpady z odmašťování obsahující rozpouštědla bez kapalné fáze</t>
  </si>
  <si>
    <t>04 01 04</t>
  </si>
  <si>
    <t>Činící břečka obsahující chrom</t>
  </si>
  <si>
    <t>04 01 05</t>
  </si>
  <si>
    <t>Činící břečka neobsahující chrom</t>
  </si>
  <si>
    <t>04 01 06</t>
  </si>
  <si>
    <t>Kaly obsahující chrom, zejména kaly z čištění odpadních vod v místě jejich vzniku</t>
  </si>
  <si>
    <t>04 01 07</t>
  </si>
  <si>
    <t>Kaly neobsahující chrom, zejména kaly z čištění odpadních vod v místě jejich vzniku</t>
  </si>
  <si>
    <t>04 01 08</t>
  </si>
  <si>
    <t>Odpady z usní (odpadní holina, postružiny, odřezky, prach z broušení) obsahující chrom</t>
  </si>
  <si>
    <t>04 01 09</t>
  </si>
  <si>
    <t>Odpady z úpravy a apretace</t>
  </si>
  <si>
    <t>04 01 99</t>
  </si>
  <si>
    <t>04 02</t>
  </si>
  <si>
    <t>Odpady z textilního průmyslu</t>
  </si>
  <si>
    <t>04 02 09</t>
  </si>
  <si>
    <t>Odpady z kompozitních tkanin (impregnované tkaniny, elastomer, plastomer)</t>
  </si>
  <si>
    <t>04 02 10</t>
  </si>
  <si>
    <t>Organické hmoty z přírodních produktů (např. tuk, vosk)</t>
  </si>
  <si>
    <t>04 02 14*</t>
  </si>
  <si>
    <t>Odpady z apretace obsahující organická rozpouštědla</t>
  </si>
  <si>
    <t>04 02 15</t>
  </si>
  <si>
    <t>Jiné odpady z apretace neuvedené pod číslem 04 02 14</t>
  </si>
  <si>
    <t>04 02 16*</t>
  </si>
  <si>
    <t>Barviva a pigmenty obsahující nebezpečné látky</t>
  </si>
  <si>
    <t>04 02 17</t>
  </si>
  <si>
    <t>Jiná barviva a pigmenty neuvedené pod číslem 04 02 16</t>
  </si>
  <si>
    <t>04 02 19*</t>
  </si>
  <si>
    <t>Kaly z čištění odpadních vod v místě jejich vzniku obsahující nebezpečné látky</t>
  </si>
  <si>
    <t>04 02 20</t>
  </si>
  <si>
    <t>Jiné kaly z čištění odpadních vod v místě jejich vzniku neuvedené pod číslem 04 02 19</t>
  </si>
  <si>
    <t>04 02 21</t>
  </si>
  <si>
    <t>Odpady z nezpracovaných textilních vláken</t>
  </si>
  <si>
    <t>04 02 22</t>
  </si>
  <si>
    <t>Odpady ze zpracovaných textilních vláken</t>
  </si>
  <si>
    <t>04 02 99</t>
  </si>
  <si>
    <t>ODPADY ZE ZPRACOVÁNÍ ROPY, ČIŠTĚNÍ ZEMNÍHO PLYNU A Z PYROLYTICKÉHO ZPRACOVÁNÍ UHLÍ</t>
  </si>
  <si>
    <t>05 01</t>
  </si>
  <si>
    <t>Odpady ze zpracování ropy</t>
  </si>
  <si>
    <t>05 01 02*</t>
  </si>
  <si>
    <t>Kaly z odsolovacích zařízení</t>
  </si>
  <si>
    <t>05 01 03*</t>
  </si>
  <si>
    <t>Kaly ze dna nádrží na ropné látky</t>
  </si>
  <si>
    <t>05 01 04*</t>
  </si>
  <si>
    <t>Kyselé alkylové kaly</t>
  </si>
  <si>
    <t>05 01 05*</t>
  </si>
  <si>
    <t>Uniklé (rozlité) ropné látky</t>
  </si>
  <si>
    <t>05 01 06*</t>
  </si>
  <si>
    <t>Ropné kaly z údržby zařízení</t>
  </si>
  <si>
    <t>05 01 07*</t>
  </si>
  <si>
    <t>Kyselé dehty</t>
  </si>
  <si>
    <t>05 01 08*</t>
  </si>
  <si>
    <t>Jiné dehty</t>
  </si>
  <si>
    <t>05 01 09*</t>
  </si>
  <si>
    <t>05 01 10</t>
  </si>
  <si>
    <t>Jiné kaly z čištění odpadních vod v místě jejich vzniku neuvedené pod číslem 05 01 09</t>
  </si>
  <si>
    <t>05 01 11*</t>
  </si>
  <si>
    <t>Odpady z čištění pohonných hmot pomocí zásad</t>
  </si>
  <si>
    <t>05 01 12*</t>
  </si>
  <si>
    <t>Ropa obsahující kyseliny</t>
  </si>
  <si>
    <t>05 01 13</t>
  </si>
  <si>
    <t>Kaly z napájecí vody pro kotle</t>
  </si>
  <si>
    <t>05 01 14</t>
  </si>
  <si>
    <t>Odpad z chladicích kolon</t>
  </si>
  <si>
    <t>05 01 15*</t>
  </si>
  <si>
    <t>Upotřebené filtrační hlinky</t>
  </si>
  <si>
    <t>05 01 16</t>
  </si>
  <si>
    <t>Odpady obsahující síru z odsiřování ropy</t>
  </si>
  <si>
    <t>05 01 17</t>
  </si>
  <si>
    <t>Asfalt</t>
  </si>
  <si>
    <t>05 01 99</t>
  </si>
  <si>
    <t>05 06</t>
  </si>
  <si>
    <t>Odpady z pyrolytického zpracování uhlí</t>
  </si>
  <si>
    <t>05 06 01*</t>
  </si>
  <si>
    <t>05 06 03*</t>
  </si>
  <si>
    <t>05 06 04</t>
  </si>
  <si>
    <t>05 06 99</t>
  </si>
  <si>
    <t>05 07</t>
  </si>
  <si>
    <t>Odpady z čištění a z přepravy zemního plynu</t>
  </si>
  <si>
    <t>05 07 01*</t>
  </si>
  <si>
    <t>Odpady obsahující rtuť</t>
  </si>
  <si>
    <t>05 07 02</t>
  </si>
  <si>
    <t>Odpady obsahující síru</t>
  </si>
  <si>
    <t>05 07 99</t>
  </si>
  <si>
    <t>ODPADY Z ANORGANICKÝCH CHEMICKÝCH PROCESŮ</t>
  </si>
  <si>
    <t>06 01</t>
  </si>
  <si>
    <t>Odpady z výroby, zpracování, distribuce a používání kyselin</t>
  </si>
  <si>
    <t>06 01 01*</t>
  </si>
  <si>
    <t>Kyselina sírová a kyselina siřičitá</t>
  </si>
  <si>
    <t>06 01 02*</t>
  </si>
  <si>
    <t>Kyselina chlorovodíková</t>
  </si>
  <si>
    <t>06 01 03*</t>
  </si>
  <si>
    <t>Kyselina fluorovodíková</t>
  </si>
  <si>
    <t>06 01 04*</t>
  </si>
  <si>
    <t>Kyselina fosforečná a kyselina fosforitá</t>
  </si>
  <si>
    <t>06 01 05*</t>
  </si>
  <si>
    <t>Kyselina dusičná a kyselina dusitá</t>
  </si>
  <si>
    <t>06 01 06*</t>
  </si>
  <si>
    <t>Jiné kyseliny</t>
  </si>
  <si>
    <t>06 01 99</t>
  </si>
  <si>
    <t>06 02</t>
  </si>
  <si>
    <t>Odpady z výroby, zpracování, distribuce a používání alkálií</t>
  </si>
  <si>
    <t>06 02 01*</t>
  </si>
  <si>
    <t>Hydroxid vápenatý</t>
  </si>
  <si>
    <t>06 02 03*</t>
  </si>
  <si>
    <t>Hydroxid amonný</t>
  </si>
  <si>
    <t>06 02 04*</t>
  </si>
  <si>
    <t>Hydroxid sodný a hydroxid draselný</t>
  </si>
  <si>
    <t>06 02 05*</t>
  </si>
  <si>
    <t>Jiné alkálie</t>
  </si>
  <si>
    <t>06 02 99</t>
  </si>
  <si>
    <t>06 03</t>
  </si>
  <si>
    <t>Odpady z výroby, zpracování, distribuce a používání solí a jejich roztoků a oxidů kovů</t>
  </si>
  <si>
    <t>06 03 11*</t>
  </si>
  <si>
    <t>Pevné soli a roztoky obsahující kyanidy</t>
  </si>
  <si>
    <t>06 03 13*</t>
  </si>
  <si>
    <t>Pevné soli a roztoky obsahující těžké kovy</t>
  </si>
  <si>
    <t>06 03 14</t>
  </si>
  <si>
    <t>Pevné soli a roztoky neuvedené pod čísly 06 03 11 a 06 03 13</t>
  </si>
  <si>
    <t>06 03 15*</t>
  </si>
  <si>
    <t>Oxidy kovů obsahující těžké kovy</t>
  </si>
  <si>
    <t>06 03 16</t>
  </si>
  <si>
    <t>Oxidy kovů neuvedené pod číslem 06 03 15</t>
  </si>
  <si>
    <t>06 03 99</t>
  </si>
  <si>
    <t>06 04</t>
  </si>
  <si>
    <t>Odpady obsahující kovy neuvedené pod číslem 06 03</t>
  </si>
  <si>
    <t>06 04 03*</t>
  </si>
  <si>
    <t>Odpady obsahující arsen</t>
  </si>
  <si>
    <t>06 04 04*</t>
  </si>
  <si>
    <t>06 04 05*</t>
  </si>
  <si>
    <t>Odpady obsahující jiné těžké kovy</t>
  </si>
  <si>
    <t>06 04 99</t>
  </si>
  <si>
    <t>06 05</t>
  </si>
  <si>
    <t>06 05 02*</t>
  </si>
  <si>
    <t>06 05 03</t>
  </si>
  <si>
    <t>Jiné kaly z čištění odpadních vod v místě jejich vzniku neuvedené pod číslem 06 05 02</t>
  </si>
  <si>
    <t>06 06</t>
  </si>
  <si>
    <t>Odpady z výroby, zpracování, distribuce a používání sirných sloučenin, z chemických procesů výroby a zpracování síry a z odsiřovacích procesů</t>
  </si>
  <si>
    <t>06 06 02*</t>
  </si>
  <si>
    <t>Odpady obsahující nebezpečné sulfidy</t>
  </si>
  <si>
    <t>06 06 03</t>
  </si>
  <si>
    <t>Odpady obsahující jiné sulfidy neuvedené pod číslem 06 06 02</t>
  </si>
  <si>
    <t>06 06 99</t>
  </si>
  <si>
    <t>06 07</t>
  </si>
  <si>
    <t>Odpady z výroby, zpracování, distribuce a používání halogenů a z chemických procesů zpracování halogenů</t>
  </si>
  <si>
    <t>06 07 01*</t>
  </si>
  <si>
    <t>Odpady obsahující azbest z elektrolýzy</t>
  </si>
  <si>
    <t>06 07 02*</t>
  </si>
  <si>
    <t>Aktivní uhlí z výroby chlóru</t>
  </si>
  <si>
    <t>06 07 03*</t>
  </si>
  <si>
    <t>Kaly síranu barnatého obsahující rtuť</t>
  </si>
  <si>
    <t>06 07 04*</t>
  </si>
  <si>
    <t>Roztoky a kyseliny, např. vyčerpaná kyselina</t>
  </si>
  <si>
    <t>06 07 99</t>
  </si>
  <si>
    <t>06 08</t>
  </si>
  <si>
    <t>Odpady z výroby, zpracování, distribuce a používání křemíku a jeho derivátů</t>
  </si>
  <si>
    <t>06 08 02*</t>
  </si>
  <si>
    <t>Odpady obsahující nebezpečné chlorsilany</t>
  </si>
  <si>
    <t>06 08 99</t>
  </si>
  <si>
    <t>06 09</t>
  </si>
  <si>
    <t>Odpady z výroby, zpracování, distribuce a používání sloučenin fosforu a z chemických procesů zpracování fosforu</t>
  </si>
  <si>
    <t>06 09 02</t>
  </si>
  <si>
    <t>Struska obsahující fosfor</t>
  </si>
  <si>
    <t>06 09 03*</t>
  </si>
  <si>
    <t>Reakční odpady na bázi vápníku obsahující nebo znečištěné nebezpečnými látkami</t>
  </si>
  <si>
    <t>06 09 04</t>
  </si>
  <si>
    <t>Jiné reakční odpady na bázi vápníku neuvedené pod číslem 06 09 03</t>
  </si>
  <si>
    <t>06 09 99</t>
  </si>
  <si>
    <t>06 10</t>
  </si>
  <si>
    <t>Odpady z výroby, zpracování, distribuce a používání dusíkatých sloučenin z chemických procesů zpracování dusíku a z výroby hnojiv</t>
  </si>
  <si>
    <t>06 10 02*</t>
  </si>
  <si>
    <t>Odpady obsahující nebezpečné látky</t>
  </si>
  <si>
    <t>06 10 99</t>
  </si>
  <si>
    <t>06 11</t>
  </si>
  <si>
    <t>Odpady z výroby anorganických pigmentů a kalidel</t>
  </si>
  <si>
    <t>06 11 01</t>
  </si>
  <si>
    <t>Odpady na bázi vápníku z výroby oxidu titaničitého</t>
  </si>
  <si>
    <t>06 11 99</t>
  </si>
  <si>
    <t>06 13</t>
  </si>
  <si>
    <t>Odpady z jiných anorganických chemických procesů</t>
  </si>
  <si>
    <t>06 13 01*</t>
  </si>
  <si>
    <t>Anorganické pesticidy, činidla k impregnaci dřeva a další biocidy</t>
  </si>
  <si>
    <t>06 13 02*</t>
  </si>
  <si>
    <t>Upotřebené aktivní uhlí (kromě odpadu uvedeného pod číslem 06 07 02)</t>
  </si>
  <si>
    <t>06 13 03</t>
  </si>
  <si>
    <t>Saze průmyslově vyráběné</t>
  </si>
  <si>
    <t>06 13 04*</t>
  </si>
  <si>
    <t>Odpady ze zpracování azbestu</t>
  </si>
  <si>
    <t>06 13 05*</t>
  </si>
  <si>
    <t>Saze</t>
  </si>
  <si>
    <t>06 13 99</t>
  </si>
  <si>
    <t>ODPADY Z ORGANICKÝCH CHEMICKÝCH PROCESŮ</t>
  </si>
  <si>
    <t>07 01</t>
  </si>
  <si>
    <t>Odpady z výroby, zpracování, distribuce a používání základních organických sloučenin</t>
  </si>
  <si>
    <t>07 01 01*</t>
  </si>
  <si>
    <t>Promývací vody a matečné louhy</t>
  </si>
  <si>
    <t>07 01 03*</t>
  </si>
  <si>
    <t>Organická halogenovaná rozpouštědla, promývací kapaliny a matečné louhy</t>
  </si>
  <si>
    <t>07 01 04*</t>
  </si>
  <si>
    <t>Jiná organická rozpouštědla, promývací kapaliny a matečné louhy</t>
  </si>
  <si>
    <t>07 01 07*</t>
  </si>
  <si>
    <t>Halogenované destilační a reakční zbytky</t>
  </si>
  <si>
    <t>07 01 08*</t>
  </si>
  <si>
    <t>Jiné destilační a reakční zbytky</t>
  </si>
  <si>
    <t>07 01 09*</t>
  </si>
  <si>
    <t>Halogenované filtrační koláče, upotřebená absorpční činidla</t>
  </si>
  <si>
    <t>07 01 10*</t>
  </si>
  <si>
    <t>Jiné filtrační koláče, upotřebená absorpční činidla</t>
  </si>
  <si>
    <t>07 01 11*</t>
  </si>
  <si>
    <t>07 01 12</t>
  </si>
  <si>
    <t>Jiné kaly z čištění odpadních vod v místě jejich vzniku neuvedené pod číslem 07 01 11</t>
  </si>
  <si>
    <t>07 01 99</t>
  </si>
  <si>
    <t>07 02</t>
  </si>
  <si>
    <t>Odpady z výroby, zpracování, distribuce a používání plastů, syntetického kaučuku a syntetických vláken</t>
  </si>
  <si>
    <t>07 02 01*</t>
  </si>
  <si>
    <t>07 02 03*</t>
  </si>
  <si>
    <t>07 02 04*</t>
  </si>
  <si>
    <t>07 02 07*</t>
  </si>
  <si>
    <t>07 02 08*</t>
  </si>
  <si>
    <t>07 02 09*</t>
  </si>
  <si>
    <t>Halogenované filtrační koláče a upotřebená absorpční činidla</t>
  </si>
  <si>
    <t>07 02 10*</t>
  </si>
  <si>
    <t>Jiné filtrační koláče a upotřebená absorpční činidla</t>
  </si>
  <si>
    <t>07 02 11*</t>
  </si>
  <si>
    <t>07 02 12</t>
  </si>
  <si>
    <t>Jiné kaly z čištění odpadních vod v místě jejich vzniku neuvedené pod číslem 07 02 11</t>
  </si>
  <si>
    <t>07 02 13</t>
  </si>
  <si>
    <t>Plastový odpad</t>
  </si>
  <si>
    <t>07 02 14*</t>
  </si>
  <si>
    <t>Odpady přísad obsahující nebezpečné látky</t>
  </si>
  <si>
    <t>07 02 15</t>
  </si>
  <si>
    <t>Odpady přísad neuvedené pod číslem 07 02 14</t>
  </si>
  <si>
    <t>07 02 16*</t>
  </si>
  <si>
    <t>Odpady obsahující nebezpečné silikony</t>
  </si>
  <si>
    <t>07 02 17</t>
  </si>
  <si>
    <t>Odpady obsahující silikony neuvedené pod číslem 07 02 16</t>
  </si>
  <si>
    <t>07 02 99</t>
  </si>
  <si>
    <t>07 03</t>
  </si>
  <si>
    <t>Odpady z výroby, zpracování, distribuce a používání organických barviv a pigmentů (kromě odpadů uvedených v podskupině 06 11)</t>
  </si>
  <si>
    <t>07 03 01*</t>
  </si>
  <si>
    <t>07 03 03*</t>
  </si>
  <si>
    <t>07 03 04*</t>
  </si>
  <si>
    <t>07 03 07*</t>
  </si>
  <si>
    <t>07 03 08*</t>
  </si>
  <si>
    <t>07 03 09*</t>
  </si>
  <si>
    <t>07 03 10*</t>
  </si>
  <si>
    <t>07 03 11*</t>
  </si>
  <si>
    <t>07 03 12</t>
  </si>
  <si>
    <t>Jiné kaly z čištění odpadních vod v místě jejich vzniku neuvedené pod číslem 07 03 11</t>
  </si>
  <si>
    <t>07 03 99</t>
  </si>
  <si>
    <t>07 04</t>
  </si>
  <si>
    <t>Odpady z výroby, zpracování, distribuce a používání organických pesticidů (kromě odpadů uvedených pod čísly 02 01 08 a 02 01 09), činidel k impregnaci dřeva (kromě odpadů uvedených v podskupině 03 02) a dalších biocidů</t>
  </si>
  <si>
    <t>07 04 01*</t>
  </si>
  <si>
    <t>07 04 03*</t>
  </si>
  <si>
    <t>07 04 04*</t>
  </si>
  <si>
    <t>07 04 07*</t>
  </si>
  <si>
    <t>07 04 08*</t>
  </si>
  <si>
    <t>07 04 09*</t>
  </si>
  <si>
    <t>07 04 10*</t>
  </si>
  <si>
    <t>07 04 11*</t>
  </si>
  <si>
    <t>07 04 12</t>
  </si>
  <si>
    <t>Jiné kaly z čištění odpadních vod v místě jejich vzniku neuvedené pod číslem 07 04 11</t>
  </si>
  <si>
    <t>07 04 13*</t>
  </si>
  <si>
    <t>Pevné odpady obsahující nebezpečné látky</t>
  </si>
  <si>
    <t>07 04 99</t>
  </si>
  <si>
    <t>07 05</t>
  </si>
  <si>
    <t>Odpady z výroby, zpracování, distribuce a používání farmaceutických výrobků</t>
  </si>
  <si>
    <t>07 05 01*</t>
  </si>
  <si>
    <t>07 05 03*</t>
  </si>
  <si>
    <t>07 05 04*</t>
  </si>
  <si>
    <t>07 05 07*</t>
  </si>
  <si>
    <t>07 05 08*</t>
  </si>
  <si>
    <t>07 05 09*</t>
  </si>
  <si>
    <t>07 05 10*</t>
  </si>
  <si>
    <t>07 05 11*</t>
  </si>
  <si>
    <t>07 05 12</t>
  </si>
  <si>
    <t>Jiné kaly z čištění odpadních vod v místě jejich vzniku neuvedené pod číslem 07 05 11</t>
  </si>
  <si>
    <t>07 05 13*</t>
  </si>
  <si>
    <t>07 05 14</t>
  </si>
  <si>
    <t>Pevné odpady neuvedené pod číslem 07 05 13</t>
  </si>
  <si>
    <t>07 05 99</t>
  </si>
  <si>
    <t>07 06</t>
  </si>
  <si>
    <t>Odpady z výroby, zpracování, distribuce a používání tuků, maziv, mýdel, detergentů, dezinfekčních prostředků a kosmetiky</t>
  </si>
  <si>
    <t>07 06 01*</t>
  </si>
  <si>
    <t>07 06 03*</t>
  </si>
  <si>
    <t>07 06 04*</t>
  </si>
  <si>
    <t>07 06 07*</t>
  </si>
  <si>
    <t>07 06 08*</t>
  </si>
  <si>
    <t>Ostatní destilační a reakční zbytky</t>
  </si>
  <si>
    <t>07 06 09*</t>
  </si>
  <si>
    <t>07 06 10*</t>
  </si>
  <si>
    <t>07 06 11*</t>
  </si>
  <si>
    <t>07 06 12</t>
  </si>
  <si>
    <t>Jiné kaly z čištění odpadních vod v místě jejich vzniku neuvedené pod číslem 07 06 11</t>
  </si>
  <si>
    <t>07 06 99</t>
  </si>
  <si>
    <t>07 07</t>
  </si>
  <si>
    <t>Odpady z výroby, zpracování, distribuce a používání čistých chemických látek a blíže nespecifikovaných chemických výrobků</t>
  </si>
  <si>
    <t>07 07 01*</t>
  </si>
  <si>
    <t>07 07 03*</t>
  </si>
  <si>
    <t>07 07 04*</t>
  </si>
  <si>
    <t>07 07 07*</t>
  </si>
  <si>
    <t>07 07 08*</t>
  </si>
  <si>
    <t>07 07 09*</t>
  </si>
  <si>
    <t>07 07 10*</t>
  </si>
  <si>
    <t>07 07 11*</t>
  </si>
  <si>
    <t>07 07 12</t>
  </si>
  <si>
    <t>Jiné kaly z čištění odpadních vod v místě jejich vzniku neuvedené pod číslem 07 07 11</t>
  </si>
  <si>
    <t>07 07 99</t>
  </si>
  <si>
    <t>ODPADY Z VÝROBY, ZPRACOVÁNÍ, DISTRIBUCE A POUŽÍVÁNÍ NÁTĚROVÝCH HMOT (BAREV, LAKŮ A SMALTŮ), LEPIDEL, TĚSNICÍCH MATERIÁLŮ A TISKAŘSKÝCH BAREV</t>
  </si>
  <si>
    <t>08 01</t>
  </si>
  <si>
    <t>Odpady z výroby, zpracování, distribuce, používání a odstraňování barev a laků</t>
  </si>
  <si>
    <t>08 01 11*</t>
  </si>
  <si>
    <t>Odpadní barvy a laky obsahující organická rozpouštědla nebo jiné nebezpečné látky</t>
  </si>
  <si>
    <t>08 01 12</t>
  </si>
  <si>
    <t>Jiné odpadní barvy a laky neuvedené pod číslem 08 01 11</t>
  </si>
  <si>
    <t>08 01 13*</t>
  </si>
  <si>
    <t>Kaly z barev nebo z laků obsahující organická rozpouštědla nebo jiné nebezpečné látky</t>
  </si>
  <si>
    <t>08 01 14</t>
  </si>
  <si>
    <t>Jiné kaly z barev nebo z laků neuvedené pod číslem 08 01 13</t>
  </si>
  <si>
    <t>08 01 15*</t>
  </si>
  <si>
    <t>Vodné kaly obsahující barvy nebo laky s obsahem organických rozpouštědel nebo jiných nebezpečných látek</t>
  </si>
  <si>
    <t>08 01 16</t>
  </si>
  <si>
    <t>Jiné vodné kaly obsahující barvy nebo laky neuvedené pod číslem 08 01 15</t>
  </si>
  <si>
    <t>08 01 17*</t>
  </si>
  <si>
    <t>Odpady z odstraňování barev nebo laků obsahujících organická rozpouštědla nebo jiné nebezpečné látky</t>
  </si>
  <si>
    <t>08 01 18</t>
  </si>
  <si>
    <t>Jiné odpady z odstraňování barev nebo laků neuvedené pod číslem 08 01 17</t>
  </si>
  <si>
    <t>08 01 19*</t>
  </si>
  <si>
    <t>Vodné suspenze obsahující barvy nebo laky s obsahem organických rozpouštědel nebo jiných nebezpečných látek</t>
  </si>
  <si>
    <t>08 01 20</t>
  </si>
  <si>
    <t>Jiné vodné suspenze obsahující barvy nebo laky neuvedené pod číslem 08 01 19</t>
  </si>
  <si>
    <t>08 01 21*</t>
  </si>
  <si>
    <t>Odpadní odstraňovače barev nebo laků</t>
  </si>
  <si>
    <t>08 01 99</t>
  </si>
  <si>
    <t>08 02</t>
  </si>
  <si>
    <t>Odpady z výroby, zpracování, distribuce a používání ostatních nátěrových hmot (včetně keramických materiálů)</t>
  </si>
  <si>
    <t>08 02 01</t>
  </si>
  <si>
    <t>Odpadní práškové nátěrové barvy</t>
  </si>
  <si>
    <t>08 02 02</t>
  </si>
  <si>
    <t>Vodné kaly obsahující keramické materiály</t>
  </si>
  <si>
    <t>08 02 03</t>
  </si>
  <si>
    <t>Vodné suspenze obsahující keramické materiály</t>
  </si>
  <si>
    <t>08 02 99</t>
  </si>
  <si>
    <t>08 03</t>
  </si>
  <si>
    <t>Odpady z výroby, zpracování, distribuce a používání tiskařských barev</t>
  </si>
  <si>
    <t>08 03 07</t>
  </si>
  <si>
    <t>Vodné kaly obsahující tiskařské barvy</t>
  </si>
  <si>
    <t>08 03 08</t>
  </si>
  <si>
    <t>Vodné kapalné odpady obsahující tiskařské barvy</t>
  </si>
  <si>
    <t>08 03 12*</t>
  </si>
  <si>
    <t>Odpadní tiskařské barvy obsahující nebezpečné látky</t>
  </si>
  <si>
    <t>08 03 13</t>
  </si>
  <si>
    <t>Odpadní tiskařské barvy neuvedené pod číslem 08 03 12</t>
  </si>
  <si>
    <t>08 03 14*</t>
  </si>
  <si>
    <t>Kaly tiskařských barev obsahující nebezpečné látky</t>
  </si>
  <si>
    <t>08 03 15</t>
  </si>
  <si>
    <t>Kaly tiskařských barev neuvedené pod číslem 08 03 14</t>
  </si>
  <si>
    <t>08 03 16*</t>
  </si>
  <si>
    <t>Odpadní leptací roztoky</t>
  </si>
  <si>
    <t>08 03 17*</t>
  </si>
  <si>
    <t>Odpadní tiskařský toner obsahující nebezpečné látky</t>
  </si>
  <si>
    <t>08 03 18</t>
  </si>
  <si>
    <t>Odpadní tiskařský toner neuvedený pod číslem 08 03 17</t>
  </si>
  <si>
    <t>08 03 19*</t>
  </si>
  <si>
    <t>Disperzní olej</t>
  </si>
  <si>
    <t>08 03 99</t>
  </si>
  <si>
    <t>08 04</t>
  </si>
  <si>
    <t>Odpady z výroby, zpracování, distribuce a používání lepidel a těsnicích materiálů (včetně vodotěsnících výrobků)</t>
  </si>
  <si>
    <t>08 04 09*</t>
  </si>
  <si>
    <t>Odpadní lepidla a těsnicí materiály obsahující organická rozpouštědla nebo jiné nebezpečné látky</t>
  </si>
  <si>
    <t>08 04 10</t>
  </si>
  <si>
    <t>Jiná odpadní lepidla a těsnicí materiály neuvedené pod číslem 08 04 09</t>
  </si>
  <si>
    <t>08 04 11*</t>
  </si>
  <si>
    <t>Kaly z lepidel a těsnicích materiálů obsahující organická rozpouštědla nebo jiné nebezpečné látky</t>
  </si>
  <si>
    <t>08 04 12</t>
  </si>
  <si>
    <t>Jiné kaly z lepidel a těsnicích materiálů neuvedené pod číslem 08 04 11</t>
  </si>
  <si>
    <t>08 04 13*</t>
  </si>
  <si>
    <t>Vodné kaly s obsahem lepidel nebo těsnicích materiálů obsahující organická rozpouštědla nebo jiné nebezpečné látky</t>
  </si>
  <si>
    <t>08 04 14</t>
  </si>
  <si>
    <t>Jiné vodné kaly s obsahem lepidel nebo těsnicích materiálů neuvedené pod číslem 08 04 13</t>
  </si>
  <si>
    <t>08 04 15*</t>
  </si>
  <si>
    <t>Odpadní vody obsahující lepidla nebo těsnicí materiály s organickými rozpouštědly nebo s jinými nebezpečnými látkami</t>
  </si>
  <si>
    <t>08 04 16</t>
  </si>
  <si>
    <t>Jiné odpadní vody obsahující lepidla nebo těsnicí materiály neuvedené pod číslem 08 04 15</t>
  </si>
  <si>
    <t>08 04 17*</t>
  </si>
  <si>
    <t>Kalafunový olej</t>
  </si>
  <si>
    <t>08 04 99</t>
  </si>
  <si>
    <t>08 05</t>
  </si>
  <si>
    <t>Odpady jinak blíže neurčené ve skupině 08</t>
  </si>
  <si>
    <t>08 05 01*</t>
  </si>
  <si>
    <t>Odpadní isokyanáty</t>
  </si>
  <si>
    <t>ODPADY Z FOTOGRAFICKÉHO PRŮMYSLU</t>
  </si>
  <si>
    <t>09 01</t>
  </si>
  <si>
    <t>Odpady z fotografického průmyslu</t>
  </si>
  <si>
    <t>09 01 01*</t>
  </si>
  <si>
    <t>Vodné roztoky vývojek a aktivátorů</t>
  </si>
  <si>
    <t>09 01 02*</t>
  </si>
  <si>
    <t>Vodné roztoky vývojek ofsetových desek</t>
  </si>
  <si>
    <t>09 01 03*</t>
  </si>
  <si>
    <t>Roztoky vývojek v rozpouštědlech</t>
  </si>
  <si>
    <t>09 01 04*</t>
  </si>
  <si>
    <t>Roztoky ustalovačů</t>
  </si>
  <si>
    <t>09 01 05*</t>
  </si>
  <si>
    <t>Bělicí roztoky a roztoky bělicích ustalovačů</t>
  </si>
  <si>
    <t>09 01 06*</t>
  </si>
  <si>
    <t>Odpady obsahující stříbro ze zpracování fotografického odpadu v místě jeho vzniku</t>
  </si>
  <si>
    <t>09 01 07</t>
  </si>
  <si>
    <t>Fotografický film a papír obsahující stříbro nebo sloučeniny stříbra</t>
  </si>
  <si>
    <t>09 01 08</t>
  </si>
  <si>
    <t>Fotografický film a papír neobsahující stříbro nebo sloučeniny stříbra</t>
  </si>
  <si>
    <t>09 01 10</t>
  </si>
  <si>
    <t>Fotoaparáty najedno použití bez baterií</t>
  </si>
  <si>
    <t>09 01 11*</t>
  </si>
  <si>
    <t>Fotoaparáty najedno použití obsahující baterie uvedené pod čísly 16 06 01, 16 06 02 nebo 16 06 03</t>
  </si>
  <si>
    <t>09 01 12</t>
  </si>
  <si>
    <t>Fotoaparáty najedno použití obsahující jiné baterie neuvedené pod číslem 09 01 11</t>
  </si>
  <si>
    <t>09 01 13*</t>
  </si>
  <si>
    <t>Odpadní vody ze zpracování stříbra v místě jeho vzniku neuvedené pod číslem 09 01 06</t>
  </si>
  <si>
    <t>09 01 99</t>
  </si>
  <si>
    <t>ODPADY Z TEPELNÝCH PROCESŮ</t>
  </si>
  <si>
    <t>10 01</t>
  </si>
  <si>
    <t>Odpady z elektráren a jiných spalovacích zařízení (kromě odpadů uvedených v podskupině 19)</t>
  </si>
  <si>
    <t>10 01 01</t>
  </si>
  <si>
    <t>Škvára, struska a kotelní prach (kromě kotelního prachu uvedeného pod číslem 10 01 04)</t>
  </si>
  <si>
    <t>10 01 02</t>
  </si>
  <si>
    <t>Popílek ze spalování uhlí</t>
  </si>
  <si>
    <t>10 01 03</t>
  </si>
  <si>
    <t>Popílek ze spalování rašeliny a neošetřeného dřeva</t>
  </si>
  <si>
    <t>10 01 04*</t>
  </si>
  <si>
    <t>Popílek a kotelní prach ze spalování ropných produktů</t>
  </si>
  <si>
    <t>10 01 05</t>
  </si>
  <si>
    <t>Pevné reakční produkty na bázi vápníku z odsiřování spalin</t>
  </si>
  <si>
    <t>10 01 07</t>
  </si>
  <si>
    <t>Reakční produkty z odsiřování spalin na bázi vápníku ve formě kalů</t>
  </si>
  <si>
    <t>10 01 09*</t>
  </si>
  <si>
    <t>Kyselina sírová</t>
  </si>
  <si>
    <t>10 01 13*</t>
  </si>
  <si>
    <t>Popílek z emulgovaných uhlovodíků použitých způsobem obdobným palivu</t>
  </si>
  <si>
    <t>10 01 14*</t>
  </si>
  <si>
    <t>Škvára, struska a kotelní prach ze spoluspalování odpadu obsahující nebezpečné látky</t>
  </si>
  <si>
    <t>Škvára, struska a kotelní prach ze spoluspalování odpadu neuvedené pod číslem 10 01 14</t>
  </si>
  <si>
    <t>10 01 16*</t>
  </si>
  <si>
    <t>Popílek ze spoluspalování odpadu obsahující nebezpečné látky</t>
  </si>
  <si>
    <t>Popílek ze spoluspalování odpadu neuvedený pod číslem 10 01 16</t>
  </si>
  <si>
    <t>10 01 18*</t>
  </si>
  <si>
    <t>Odpady z čištění odpadních plynů obsahující nebezpečné látky</t>
  </si>
  <si>
    <t>1001 19</t>
  </si>
  <si>
    <t>Odpady z čištění odpadních plynů neuvedené pod čísly 10 01 05, 10 01 07 a 10 01 18</t>
  </si>
  <si>
    <t>10 01 20*</t>
  </si>
  <si>
    <t>Jiné kaly z čištění odpadních vod v místě jejich vzniku neuvedené pod číslem 10 01 20</t>
  </si>
  <si>
    <t>10 01 22*</t>
  </si>
  <si>
    <t>Vodné kaly z čištění kotlů obsahující nebezpečné látky</t>
  </si>
  <si>
    <t>10 01 23</t>
  </si>
  <si>
    <t>Vodné kaly z čištění kotlů neuvedené pod číslem 10 01 22</t>
  </si>
  <si>
    <t>10 01 24</t>
  </si>
  <si>
    <t>Písky z fluid nich loží</t>
  </si>
  <si>
    <t>10 01 25</t>
  </si>
  <si>
    <t>Odpady ze skladování a z přípravy paliva pro tepelné elektrárny</t>
  </si>
  <si>
    <t>10 01 26</t>
  </si>
  <si>
    <t>Odpady z čištění chladicí vody</t>
  </si>
  <si>
    <t>10 01 99</t>
  </si>
  <si>
    <t>10 02</t>
  </si>
  <si>
    <t>Odpady z průmyslu železa a oceli</t>
  </si>
  <si>
    <t>10 02 01</t>
  </si>
  <si>
    <t>Odpady ze zpracování strusky</t>
  </si>
  <si>
    <t>10 02 02</t>
  </si>
  <si>
    <t>Nezpracovaná struska</t>
  </si>
  <si>
    <t>10 02 07*</t>
  </si>
  <si>
    <t>Pevné odpady z čištění plynů obsahující nebezpečné látky</t>
  </si>
  <si>
    <t>10 02 08</t>
  </si>
  <si>
    <t>Jiné pevné odpady z čištění plynů neuvedené pod číslem 10 02 07</t>
  </si>
  <si>
    <t>10 02 10</t>
  </si>
  <si>
    <t>Okuje z válcování</t>
  </si>
  <si>
    <t>10 02 11*</t>
  </si>
  <si>
    <t>Odpady z čištění chladicí vody obsahující ropné látky</t>
  </si>
  <si>
    <t>10 02 12</t>
  </si>
  <si>
    <t>Jiné odpady z čištění chladicí vody neuvedené pod číslem 10 02 11</t>
  </si>
  <si>
    <t>10 02 13*</t>
  </si>
  <si>
    <t>Kaly a filtrační koláče z čištění plynu obsahující nebezpečné látky</t>
  </si>
  <si>
    <t>10 02 14</t>
  </si>
  <si>
    <t>Kaly a filtrační koláče z čištění plynu neuvedené pod číslem 10 02 13</t>
  </si>
  <si>
    <t>10 02 15</t>
  </si>
  <si>
    <t>Jiné kaly a filtrační koláče</t>
  </si>
  <si>
    <t>10 02 99</t>
  </si>
  <si>
    <t>10 03</t>
  </si>
  <si>
    <t>Odpady z pyrometalurgie hliníku</t>
  </si>
  <si>
    <t>10 03 02</t>
  </si>
  <si>
    <t>Odpadní anody</t>
  </si>
  <si>
    <t>10 03 04*</t>
  </si>
  <si>
    <t>Strusky z prvního tavení</t>
  </si>
  <si>
    <t>10 03 05</t>
  </si>
  <si>
    <t>Odpadní oxid hlinitý</t>
  </si>
  <si>
    <t>10 03 08*</t>
  </si>
  <si>
    <t>Solné strusky z druhého tavení</t>
  </si>
  <si>
    <t>10 03 09*</t>
  </si>
  <si>
    <t>Černé stery z druhého tavení</t>
  </si>
  <si>
    <t>10 03 15*</t>
  </si>
  <si>
    <t>Stery, které jsou hořlavé nebo při styku s vodou uvolňují hořlavé plyny v nebezpečných množstvích</t>
  </si>
  <si>
    <t>10 03 16</t>
  </si>
  <si>
    <t>Jiné stery neuvedené pod číslem 10 03 15</t>
  </si>
  <si>
    <t>10 03 17*</t>
  </si>
  <si>
    <t>Odpady obsahující dehet z výroby anod</t>
  </si>
  <si>
    <t>10 03 18</t>
  </si>
  <si>
    <t>Odpady obsahující uhlík z výroby anod neuvedené pod číslem 10 03 17</t>
  </si>
  <si>
    <t>10 03 19*</t>
  </si>
  <si>
    <t>Prach ze spalin obsahující nebezpečné látky</t>
  </si>
  <si>
    <t>10 03 20</t>
  </si>
  <si>
    <t>Prach ze spalin neuvedený pod číslem 10 03 19</t>
  </si>
  <si>
    <t>10 03 21*</t>
  </si>
  <si>
    <t>Jiný úlet a prach (včetně prachu z kulových mlýnů) obsahující nebezpečné látky</t>
  </si>
  <si>
    <t>10 03 22</t>
  </si>
  <si>
    <t>Jiný úlet a prach (včetně prachu z kulových mlýnů) neuvedené pod číslem 10 03 21</t>
  </si>
  <si>
    <t>10 03 23*</t>
  </si>
  <si>
    <t>10 03 24</t>
  </si>
  <si>
    <t>Pevné odpady z čištění plynů neuvedené pod číslem 10 03 23</t>
  </si>
  <si>
    <t>10 03 25*</t>
  </si>
  <si>
    <t>10 03 26</t>
  </si>
  <si>
    <t>Kaly a filtrační koláče z čištění plynu neuvedené pod číslem 10 03 25</t>
  </si>
  <si>
    <t>10 03 27*</t>
  </si>
  <si>
    <t>10 03 28</t>
  </si>
  <si>
    <t>Jiné odpady z čištění chladicí vody neuvedené pod číslem 10 03 27</t>
  </si>
  <si>
    <t>10 03 29*</t>
  </si>
  <si>
    <t>Odpady z úpravy solných strusek a černých stěrů obsahující nebezpečné látky</t>
  </si>
  <si>
    <t>10 03 30</t>
  </si>
  <si>
    <t>Odpady z úpravy solných strusek a černých stěrů neuvedené pod číslem 10 03 29</t>
  </si>
  <si>
    <t>10 03 99</t>
  </si>
  <si>
    <t>10 04</t>
  </si>
  <si>
    <t>Odpady z pyrometalurgie olova</t>
  </si>
  <si>
    <t>10 04 01*</t>
  </si>
  <si>
    <t>Strusky (z prvního a druhého tavení)</t>
  </si>
  <si>
    <t>10 04 02*</t>
  </si>
  <si>
    <t>Pěna a stery (z prvního a druhého tavení)</t>
  </si>
  <si>
    <t>10 04 03*</t>
  </si>
  <si>
    <t>Arzeničnan vápenatý</t>
  </si>
  <si>
    <t>10 04 04*</t>
  </si>
  <si>
    <t>Prach z čištění spalin</t>
  </si>
  <si>
    <t>10 04 05*</t>
  </si>
  <si>
    <t>Jiný úlet a prach</t>
  </si>
  <si>
    <t>10 04 06*</t>
  </si>
  <si>
    <t>Pevný odpad z čištění plynu</t>
  </si>
  <si>
    <t>10 04 07*</t>
  </si>
  <si>
    <t>Kaly a filtrační koláče z čištění plynu</t>
  </si>
  <si>
    <t>10 04 09*</t>
  </si>
  <si>
    <t>10 04 10</t>
  </si>
  <si>
    <t>Jiné odpady z čištění chladicí vody neuvedené pod číslem 10 04 09</t>
  </si>
  <si>
    <t>10 04 99</t>
  </si>
  <si>
    <t>10 05</t>
  </si>
  <si>
    <t>Odpady z pyrometalurgie zinku</t>
  </si>
  <si>
    <t>10 05 01</t>
  </si>
  <si>
    <t>10 05 03*</t>
  </si>
  <si>
    <t>10 05 04</t>
  </si>
  <si>
    <t>10 05 05*</t>
  </si>
  <si>
    <t>Pevné odpady z čištění plynu</t>
  </si>
  <si>
    <t>10 05 06*</t>
  </si>
  <si>
    <t>10 05 08*</t>
  </si>
  <si>
    <t>10 05 09</t>
  </si>
  <si>
    <t>Ostatní odpady z čištění chladicí vody neuvedené pod číslem 10 05 08</t>
  </si>
  <si>
    <t>10 05 10*</t>
  </si>
  <si>
    <t>Stery a pěny, které jsou hořlavé nebo při styku s vodou uvolňují hořlavé plyny v nebezpečných množstvích</t>
  </si>
  <si>
    <t>Jiné stery a pěny neuvedené pod číslem 10 05 10</t>
  </si>
  <si>
    <t>10 05 99</t>
  </si>
  <si>
    <t>10 06</t>
  </si>
  <si>
    <t>Odpady z pyrometalurgie mědi</t>
  </si>
  <si>
    <t>10 06 01</t>
  </si>
  <si>
    <t>10 06 02</t>
  </si>
  <si>
    <t>10 06 03*</t>
  </si>
  <si>
    <t>10 06 04</t>
  </si>
  <si>
    <t>10 06 06*</t>
  </si>
  <si>
    <t>10 06 07*</t>
  </si>
  <si>
    <t>10 06 09*</t>
  </si>
  <si>
    <t>10 06 10</t>
  </si>
  <si>
    <t>Jiné odpady z čištění chladicí vody neuvedené pod číslem 10 06 09</t>
  </si>
  <si>
    <t>10 06 99</t>
  </si>
  <si>
    <t>10 07</t>
  </si>
  <si>
    <t>Odpady z pyrometalurgie stříbra, zlata a platiny</t>
  </si>
  <si>
    <t>10 07 01</t>
  </si>
  <si>
    <t>10 07 02</t>
  </si>
  <si>
    <t>10 07 03</t>
  </si>
  <si>
    <t>10 07 04</t>
  </si>
  <si>
    <t>10 07 05</t>
  </si>
  <si>
    <t>10 07 07*</t>
  </si>
  <si>
    <t>10 07 08</t>
  </si>
  <si>
    <t>Jiné odpady z čištění chladicí vody neuvedené pod číslem 10 07 07</t>
  </si>
  <si>
    <t>10 07 99</t>
  </si>
  <si>
    <t>10 08</t>
  </si>
  <si>
    <t>Odpady z pyrometalurgie jiných neželezných kovů</t>
  </si>
  <si>
    <t>10 08 04</t>
  </si>
  <si>
    <t>Úlet a prach</t>
  </si>
  <si>
    <t>10 08 08*</t>
  </si>
  <si>
    <t>Solné strusky z prvního a druhého tavení</t>
  </si>
  <si>
    <t>10 08 09</t>
  </si>
  <si>
    <t>Jiné strusky</t>
  </si>
  <si>
    <t>10 08 10*</t>
  </si>
  <si>
    <t>Jiné stery a pěny neuvedené pod číslem 10 08 10</t>
  </si>
  <si>
    <t>10 08 12*</t>
  </si>
  <si>
    <t>10 08 13</t>
  </si>
  <si>
    <t>Odpady obsahující uhlík z výroby anod neuvedené pod číslem 10 08 12</t>
  </si>
  <si>
    <t>10 08 14</t>
  </si>
  <si>
    <t>10 08 15*</t>
  </si>
  <si>
    <t>Prach z čištění spalin obsahující nebezpečné látky</t>
  </si>
  <si>
    <t>10 08 16</t>
  </si>
  <si>
    <t>Prach z čištění spalin neuvedený pod číslem 10 08 15</t>
  </si>
  <si>
    <t>10 08 17*</t>
  </si>
  <si>
    <t>Kaly a filtrační koláče z čištění spalin obsahující nebezpečné látky</t>
  </si>
  <si>
    <t>10 08 18</t>
  </si>
  <si>
    <t>Kaly a filtrační koláče z čištění spalin neuvedené pod číslem 10 08 17</t>
  </si>
  <si>
    <t>10 08 19*</t>
  </si>
  <si>
    <t>10 08 20</t>
  </si>
  <si>
    <t>Jiné odpady z čištění chladicí vody neuvedené pod číslem 10 08 19</t>
  </si>
  <si>
    <t>10 08 99</t>
  </si>
  <si>
    <t>10 09</t>
  </si>
  <si>
    <t>Odpady ze slévání železných odlitků</t>
  </si>
  <si>
    <t>10 09 03</t>
  </si>
  <si>
    <t>Pecní struska</t>
  </si>
  <si>
    <t>10 09 05*</t>
  </si>
  <si>
    <t>Licí formy a jádra nepoužitá k odlévání obsahující nebezpečné látky</t>
  </si>
  <si>
    <t>10 09 06</t>
  </si>
  <si>
    <t>Licí formy a jádra nepoužitá k odlévání neuvedená pod číslem 10 09 05</t>
  </si>
  <si>
    <t>10 09 07*</t>
  </si>
  <si>
    <t>Licí formy a jádra použitá k odlévání obsahující nebezpečné látky</t>
  </si>
  <si>
    <t>10 09 08</t>
  </si>
  <si>
    <t>Licí formy a jádra použitá k odlévání neuvedená pod číslem 10 09 07</t>
  </si>
  <si>
    <t>10 09 09*</t>
  </si>
  <si>
    <t>10 09 10</t>
  </si>
  <si>
    <t>Prach z čištění spalin neuvedený pod číslem 10 09 09</t>
  </si>
  <si>
    <t>10 09 11*</t>
  </si>
  <si>
    <t>Jiný úlet obsahující nebezpečné látky</t>
  </si>
  <si>
    <t>10 09 12</t>
  </si>
  <si>
    <t>Jiný úlet neuvedený pod číslem 10 09 11</t>
  </si>
  <si>
    <t>10 09 13*</t>
  </si>
  <si>
    <t>Odpadní pojiva obsahující nebezpečné látky</t>
  </si>
  <si>
    <t>10 09 14</t>
  </si>
  <si>
    <t>Odpadní pojiva neuvedená pod číslem 10 09 13</t>
  </si>
  <si>
    <t>10 09 15*</t>
  </si>
  <si>
    <t>Odpadní činidla na indikaci prasklin obsahující nebezpečné látky</t>
  </si>
  <si>
    <t>10 09 16</t>
  </si>
  <si>
    <t>Odpadní činidla na indikaci prasklin neuvedená pod číslem 10 09 15</t>
  </si>
  <si>
    <t>10 09 99</t>
  </si>
  <si>
    <t>10 10</t>
  </si>
  <si>
    <t>Odpady ze slévání odlitků neželezných kovů</t>
  </si>
  <si>
    <t>10 10 03</t>
  </si>
  <si>
    <t>10 10 05*</t>
  </si>
  <si>
    <t>10 10 06</t>
  </si>
  <si>
    <t>Licí formy a jádra nepoužitá k odlévání neuvedená pod číslem 10 10 05</t>
  </si>
  <si>
    <t>10 10 07*</t>
  </si>
  <si>
    <t>10 10 08</t>
  </si>
  <si>
    <t>Licí formy a jádra použitá k odlévání neuvedená pod číslem 10 10 07</t>
  </si>
  <si>
    <t>10 10 09*</t>
  </si>
  <si>
    <t>10 10 10</t>
  </si>
  <si>
    <t>Prach z čištění spalin neuvedený pod číslem 10 10 09</t>
  </si>
  <si>
    <t>10 10 11*</t>
  </si>
  <si>
    <t>10 10 12</t>
  </si>
  <si>
    <t>Jiný úlet neuvedený pod číslem 10 10 11</t>
  </si>
  <si>
    <t>10 10 13*</t>
  </si>
  <si>
    <t>10 10 14</t>
  </si>
  <si>
    <t>Odpadní pojiva neuvedená pod číslem 10 10 13</t>
  </si>
  <si>
    <t>10 10 15*</t>
  </si>
  <si>
    <t>10 10 16</t>
  </si>
  <si>
    <t>Odpadní činidla na indikaci prasklin neuvedená pod číslem 10 10 15</t>
  </si>
  <si>
    <t>10 10 99</t>
  </si>
  <si>
    <t>10 11</t>
  </si>
  <si>
    <t>Odpady z výroby skla a skleněných výrobků</t>
  </si>
  <si>
    <t>10 11 03</t>
  </si>
  <si>
    <t>Odpadní materiály na bázi skelných vláken</t>
  </si>
  <si>
    <t>10 11 05</t>
  </si>
  <si>
    <t>10 11 09*</t>
  </si>
  <si>
    <t>Odpadní sklářský kmen před tepelným zpracováním obsahující nebezpečné látky</t>
  </si>
  <si>
    <t>10 11 10</t>
  </si>
  <si>
    <t>Odpadní sklářský kmen před tepelným zpracováním neuvedený pod číslem 10 11 09</t>
  </si>
  <si>
    <t>10 11 11*</t>
  </si>
  <si>
    <t>Odpadní sklo v malých částicích a skelný prach obsahující těžké kovy (např. z obrazovek)</t>
  </si>
  <si>
    <t>10 11 12</t>
  </si>
  <si>
    <t>Odpadní sklo neuvedené pod číslem 10 11 11</t>
  </si>
  <si>
    <t>10 11 13*</t>
  </si>
  <si>
    <t>Kaly z leštění a broušení skla obsahující nebezpečné látky</t>
  </si>
  <si>
    <t>10 11 14</t>
  </si>
  <si>
    <t>Kaly z leštění a broušení skla neuvedené pod číslem 10 11 13</t>
  </si>
  <si>
    <t>10 11 15*</t>
  </si>
  <si>
    <t>Pevné odpady z čištění spalin obsahující nebezpečné látky</t>
  </si>
  <si>
    <t>10 11 16</t>
  </si>
  <si>
    <t>Pevné odpady z čištění spalin neuvedené pod číslem 10 11 15</t>
  </si>
  <si>
    <t>10 11 17*</t>
  </si>
  <si>
    <t>10 11 18</t>
  </si>
  <si>
    <t>Kaly a filtrační koláče z čištění spalin neuvedené pod číslem 10 11 17</t>
  </si>
  <si>
    <t>10 11 19*</t>
  </si>
  <si>
    <t>Pevné odpady z čištění odpadních vod v místě jejich vzniku obsahující nebezpečné látky</t>
  </si>
  <si>
    <t>10 11 20</t>
  </si>
  <si>
    <t>Pevné odpady z čištění odpadních vod v místě jejich vzniku neuvedené pod číslem 10 11 19</t>
  </si>
  <si>
    <t>10 11 99</t>
  </si>
  <si>
    <t>10 12</t>
  </si>
  <si>
    <t>Odpady z výroby keramického zboží, cihel, tašek a staviv</t>
  </si>
  <si>
    <t>Odpadní keramické hmoty před tepelným zpracováním</t>
  </si>
  <si>
    <t>10 12 03</t>
  </si>
  <si>
    <t>10 12 05</t>
  </si>
  <si>
    <t>Kaly a filtrační koláče z čištění plynů</t>
  </si>
  <si>
    <t>10 12 06</t>
  </si>
  <si>
    <t>Vyřazené formy</t>
  </si>
  <si>
    <t>10 12 08</t>
  </si>
  <si>
    <t>Odpadní keramické zboží, cihly, tašky a staviva (po tepelném zpracování)</t>
  </si>
  <si>
    <t>10 12 09*</t>
  </si>
  <si>
    <t>Pevné odpady z čištění plynu obsahující nebezpečné látky</t>
  </si>
  <si>
    <t>10 12 10</t>
  </si>
  <si>
    <t>Pevné odpady z čištění plynu neuvedené pod číslem 10 12 09</t>
  </si>
  <si>
    <t>10 12 11*</t>
  </si>
  <si>
    <t>Odpady z glazování obsahující těžké kovy</t>
  </si>
  <si>
    <t>10 12 12</t>
  </si>
  <si>
    <t>Odpady z glazování neuvedené pod číslem 10 12 11</t>
  </si>
  <si>
    <t>10 12 13</t>
  </si>
  <si>
    <t>10 12 99</t>
  </si>
  <si>
    <t>10 13</t>
  </si>
  <si>
    <t>Odpady z výroby cementu, vápna a sádry a předmětů a výrobků z nich vyráběných</t>
  </si>
  <si>
    <t>10 13 01</t>
  </si>
  <si>
    <t>Odpad surovin před tepelným zpracováním</t>
  </si>
  <si>
    <t>10 13 04</t>
  </si>
  <si>
    <t>Odpady z kalcinace a hašení vápna</t>
  </si>
  <si>
    <t>10 13 06</t>
  </si>
  <si>
    <t>Úlet a prach (kromě odpadů uvedených pod čísly 101312a101313)</t>
  </si>
  <si>
    <t>10 13 07</t>
  </si>
  <si>
    <t>10 13 09*</t>
  </si>
  <si>
    <t>Odpady z výroby azbestocementu obsahující azbest</t>
  </si>
  <si>
    <t>10 13 10</t>
  </si>
  <si>
    <t>Odpady z výroby azbestocementu neuvedené pod číslem 10 13 09</t>
  </si>
  <si>
    <t>10 13 11</t>
  </si>
  <si>
    <t>Odpady z jiných směsných materiálů na bázi cementu neuvedené pod čísly 10 1309a1013 10</t>
  </si>
  <si>
    <t>10 13 12*</t>
  </si>
  <si>
    <t>10 13 13</t>
  </si>
  <si>
    <t>Pevné odpady z čištění plynu neuvedené pod číslem 10 13 12</t>
  </si>
  <si>
    <t>10 13 14</t>
  </si>
  <si>
    <t>Odpadní beton a betonový kal</t>
  </si>
  <si>
    <t>10 13 99</t>
  </si>
  <si>
    <t>10 14</t>
  </si>
  <si>
    <t>Odpady z krematorií</t>
  </si>
  <si>
    <t>10 14 01*</t>
  </si>
  <si>
    <t>Odpad z čištění plynu obsahující rtuť</t>
  </si>
  <si>
    <t>ODPADY Z CHEMICKÝCH POVRCHOVÝCH ÚPRAV, Z POVRCHOVÝCH ÚPRAV KOVU A JINÝCH MATERIÁLU A Z HYDROMETALURGIE NEŽELEZNÝCH KOVU</t>
  </si>
  <si>
    <t>11 01</t>
  </si>
  <si>
    <t>Odpady z chemických povrchových úprav, z povrchových úprav kovů a jiných materiálů (např. galvanizace, zinkování, moření, leptání, fosfátování, alkalické odmašťování, anodická oxidace)</t>
  </si>
  <si>
    <t>11 01 05*</t>
  </si>
  <si>
    <t>Kyselé mořicí roztoky</t>
  </si>
  <si>
    <t>11 01 06*</t>
  </si>
  <si>
    <t>Kyseliny blíže nespecifikované</t>
  </si>
  <si>
    <t>11 01 07*</t>
  </si>
  <si>
    <t>Alkalické mořicí roztoky</t>
  </si>
  <si>
    <t>11 01 08*</t>
  </si>
  <si>
    <t>Kaly z fosfátování</t>
  </si>
  <si>
    <t>11 01 09*</t>
  </si>
  <si>
    <t>Kaly a filtrační koláče obsahující nebezpečné látky</t>
  </si>
  <si>
    <t>11 01 10</t>
  </si>
  <si>
    <t>Kaly a filtrační koláče neuvedené pod číslem 11 01 09</t>
  </si>
  <si>
    <t>11 01 11*</t>
  </si>
  <si>
    <t>Oplachové vody obsahující nebezpečné látky</t>
  </si>
  <si>
    <t>11 01 12</t>
  </si>
  <si>
    <t>Oplachové vody neuvedené pod číslem 110111</t>
  </si>
  <si>
    <t>11 01 13*</t>
  </si>
  <si>
    <t>Odpady z odmašťování obsahující nebezpečné látky</t>
  </si>
  <si>
    <t>11 01 14</t>
  </si>
  <si>
    <t>Odpady z odmašťování neuvedené pod číslem 11 01 13</t>
  </si>
  <si>
    <t>11 01 15*</t>
  </si>
  <si>
    <t>Výluhy a kaly z membránových systémů nebo ze systémů iontoměničů obsahující nebezpečné látky</t>
  </si>
  <si>
    <t>11 01 16*</t>
  </si>
  <si>
    <t>Nasycené nebo upotřebené pryskyřice iontoměničů</t>
  </si>
  <si>
    <t>11 01 98*</t>
  </si>
  <si>
    <t>Jiné odpady obsahující nebezpečné látky</t>
  </si>
  <si>
    <t>11 01 99</t>
  </si>
  <si>
    <t>11 02</t>
  </si>
  <si>
    <t>Odpady z hydrometalurgie neželezných kovů</t>
  </si>
  <si>
    <t>11 02 02*</t>
  </si>
  <si>
    <t>Kaly z hydrometalurgie zinku (včetně jarositu a goethitu)</t>
  </si>
  <si>
    <t>11 02 03</t>
  </si>
  <si>
    <t>Odpady z výroby anod pro vodné elektrolytické procesy</t>
  </si>
  <si>
    <t>11 02 05*</t>
  </si>
  <si>
    <t>Odpady z hydrometalurgie mědi obsahující nebezpečné látky</t>
  </si>
  <si>
    <t>11 02 06</t>
  </si>
  <si>
    <t>Odpady z hydrometalurgie mědi neuvedené pod číslem 11 02 05</t>
  </si>
  <si>
    <t>11 02 07*</t>
  </si>
  <si>
    <t>11 02 99</t>
  </si>
  <si>
    <t>11 03</t>
  </si>
  <si>
    <t>Kaly a pevné odpady z popouštěcích procesů</t>
  </si>
  <si>
    <t>11 03 01*</t>
  </si>
  <si>
    <t>Odpady obsahující kyanidy</t>
  </si>
  <si>
    <t>11 03 02*</t>
  </si>
  <si>
    <t>Jiné odpady</t>
  </si>
  <si>
    <t>11 05</t>
  </si>
  <si>
    <t>Odpady ze žárového zinkování</t>
  </si>
  <si>
    <t>11 05 01</t>
  </si>
  <si>
    <t>Tvrdý zinek</t>
  </si>
  <si>
    <t>11 05 02</t>
  </si>
  <si>
    <t>Zinkový popel</t>
  </si>
  <si>
    <t>11 05 03*</t>
  </si>
  <si>
    <t>11 05 04*</t>
  </si>
  <si>
    <t>Upotřebené tavidlo</t>
  </si>
  <si>
    <t>11 05 99</t>
  </si>
  <si>
    <t>ODPADY Z TVÁŘENÍ A Z FYZIKÁLNÍ A MECHANICKÉ POVRCHOVÉ ÚPRAVY KOVŮ A PLASTŮ</t>
  </si>
  <si>
    <t>12 01</t>
  </si>
  <si>
    <t>Odpady z tváření a z fyzikální a mechanické povrchové úpravy kovů a plastů</t>
  </si>
  <si>
    <t>12 01 01</t>
  </si>
  <si>
    <t>Piliny a třísky železných kovů</t>
  </si>
  <si>
    <t>12 01 02</t>
  </si>
  <si>
    <t>Úlet železných kovů</t>
  </si>
  <si>
    <t>12 01 03</t>
  </si>
  <si>
    <t>Piliny a třísky neželezných kovů</t>
  </si>
  <si>
    <t>12 01 04</t>
  </si>
  <si>
    <t>Úlet neželezných kovů</t>
  </si>
  <si>
    <t>12 01 05</t>
  </si>
  <si>
    <t>Plastové hobliny a třísky</t>
  </si>
  <si>
    <t>12 01 06*</t>
  </si>
  <si>
    <t>Odpadní minerální řezné oleje obsahující halogeny (kromě emulzí a roztoků)</t>
  </si>
  <si>
    <t>12 01 07*</t>
  </si>
  <si>
    <t>Odpadní minerální řezné oleje neobsahující halogeny (kromě emulzí a roztoků)</t>
  </si>
  <si>
    <t>12 01 08*</t>
  </si>
  <si>
    <t>Odpadní řezné emulze a roztoky obsahující halogeny</t>
  </si>
  <si>
    <t>12 01 09*</t>
  </si>
  <si>
    <t>Odpadní řezné emulze a roztoky neobsahující halogeny</t>
  </si>
  <si>
    <t>12 01 10*</t>
  </si>
  <si>
    <t>Syntetické řezné oleje</t>
  </si>
  <si>
    <t>12 01 12*</t>
  </si>
  <si>
    <t>Upotřebené vosky a tuky</t>
  </si>
  <si>
    <t>Odpady ze svařování</t>
  </si>
  <si>
    <t>12 01 14*</t>
  </si>
  <si>
    <t>Kaly z obrábění obsahující nebezpečné látky</t>
  </si>
  <si>
    <t>12 01 15</t>
  </si>
  <si>
    <t>Jiné kaly z obrábění neuvedené pod číslem 12 01 14</t>
  </si>
  <si>
    <t>12 01 16*</t>
  </si>
  <si>
    <t>Odpadní materiál z otryskávání obsahující nebezpečné látky</t>
  </si>
  <si>
    <t>12 01 17</t>
  </si>
  <si>
    <t>Odpadní materiál z otryskávání neuvedený pod číslem 12 01 16</t>
  </si>
  <si>
    <t>12 01 18*</t>
  </si>
  <si>
    <t>Kovový kal (brusný kal, honovací kal a kal z lapování) obsahující olej</t>
  </si>
  <si>
    <t>12 01 19*</t>
  </si>
  <si>
    <t>Snadno biologicky rozložitelný řezný olej</t>
  </si>
  <si>
    <t>12 01 20*</t>
  </si>
  <si>
    <t>Upotřebené brusné nástroje a brusné materiály obsahující nebezpečné látky</t>
  </si>
  <si>
    <t>12 01 21</t>
  </si>
  <si>
    <t>Upotřebené brusné nástroje a brusné materiály neuvedené pod číslem 12 01 20</t>
  </si>
  <si>
    <t>12 01 99</t>
  </si>
  <si>
    <t>12 03</t>
  </si>
  <si>
    <t>Odpady z procesů odmašťování vodou a vodní parou (kromě odpadů uvedených ve skupině 11)</t>
  </si>
  <si>
    <t>12 03 01*</t>
  </si>
  <si>
    <t>Prací vody</t>
  </si>
  <si>
    <t>12 03 02*</t>
  </si>
  <si>
    <t>Odpady z odmašťování vodní parou</t>
  </si>
  <si>
    <t>ODPADY OLEJŮ A ODPADY KAPALNÝCH PALIV (KROMĚ JEDLÝCH OLEJŮ A ODPADŮ UVEDENÝCH VE SKUPINÁCH 05, 12 A 19)</t>
  </si>
  <si>
    <t>13 01</t>
  </si>
  <si>
    <t>Odpadní hydraulické oleje</t>
  </si>
  <si>
    <t>13 01 01*</t>
  </si>
  <si>
    <t>Hydraulické oleje obsahující PCB</t>
  </si>
  <si>
    <t>13 01 04*</t>
  </si>
  <si>
    <t>Chlorované emulze</t>
  </si>
  <si>
    <t>13 01 05*</t>
  </si>
  <si>
    <t>Nechlorované emulze</t>
  </si>
  <si>
    <t>13 01 09*</t>
  </si>
  <si>
    <t>Chlorované hydraulické minerální oleje</t>
  </si>
  <si>
    <t>13 01 10*</t>
  </si>
  <si>
    <t>Nechlorované hydraulické minerální oleje</t>
  </si>
  <si>
    <t>13 01 11*</t>
  </si>
  <si>
    <t>Syntetické hydraulické oleje</t>
  </si>
  <si>
    <t>13 01 12*</t>
  </si>
  <si>
    <t>Snadno biologicky rozložitelné hydraulické oleje</t>
  </si>
  <si>
    <t>13 01 13*</t>
  </si>
  <si>
    <t>Jiné hydraulické oleje</t>
  </si>
  <si>
    <t>13 02</t>
  </si>
  <si>
    <t>Odpadní motorové, převodové a mazací oleje</t>
  </si>
  <si>
    <t>13 02 04*</t>
  </si>
  <si>
    <t>Chlorované minerální motorové, převodové a mazací oleje</t>
  </si>
  <si>
    <t>13 02 05*</t>
  </si>
  <si>
    <t>Nechlorované minerální motorové, převodové a mazací oleje</t>
  </si>
  <si>
    <t>13 02 06*</t>
  </si>
  <si>
    <t>Syntetické motorové, převodové a mazací oleje</t>
  </si>
  <si>
    <t>13 02 07*</t>
  </si>
  <si>
    <t>Snadno biologicky rozložitelné motorové, převodové a mazací oleje</t>
  </si>
  <si>
    <t>13 02 08*</t>
  </si>
  <si>
    <t>Jiné motorové, převodové a mazací oleje</t>
  </si>
  <si>
    <t>13 03</t>
  </si>
  <si>
    <t>Odpadní izolační a teplonosné oleje</t>
  </si>
  <si>
    <t>13 03 01*</t>
  </si>
  <si>
    <t>Odpadní izolační nebo teplonosné oleje s obsahem PCB</t>
  </si>
  <si>
    <t>13 03 06*</t>
  </si>
  <si>
    <t>Minerální chlorované izolační a teplonosné oleje neuvedené pod číslem 13 03 01</t>
  </si>
  <si>
    <t>13 03 07*</t>
  </si>
  <si>
    <t>Minerální nechlorované izolační a teplonosné oleje</t>
  </si>
  <si>
    <t>13 03 08*</t>
  </si>
  <si>
    <t>Syntetické izolační a teplonosné oleje</t>
  </si>
  <si>
    <t>13 03 09*</t>
  </si>
  <si>
    <t>Snadno biologicky rozložitelné izolační a teplonosné oleje</t>
  </si>
  <si>
    <t>13 03 10*</t>
  </si>
  <si>
    <t>Jiné izolační a teplonosné oleje</t>
  </si>
  <si>
    <t>13 04</t>
  </si>
  <si>
    <t>Oleje z lodního dna</t>
  </si>
  <si>
    <t>13 04 01*</t>
  </si>
  <si>
    <t>Oleje ze dna lodí vnitrozemské plavby</t>
  </si>
  <si>
    <t>13 04 02*</t>
  </si>
  <si>
    <t>Oleje z kanalizace přístavních mol</t>
  </si>
  <si>
    <t>13 04 03*</t>
  </si>
  <si>
    <t>Oleje ze dna jiných lodí</t>
  </si>
  <si>
    <t>13 05</t>
  </si>
  <si>
    <t>Odpady z odlučovačů oleje</t>
  </si>
  <si>
    <t>13 05 01*</t>
  </si>
  <si>
    <t>Pevný podíl z lapáků písku a odlučovačů oleje</t>
  </si>
  <si>
    <t>13 05 02*</t>
  </si>
  <si>
    <t>Kaly z odlučovačů oleje</t>
  </si>
  <si>
    <t>13 05 03*</t>
  </si>
  <si>
    <t>Kaly z lapáků nečistot</t>
  </si>
  <si>
    <t>13 05 06*</t>
  </si>
  <si>
    <t>Olej z odlučovačů oleje</t>
  </si>
  <si>
    <t>13 05 07*</t>
  </si>
  <si>
    <t>Zaolejovaná voda z odlučovačů oleje</t>
  </si>
  <si>
    <t>13 05 08*</t>
  </si>
  <si>
    <t>Směsi odpadů z lapáku písku a z odlučovačů oleje</t>
  </si>
  <si>
    <t>13 07</t>
  </si>
  <si>
    <t>Odpady kapalných paliv</t>
  </si>
  <si>
    <t>13 07 01*</t>
  </si>
  <si>
    <t>Topný olej a motorová nafta</t>
  </si>
  <si>
    <t>13 07 02*</t>
  </si>
  <si>
    <t>Motorový benzín</t>
  </si>
  <si>
    <t>13 07 03*</t>
  </si>
  <si>
    <t>Jiná paliva (včetně směsí)</t>
  </si>
  <si>
    <t>13 08</t>
  </si>
  <si>
    <t>Odpadní oleje blíže nespecifikované</t>
  </si>
  <si>
    <t>13 08 01*</t>
  </si>
  <si>
    <t>Odsolené kaly nebo emulze</t>
  </si>
  <si>
    <t>13 08 02*</t>
  </si>
  <si>
    <t>Jiné emulze</t>
  </si>
  <si>
    <t>13 08 99*</t>
  </si>
  <si>
    <t>ODPADNÍ ORGANICKÁ ROZPOUŠTĚDLA, CHLADICÍ A HNACÍ MÉDIA (KROMĚ ODPADŮ UVEDENÝCH VE SKUPINÁCH 07 A 08)</t>
  </si>
  <si>
    <t>14 06</t>
  </si>
  <si>
    <t>Odpadní organická rozpouštědla, chladicí média a hnací média rozprašovačů pěn a aerosolů</t>
  </si>
  <si>
    <t>14 06 01*</t>
  </si>
  <si>
    <t>Chlorofluorouhlovodíky, hydrochlorofluorouhlovodíky (HCFC), hydrofluorouhlovodíky (HFC)</t>
  </si>
  <si>
    <t>14 06 02*</t>
  </si>
  <si>
    <t>Jiná halogenovaná rozpouštědla a směsi rozpouštědel</t>
  </si>
  <si>
    <t>14 06 03*</t>
  </si>
  <si>
    <t>Jiná rozpouštědla a směsi rozpouštědel</t>
  </si>
  <si>
    <t>14 06 04*</t>
  </si>
  <si>
    <t>Kaly nebo pevné odpady obsahující halogenovaná rozpouštědla</t>
  </si>
  <si>
    <t>14 06 05*</t>
  </si>
  <si>
    <t>Kaly nebo pevné odpady obsahující ostatní rozpouštědla</t>
  </si>
  <si>
    <t>ODPADNÍ OBALY; ABSORPČNÍ ČINIDLA, ČISTICÍ TKANINY, FILTRAČNÍ MATERIÁLY A OCHRANNÉ ODĚVY JINAK NEURČENÉ</t>
  </si>
  <si>
    <t>15 01</t>
  </si>
  <si>
    <t>Obaly (včetně odděleně sbíraného komunálního obalového odpadu)</t>
  </si>
  <si>
    <t>15 01 01</t>
  </si>
  <si>
    <t>Papírové a lepenkové obaly</t>
  </si>
  <si>
    <t>15 01 02</t>
  </si>
  <si>
    <t>Plastové obaly</t>
  </si>
  <si>
    <t>15 01 03</t>
  </si>
  <si>
    <t>Dřevěné obaly</t>
  </si>
  <si>
    <t>15 01 04</t>
  </si>
  <si>
    <t>Kovové obaly</t>
  </si>
  <si>
    <t>15 01 05</t>
  </si>
  <si>
    <t>Kompozitní obaly</t>
  </si>
  <si>
    <t>15 01 06</t>
  </si>
  <si>
    <t>Směsné obaly</t>
  </si>
  <si>
    <t>15 01 07</t>
  </si>
  <si>
    <t>Skleněné obaly</t>
  </si>
  <si>
    <t>15 01 09</t>
  </si>
  <si>
    <t>Textilní obaly</t>
  </si>
  <si>
    <t>15 01 10*</t>
  </si>
  <si>
    <t>Obaly obsahující zbytky nebezpečných látek nebo obaly těmito látkami znečištěné</t>
  </si>
  <si>
    <t>1501 11*</t>
  </si>
  <si>
    <t>Kovové obaly obsahující nebezpečnou výplňovou hmotu (např. azbest) včetně prázdných tlakových nádob</t>
  </si>
  <si>
    <t>15 02</t>
  </si>
  <si>
    <t>Absorpční činidla, filtrační materiály, čisticí tkaniny a ochranné oděvy</t>
  </si>
  <si>
    <t>15 02 02*</t>
  </si>
  <si>
    <t>Absorpční činidla, filtrační materiály (včetně olejových filtrů jinak blíže neurčených), čisticí tkaniny a ochranné oděvy znečištěné nebezpečnými látkami</t>
  </si>
  <si>
    <t>15 02 03</t>
  </si>
  <si>
    <t>Absorpční činidla, filtrační materiály, čisticí tkaniny a ochranné oděvy neuvedené pod číslem 15 02 02</t>
  </si>
  <si>
    <t>ODPADY V TOMTO KATALOGU JINAK NEURČENÉ</t>
  </si>
  <si>
    <t>16 01</t>
  </si>
  <si>
    <t>Vyřazená vozidla (autovraky) z různých druhů dopravy (včetně stavebních strojů) a odpady z demontáže těchto vozidel a z jejich údržby (kromě odpadů uvedených ve skupinách 13, 14 a v podskupinách 16 06 a 16 08)</t>
  </si>
  <si>
    <t>16 01 03</t>
  </si>
  <si>
    <t>Pneumatiky</t>
  </si>
  <si>
    <t>16 01 04*</t>
  </si>
  <si>
    <t>Autovraky</t>
  </si>
  <si>
    <t>16 01 06</t>
  </si>
  <si>
    <t>Autovraky zbavené kapalin a jiných nebezpečných součástí</t>
  </si>
  <si>
    <t>16 01 07*</t>
  </si>
  <si>
    <t>Olejové filtry</t>
  </si>
  <si>
    <t>16 01 08*</t>
  </si>
  <si>
    <t>Součástky obsahující rtuť</t>
  </si>
  <si>
    <t>16 01 09*</t>
  </si>
  <si>
    <t>Součástky obsahující PCB</t>
  </si>
  <si>
    <t>16 01 10*</t>
  </si>
  <si>
    <t>Výbušné součásti (např. airbagy)</t>
  </si>
  <si>
    <t>16 01 11*</t>
  </si>
  <si>
    <t>Brzdové destičky obsahující asbest</t>
  </si>
  <si>
    <t>Brzdové destičky neuvedené pod číslem 16 01 11</t>
  </si>
  <si>
    <t>16 01 13*</t>
  </si>
  <si>
    <t>Brzdové kapaliny</t>
  </si>
  <si>
    <t>16 01 14*</t>
  </si>
  <si>
    <t>Nemrznoucí kapaliny obsahující nebezpečné látky</t>
  </si>
  <si>
    <t>Nemrznoucí kapaliny neuvedené pod číslem 16 01 14</t>
  </si>
  <si>
    <t>16 01 16</t>
  </si>
  <si>
    <t>Nádrže na zkapalněný plyn</t>
  </si>
  <si>
    <t>Železné kovy</t>
  </si>
  <si>
    <t>Neželezné kovy</t>
  </si>
  <si>
    <t>Plasty</t>
  </si>
  <si>
    <t>16 01 20</t>
  </si>
  <si>
    <t>Sklo</t>
  </si>
  <si>
    <t>1601 21*</t>
  </si>
  <si>
    <t>Nebezpečné součástky neuvedené pod čísly 1601 07až1601 11 a1601 13 a 16 01 14</t>
  </si>
  <si>
    <t>16 01 22</t>
  </si>
  <si>
    <t>Součástky jinak blíže neurčené</t>
  </si>
  <si>
    <t>16 01 99</t>
  </si>
  <si>
    <t>16 02</t>
  </si>
  <si>
    <t>Odpady z elektrického a elektronického zařízení</t>
  </si>
  <si>
    <t>16 02 09*</t>
  </si>
  <si>
    <t>Transformátory a kondenzátory obsahující PCB</t>
  </si>
  <si>
    <t>16 02 10*</t>
  </si>
  <si>
    <t>Jiná vyřazená zařízení obsahující PCB nebo těmito látkami znečištěná neuvedená pod číslem 16 02 09</t>
  </si>
  <si>
    <t>1602 11*</t>
  </si>
  <si>
    <t>Vyřazená zařízení obsahující chlorofluorouhlovodíky, hydrochlorofluorouhlovodíky (HCFC) a hydrofluorouhlovodíky (HFC)</t>
  </si>
  <si>
    <t>16 02 12*</t>
  </si>
  <si>
    <t>Vyřazená zařízení obsahující volný azbest</t>
  </si>
  <si>
    <t>16 02 13*</t>
  </si>
  <si>
    <t>Vyřazená zařízení obsahující nebezpečné složky neuvedená pod čísly 16 02 09 až 16 02 12</t>
  </si>
  <si>
    <t>16 02 14</t>
  </si>
  <si>
    <t>Vyřazená zařízení neuvedená pod čísly 16 02 09 až 16 02 13</t>
  </si>
  <si>
    <t>16 02 15*</t>
  </si>
  <si>
    <t>Nebezpečné složky odstraněné z vyřazených zařízení</t>
  </si>
  <si>
    <t>16 02 16</t>
  </si>
  <si>
    <t>Jiné složky odstraněné z vyřazených zařízení neuvedené pod číslem 16 02 15</t>
  </si>
  <si>
    <t>16 03</t>
  </si>
  <si>
    <t>Vadné šarže a nepoužité výrobky</t>
  </si>
  <si>
    <t>16 03 03*</t>
  </si>
  <si>
    <t>Anorganické odpady obsahující nebezpečné látky</t>
  </si>
  <si>
    <t>16 03 04</t>
  </si>
  <si>
    <t>Anorganické odpady neuvedené pod číslem 16 03 03</t>
  </si>
  <si>
    <t>16 03 05*</t>
  </si>
  <si>
    <t>Organické odpady obsahující nebezpečné látky</t>
  </si>
  <si>
    <t>16 03 06</t>
  </si>
  <si>
    <t>Organické odpady neuvedené pod číslem 16 03 05</t>
  </si>
  <si>
    <t>16 03 07*</t>
  </si>
  <si>
    <t>Kovová rtuť</t>
  </si>
  <si>
    <t>16 04</t>
  </si>
  <si>
    <t>Odpady výbušných materiálů</t>
  </si>
  <si>
    <t>16 04 01*</t>
  </si>
  <si>
    <t>Odpadní munice a střelivo</t>
  </si>
  <si>
    <t>16 04 02*</t>
  </si>
  <si>
    <t>Odpad z pyrotechnických výrobků</t>
  </si>
  <si>
    <t>16 04 03*</t>
  </si>
  <si>
    <t>Odpad z jiných výbušných materiálů</t>
  </si>
  <si>
    <t>16 05</t>
  </si>
  <si>
    <t>Chemické látky a plyny v tlakových nádobách a vyřazené chemikálie</t>
  </si>
  <si>
    <t>16 05 04*</t>
  </si>
  <si>
    <t>Plyny v tlakových nádobách (včetně halonů) obsahující nebezpečné látky</t>
  </si>
  <si>
    <t>16 05 05</t>
  </si>
  <si>
    <t>Jiné plyny v tlakových nádobách (včetně halonů) neuvedené pod číslem 16 05 04</t>
  </si>
  <si>
    <t>16 05 06*</t>
  </si>
  <si>
    <t>Laboratorní chemikálie a jejich směsi, které jsou nebo obsahují nebezpečné látky</t>
  </si>
  <si>
    <t>16 05 07*</t>
  </si>
  <si>
    <t>Vyřazené anorganické chemikálie, které jsou nebo obsahují nebezpečné látky</t>
  </si>
  <si>
    <t>16 05 08*</t>
  </si>
  <si>
    <t>Vyřazené organické chemikálie, které jsou nebo obsahují nebezpečné látky</t>
  </si>
  <si>
    <t>16 05 09</t>
  </si>
  <si>
    <t>Vyřazené chemikálie neuvedené pod čísly 16 05 06, 16 05 07 nebo 16 05 08</t>
  </si>
  <si>
    <t>16 06</t>
  </si>
  <si>
    <t>Baterie a akumulátory</t>
  </si>
  <si>
    <t>16 06 01*</t>
  </si>
  <si>
    <t>Olověné akumulátory</t>
  </si>
  <si>
    <t>16 06 02*</t>
  </si>
  <si>
    <t>Nikl-kadmiové baterie a akumulátory</t>
  </si>
  <si>
    <t>16 06 03*</t>
  </si>
  <si>
    <t>Baterie obsahující rtuť</t>
  </si>
  <si>
    <t>16 06 04</t>
  </si>
  <si>
    <t>Alkalické baterie (kromě baterií uvedených pod číslem 16 06 03)</t>
  </si>
  <si>
    <t>16 06 05</t>
  </si>
  <si>
    <t>Jiné baterie a akumulátory</t>
  </si>
  <si>
    <t>16 06 06*</t>
  </si>
  <si>
    <t>Odděleně soustřeďované elektrolyty z baterií a akumulátorů</t>
  </si>
  <si>
    <t>16 07</t>
  </si>
  <si>
    <t>Odpady z čištění přepravních a skladovacích nádrží a sudů (kromě odpadů uvedených ve skupinách 05 a 12)</t>
  </si>
  <si>
    <t>16 07 08*</t>
  </si>
  <si>
    <t>Odpady obsahující ropné látky</t>
  </si>
  <si>
    <t>16 07 09*</t>
  </si>
  <si>
    <t>Odpady obsahující jiné nebezpečné látky</t>
  </si>
  <si>
    <t>16 07 99</t>
  </si>
  <si>
    <t>16 08</t>
  </si>
  <si>
    <t>Upotřebené katalyzátory</t>
  </si>
  <si>
    <t>16 08 01</t>
  </si>
  <si>
    <t>Upotřebené katalyzátory obsahující zlato, stříbro, rhenium, rhodium, paladium, iridium nebo platinu (kromě odpadu uvedeného pod číslem 16 08 07)</t>
  </si>
  <si>
    <t>16 08 02*</t>
  </si>
  <si>
    <t>Upotřebené katalyzátory obsahující nebezpečné přechodné kovy nebo jejich sloučeniny</t>
  </si>
  <si>
    <t>16 08 03</t>
  </si>
  <si>
    <t>Upotřebené katalyzátory obsahující jiné přechodné kovy nebo sloučeniny přechodných kovů jinak blíže neurčené</t>
  </si>
  <si>
    <t>16 08 04</t>
  </si>
  <si>
    <t>Upotřebené tekuté katalyzátory z katalytického krakování (kromě odpadu uvedeného pod číslem 16 08 07)</t>
  </si>
  <si>
    <t>16 08 05*</t>
  </si>
  <si>
    <t>Upotřebené katalyzátory obsahující kyselinu fosforečnou</t>
  </si>
  <si>
    <t>16 08 06*</t>
  </si>
  <si>
    <t>Upotřebené kapaliny použité jako katalyzátory</t>
  </si>
  <si>
    <t>16 08 07*</t>
  </si>
  <si>
    <t>Upotřebené katalyzátory znečištěné nebezpečnými látkami</t>
  </si>
  <si>
    <t>16 09</t>
  </si>
  <si>
    <t>Oxidační činidla</t>
  </si>
  <si>
    <t>16 09 01*</t>
  </si>
  <si>
    <t>Manganistany, např. manganistan draselný</t>
  </si>
  <si>
    <t>16 09 02*</t>
  </si>
  <si>
    <t>Chromany, např. chroman draselný, dichroman draselný nebo sodný</t>
  </si>
  <si>
    <t>16 09 03*</t>
  </si>
  <si>
    <t>Peroxidy, např. peroxid vodíku</t>
  </si>
  <si>
    <t>16 09 04*</t>
  </si>
  <si>
    <t>Oxidační činidla jinak blíže neurčená</t>
  </si>
  <si>
    <t>16 10</t>
  </si>
  <si>
    <t>Odpadní vody určené k úpravě mimo místo vzniku</t>
  </si>
  <si>
    <t>16 1001*</t>
  </si>
  <si>
    <t>Odpadní vody obsahující nebezpečné látky</t>
  </si>
  <si>
    <t>16 10 02</t>
  </si>
  <si>
    <t>Odpadní vody neuvedené pod číslem 16 10 01</t>
  </si>
  <si>
    <t>16 10 03*</t>
  </si>
  <si>
    <t>Vodné koncentráty obsahující nebezpečné látky</t>
  </si>
  <si>
    <t>16 10 04</t>
  </si>
  <si>
    <t>Vodné koncentráty neuvedené pod číslem 16 10 03</t>
  </si>
  <si>
    <t>16 11</t>
  </si>
  <si>
    <t>Odpadní vyzdívky a žáruvzdorné materiály</t>
  </si>
  <si>
    <t>16 11 01*</t>
  </si>
  <si>
    <t>Vyzdívky na bázi uhlíku a žáruvzdorné materiály z metalurgických procesů obsahující nebezpečné látky</t>
  </si>
  <si>
    <t>16 11 02</t>
  </si>
  <si>
    <t>Jiné vyzdívky na bázi uhlíku a žáruvzdorné materiály z metalurgických procesů neuvedené pod číslem 16 11 01</t>
  </si>
  <si>
    <t>16 11 03*</t>
  </si>
  <si>
    <t>Jiné vyzdívky a žáruvzdorné materiály z metalurgických procesů obsahující nebezpečné látky</t>
  </si>
  <si>
    <t>16 11 04</t>
  </si>
  <si>
    <t>Jiné vyzdívky a žáruvzdorné materiály z metalurgických procesů neuvedené pod číslem 16 11 03</t>
  </si>
  <si>
    <t>16 11 05*</t>
  </si>
  <si>
    <t>Vyzdívky a žáruvzdorné materiály z nemetalurgických procesů obsahující nebezpečné látky</t>
  </si>
  <si>
    <t>16 11 06</t>
  </si>
  <si>
    <t>Vyzdívky a žáruvzdorné materiály z nemetalurgických procesů neuvedené pod číslem 16 11 05</t>
  </si>
  <si>
    <t>STAVEBNÍ A DEMOLIČNÍ ODPADY (VČETNĚ VYTĚŽENÉ ZEMINY Z KONTAMINOVANÝCH MÍST)</t>
  </si>
  <si>
    <t>17 01</t>
  </si>
  <si>
    <t>Beton, cihly, tašky a keramika</t>
  </si>
  <si>
    <t>17 01 01</t>
  </si>
  <si>
    <t>Beton</t>
  </si>
  <si>
    <t>17 01 02</t>
  </si>
  <si>
    <t>Cihly</t>
  </si>
  <si>
    <t>17 01 03</t>
  </si>
  <si>
    <t>Tašky a keramické výrobky</t>
  </si>
  <si>
    <t>17 01 06*</t>
  </si>
  <si>
    <t>Směsi nebo oddělené frakce betonu, cihel, tašek a keramických výrobků obsahující nebezpečné látky</t>
  </si>
  <si>
    <t>17 01 07</t>
  </si>
  <si>
    <t>Směsi nebo oddělené frakce betonu, cihel, tašek a keramických výrobků neuvedené pod číslem 17 01 06</t>
  </si>
  <si>
    <t>17 02</t>
  </si>
  <si>
    <t>Dřevo, sklo a plasty</t>
  </si>
  <si>
    <t>17 02 01</t>
  </si>
  <si>
    <t>Dřevo</t>
  </si>
  <si>
    <t>17 02 02</t>
  </si>
  <si>
    <t>17 02 03</t>
  </si>
  <si>
    <t>17 02 04*</t>
  </si>
  <si>
    <t>Sklo, plasty a dřevo obsahující nebezpečné látky nebo nebezpečnými látkami znečištěné</t>
  </si>
  <si>
    <t>17 03</t>
  </si>
  <si>
    <t>Asfaltové směsi, dehet a výrobky z dehtu</t>
  </si>
  <si>
    <t>17 03 01*</t>
  </si>
  <si>
    <t>Asfaltové směsi obsahující dehet</t>
  </si>
  <si>
    <t>17 03 02</t>
  </si>
  <si>
    <t>Asfaltové směsi neuvedené pod číslem 17 03 01</t>
  </si>
  <si>
    <t>17 03 03*</t>
  </si>
  <si>
    <t>Uhelný dehet a výrobky z dehtu</t>
  </si>
  <si>
    <t>17 04</t>
  </si>
  <si>
    <t>Kovy (včetně jejich slitin)</t>
  </si>
  <si>
    <t>17 04 01</t>
  </si>
  <si>
    <t>Měď, bronz, mosaz</t>
  </si>
  <si>
    <t>17 04 02</t>
  </si>
  <si>
    <t>Hliník</t>
  </si>
  <si>
    <t>17 04 03</t>
  </si>
  <si>
    <t>Olovo</t>
  </si>
  <si>
    <t>17 04 04</t>
  </si>
  <si>
    <t>Zinek</t>
  </si>
  <si>
    <t>17 04 05</t>
  </si>
  <si>
    <t>Železo a ocel</t>
  </si>
  <si>
    <t>17 04 06</t>
  </si>
  <si>
    <t>Cín</t>
  </si>
  <si>
    <t>17 04 07</t>
  </si>
  <si>
    <t>Směsné kovy</t>
  </si>
  <si>
    <t>17 04 09*</t>
  </si>
  <si>
    <t>Kovový odpad znečištěný nebezpečnými látkami</t>
  </si>
  <si>
    <t>17 04 10*</t>
  </si>
  <si>
    <t>Kabely obsahující ropné látky, uhelný dehet a jiné nebezpečné látky</t>
  </si>
  <si>
    <t>17 04 11</t>
  </si>
  <si>
    <t>Kabely neuvedené pod číslem 17 04 10</t>
  </si>
  <si>
    <t>17 05</t>
  </si>
  <si>
    <t>Zemina (včetně vytěžené zeminy z kontaminovaných míst), kamení, vytěžená jalová hornina a hlušina</t>
  </si>
  <si>
    <t>17 05 03*</t>
  </si>
  <si>
    <t>Zemina a kamení obsahující nebezpečné látky</t>
  </si>
  <si>
    <t>17 05 04</t>
  </si>
  <si>
    <t>Zemina a kamení neuvedené pod číslem 17 05 03</t>
  </si>
  <si>
    <t>17 05 05*</t>
  </si>
  <si>
    <t>Vytěžená jalová hornina a hlušina obsahující nebezpečné látky</t>
  </si>
  <si>
    <t>17 05 06</t>
  </si>
  <si>
    <t>Vytěžená jalová hornina a hlušina neuvedená pod číslem 17 05 05</t>
  </si>
  <si>
    <t>17 05 07*</t>
  </si>
  <si>
    <t>Štěrk ze železničního svršku obsahující nebezpečné látky</t>
  </si>
  <si>
    <t>17 05 08</t>
  </si>
  <si>
    <t>Štěrk ze železničního svršku neuvedený pod číslem 17 05 07</t>
  </si>
  <si>
    <t>17 06</t>
  </si>
  <si>
    <t>Izolační materiály a stavební materiály s obsahem azbestu</t>
  </si>
  <si>
    <t>17 06 01*</t>
  </si>
  <si>
    <t>Izolační materiál s obsahem azbestu</t>
  </si>
  <si>
    <t>17 06 03*</t>
  </si>
  <si>
    <t>Jiné izolační materiály, které jsou nebo obsahují nebezpečné látky</t>
  </si>
  <si>
    <t>17 06 04</t>
  </si>
  <si>
    <t>Izolační materiály neuvedené pod čísly 17 06 01 a 17 06 03</t>
  </si>
  <si>
    <t>17 06 05*</t>
  </si>
  <si>
    <t>Stavební materiály obsahující azbest</t>
  </si>
  <si>
    <t>17 08</t>
  </si>
  <si>
    <t>Stavební materiál na bázi sádry</t>
  </si>
  <si>
    <t>17 08 01*</t>
  </si>
  <si>
    <t>Stavební materiály na bázi sádry znečištěné nebezpečnými látkami</t>
  </si>
  <si>
    <t>17 08 02</t>
  </si>
  <si>
    <t>Stavební materiály na bázi sádry neuvedené pod číslem 17 08 01</t>
  </si>
  <si>
    <t>17 09</t>
  </si>
  <si>
    <t>Jiné stavební a demoliční odpady</t>
  </si>
  <si>
    <t>17 09 01*</t>
  </si>
  <si>
    <t>Stavební a demoliční odpady obsahující rtuť</t>
  </si>
  <si>
    <t>17 09 02*</t>
  </si>
  <si>
    <t>Stavební a demoliční odpady obsahující PCB (např. těsnící materiály obsahující PCB, podlahoviny na bázi pryskyřic obsahující PCB, utěsněné zasklené dílce obsahující PCB, kondenzátory obsahující PCB)</t>
  </si>
  <si>
    <t>17 09 03*</t>
  </si>
  <si>
    <t>Jiné stavební a demoliční odpady (včetně směsných stavebních a demoličních odpadů) obsahující nebezpečné látky</t>
  </si>
  <si>
    <t>17 09 04</t>
  </si>
  <si>
    <t>Směsné stavební a demoliční odpady neuvedené pod čísly 17 09 01, 17 09 02 a 17 09 03</t>
  </si>
  <si>
    <t>ODPADY ZE ZDRAVOTNICTVÍ A VETERINÁRNÍ PÉČE A / NEBO Z VÝZKUMU S NIMI SOUVISEJÍCÍHO (S VÝJIMKOU KUCHYŇSKÝCH ODPADŮ A ODPADU ZE STRAVOVACÍCH ZAŘÍZENÍ, KTERÉ SE ZDRAVOTNICTVÍM BEZPROSTŘEDNĚ NESOUVISÍ)</t>
  </si>
  <si>
    <t>18 01</t>
  </si>
  <si>
    <t>Odpady z porodnické péče, z diagnostiky, z léčení nebo prevence nemocí lidí</t>
  </si>
  <si>
    <t>18 01 01</t>
  </si>
  <si>
    <t>Ostré předměty (kromě čísla 18 01 03)</t>
  </si>
  <si>
    <t>18 01 02</t>
  </si>
  <si>
    <t>Části těla a orgány včetně krevních vaků a krevních konzerv (kromě čísla 18 01 03)</t>
  </si>
  <si>
    <t>18 01 03*</t>
  </si>
  <si>
    <t>Odpady, na jejichž sběr a odstraňování jsou kladeny zvláštní požadavky s ohledem na prevenci infekce</t>
  </si>
  <si>
    <t>18 01 04</t>
  </si>
  <si>
    <t>Odpady, na jejichž sběr a odstraňování nejsou kladeny zvláštní požadavky s ohledem na prevenci infekce</t>
  </si>
  <si>
    <t>18 01 06*</t>
  </si>
  <si>
    <t>Chemikálie, které jsou nebo obsahují nebezpečné látky</t>
  </si>
  <si>
    <t>18 01 07</t>
  </si>
  <si>
    <t>Chemikálie neuvedené pod číslem 18 01 06</t>
  </si>
  <si>
    <t>18 01 08*</t>
  </si>
  <si>
    <t>Nepoužitelná cytostatika</t>
  </si>
  <si>
    <t>18 01 09*</t>
  </si>
  <si>
    <t>Jiná nepoužitelná léčiva neuvedená pod číslem 18 01 08</t>
  </si>
  <si>
    <t>18 01 10*</t>
  </si>
  <si>
    <t>Odpadní amalgám ze stomatologické péče</t>
  </si>
  <si>
    <t>18 02</t>
  </si>
  <si>
    <t>Odpady z výzkumu, diagnostiky, léčení nebo prevence nemocí zvířat</t>
  </si>
  <si>
    <t>18 02 01</t>
  </si>
  <si>
    <t>Ostré předměty (kromě čísla 18 02 02)</t>
  </si>
  <si>
    <t>18 02 02*</t>
  </si>
  <si>
    <t>18 02 03</t>
  </si>
  <si>
    <t>18 02 05*</t>
  </si>
  <si>
    <t>Chemikálie sestávající z nebezpečných látek nebo tyto látky obsahující</t>
  </si>
  <si>
    <t>18 02 06</t>
  </si>
  <si>
    <t>Jiné chemikálie neuvedené pod číslem 18 02 05</t>
  </si>
  <si>
    <t>18 02 07*</t>
  </si>
  <si>
    <t>18 02 08*</t>
  </si>
  <si>
    <t>Jiná nepoužitelná léčiva neuvedená pod číslem 18 02 07</t>
  </si>
  <si>
    <t>ODPADY ZE ZAŘÍZENÍ NA ZPRACOVÁNÍ (VYUŽÍVÁNÍ A ODSTRAŇOVÁNÍ) ODPADU, Z ČISTÍREN ODPADNÍCH VOD PRO ČIŠTĚNÍ TĚCHTO VOD MIMO MÍSTO JEJICH VZNIKU A Z VÝROBY VODY PRO SPOTŘEBU LIDÍ A VODY PRO PRŮMYSLOVÉ ÚČELY</t>
  </si>
  <si>
    <t>19 01</t>
  </si>
  <si>
    <t>Odpady ze spalování nebo z pyrolýzy odpadů</t>
  </si>
  <si>
    <t>19 01 02</t>
  </si>
  <si>
    <t>Železné materiály získané z pevných zbytků po spalování</t>
  </si>
  <si>
    <t>19 01 05*</t>
  </si>
  <si>
    <t>Filtrační koláče z čištění odpadních plynů</t>
  </si>
  <si>
    <t>19 01 06*</t>
  </si>
  <si>
    <t>Odpadní vody z čištění odpadních plynů a jiné odpadní vody</t>
  </si>
  <si>
    <t>19 01 07*</t>
  </si>
  <si>
    <t>Pevné odpady z čištění odpadních plynů</t>
  </si>
  <si>
    <t>19 01 10*</t>
  </si>
  <si>
    <t>Upotřebené aktivní uhlí z čištění spalin</t>
  </si>
  <si>
    <t>1901 11*</t>
  </si>
  <si>
    <t>Popel a struska obsahující nebezpečné látky</t>
  </si>
  <si>
    <t>1901 12</t>
  </si>
  <si>
    <t>Jiný popel a struska neuvedené pod číslem 19 01 11</t>
  </si>
  <si>
    <t>19 01 13*</t>
  </si>
  <si>
    <t>Popílek obsahující nebezpečné látky</t>
  </si>
  <si>
    <t>1901 14</t>
  </si>
  <si>
    <t>Jiný popílek neuvedený pod číslem 19 01 13</t>
  </si>
  <si>
    <t>19 01 15*</t>
  </si>
  <si>
    <t>Kotelní prach obsahující nebezpečné látky</t>
  </si>
  <si>
    <t>1901 16</t>
  </si>
  <si>
    <t>Kotelní prach neuvedený pod číslem 19 01 15</t>
  </si>
  <si>
    <t>19 01 17*</t>
  </si>
  <si>
    <t>Odpad z pyrolýzy obsahující nebezpečné látky</t>
  </si>
  <si>
    <t>1901 18</t>
  </si>
  <si>
    <t>Odpad z pyrolýzy neuvedený pod číslem 19 01 17</t>
  </si>
  <si>
    <t>1901 19</t>
  </si>
  <si>
    <t>Odpadní písky z fluidních loží</t>
  </si>
  <si>
    <t>19 01 99</t>
  </si>
  <si>
    <t>19 02</t>
  </si>
  <si>
    <t>Odpady z fyzikálně-chemických úprav odpadů (např. odstraňování chrómu či kyanidů, neutralizace)</t>
  </si>
  <si>
    <t>19 02 03</t>
  </si>
  <si>
    <t>Upravené směsi odpadů obsahující pouze odpady nehodnocené jako nebezpečné</t>
  </si>
  <si>
    <t>19 02 04*</t>
  </si>
  <si>
    <t>Upravené směsi odpadů, které obsahují nejméně jeden odpad hodnocený jako nebezpečný</t>
  </si>
  <si>
    <t>19 02 05*</t>
  </si>
  <si>
    <t>Kaly z fyzikálně-chemického zpracování obsahující nebezpečné látky</t>
  </si>
  <si>
    <t>19 02 06</t>
  </si>
  <si>
    <t>Kaly z fyzikálně-chemického zpracování neuvedené pod číslem 19 02 05</t>
  </si>
  <si>
    <t>19 02 07*</t>
  </si>
  <si>
    <t>Olej a koncentráty ze separace</t>
  </si>
  <si>
    <t>19 02 08*</t>
  </si>
  <si>
    <t>Kapalné hořlavé odpady obsahující nebezpečné látky</t>
  </si>
  <si>
    <t>19 02 09*</t>
  </si>
  <si>
    <t>Pevné hořlavé odpady obsahující nebezpečné látky</t>
  </si>
  <si>
    <t>19 02 10</t>
  </si>
  <si>
    <t>Hořlavé odpady neuvedené pod čísly 19 02 08 a 19 02 09</t>
  </si>
  <si>
    <t>1902 11*</t>
  </si>
  <si>
    <t>19 02 99</t>
  </si>
  <si>
    <t>19 03</t>
  </si>
  <si>
    <t>Stabilizované/ solidifikované odpady</t>
  </si>
  <si>
    <t>19 03 04*</t>
  </si>
  <si>
    <t>Odpad hodnocený jako nebezpečný, částečně stabilizovaný, neuvedený pod číslem 19 03 08</t>
  </si>
  <si>
    <t>19 03 05</t>
  </si>
  <si>
    <t>Stabilizovaný odpad neuvedený pod číslem 19 03 04</t>
  </si>
  <si>
    <t>19 03 06*</t>
  </si>
  <si>
    <t>Solidifikovaný odpad hodnocený jako nebezpečný</t>
  </si>
  <si>
    <t>19 03 07</t>
  </si>
  <si>
    <t>Solidifikovaný odpad neuvedený pod číslem 19 03 06</t>
  </si>
  <si>
    <t>19 03 08*</t>
  </si>
  <si>
    <t>Částečně stabilizovaná rtuť</t>
  </si>
  <si>
    <t>19 04</t>
  </si>
  <si>
    <t>Vitrifikovaný odpad a odpad z vitrifikace</t>
  </si>
  <si>
    <t>19 04 01</t>
  </si>
  <si>
    <t>Vitrifikovaný odpad</t>
  </si>
  <si>
    <t>19 04 02*</t>
  </si>
  <si>
    <t>Popílek a jiný odpad z čištění spalin</t>
  </si>
  <si>
    <t>19 04 03*</t>
  </si>
  <si>
    <t>Nevitrifikovaná pevná fáze</t>
  </si>
  <si>
    <t>19 04 04</t>
  </si>
  <si>
    <t>Chladící voda z ochlazování vitrifikovaného odpadu</t>
  </si>
  <si>
    <t>19 05</t>
  </si>
  <si>
    <t>Odpady z aerobního zpracování pevných odpadů</t>
  </si>
  <si>
    <t>19 05 01</t>
  </si>
  <si>
    <t>Nezkompostovaný podíl komunálního nebo podobného odpadu</t>
  </si>
  <si>
    <t>19 05 02</t>
  </si>
  <si>
    <t>Nezkompostovaný podíl odpadů živočišného a rostlinného původu</t>
  </si>
  <si>
    <t>19 05 03</t>
  </si>
  <si>
    <t>Kompost nevyhovující jakosti</t>
  </si>
  <si>
    <t>19 05 99</t>
  </si>
  <si>
    <t>19 06</t>
  </si>
  <si>
    <t>Odpady z anaerobního zpracování odpadu</t>
  </si>
  <si>
    <t>19 06 03</t>
  </si>
  <si>
    <t>Extrakty z anaerobního zpracování komunálního odpadu</t>
  </si>
  <si>
    <t>19 06 04</t>
  </si>
  <si>
    <t>Produkty vyhnívání z anaerobního zpracování komunálního odpadu</t>
  </si>
  <si>
    <t>19 06 05</t>
  </si>
  <si>
    <t>Extrakty z anaerobního zpracování odpadů živočišného a rostlinného původu</t>
  </si>
  <si>
    <t>19 06 06</t>
  </si>
  <si>
    <t>Produkty vyhnívání z anaerobního zpracování živočišného a rostlinného odpadu</t>
  </si>
  <si>
    <t>19 06 99</t>
  </si>
  <si>
    <t>19 07</t>
  </si>
  <si>
    <t>Průsaková voda ze skládek</t>
  </si>
  <si>
    <t>19 07 02*</t>
  </si>
  <si>
    <t>Průsaková voda ze skládek obsahující nebezpečné látky</t>
  </si>
  <si>
    <t>19 07 03</t>
  </si>
  <si>
    <t>Průsaková voda ze skládek neuvedená pod číslem 19 07 02</t>
  </si>
  <si>
    <t>19 08</t>
  </si>
  <si>
    <t>Odpady z čistíren odpadních vod jinde neuvedené</t>
  </si>
  <si>
    <t>19 08 01</t>
  </si>
  <si>
    <t>Shrabky z česlí</t>
  </si>
  <si>
    <t>19 08 02</t>
  </si>
  <si>
    <t>Odpady z lapáků písku</t>
  </si>
  <si>
    <t>19 08 05</t>
  </si>
  <si>
    <t>Kaly z čištění komunálních odpadních vod</t>
  </si>
  <si>
    <t>19 08 06*</t>
  </si>
  <si>
    <t>19 08 07*</t>
  </si>
  <si>
    <t>Roztoky a kaly z regenerace iontoměničů</t>
  </si>
  <si>
    <t>19 08 08*</t>
  </si>
  <si>
    <t>Odpad z membránového systému obsahující těžké kovy</t>
  </si>
  <si>
    <t>19 08 09</t>
  </si>
  <si>
    <t>Směs tuků a olejů z odlučovače tuků obsahující pouze jedlé oleje a jedlé tuky</t>
  </si>
  <si>
    <t>19 08 10*</t>
  </si>
  <si>
    <t>Směs tuků a olejů z odlučovače tuků neuvedená pod číslem 19 08 09</t>
  </si>
  <si>
    <t>1908 11*</t>
  </si>
  <si>
    <t>Kaly z biologického čištění průmyslových odpadních vod obsahující nebezpečné látky</t>
  </si>
  <si>
    <t>19 08 12</t>
  </si>
  <si>
    <t>Kaly z biologického čištění průmyslových odpadních vod neuvedené pod číslem 19 08 11</t>
  </si>
  <si>
    <t>19 08 13*</t>
  </si>
  <si>
    <t>Kaly z jiných způsobů čištění průmyslových odpadních vod obsahující nebezpečné látky</t>
  </si>
  <si>
    <t>19 08 14</t>
  </si>
  <si>
    <t>Kaly z jiných způsobů čištění průmyslových odpadních vod neuvedené pod číslem 19 08 13</t>
  </si>
  <si>
    <t>19 08 99</t>
  </si>
  <si>
    <t>19 09</t>
  </si>
  <si>
    <t>Odpady z výroby vody pro spotřebu lidí nebo vody pro průmyslové účely</t>
  </si>
  <si>
    <t>19 09 01</t>
  </si>
  <si>
    <t>Pevné odpady z primárního čištění (z česlí a filtrů)</t>
  </si>
  <si>
    <t>19 09 02</t>
  </si>
  <si>
    <t>Kaly z čiření vody</t>
  </si>
  <si>
    <t>19 09 03</t>
  </si>
  <si>
    <t>Kaly z dekarbonizace</t>
  </si>
  <si>
    <t>19 09 04</t>
  </si>
  <si>
    <t>Upotřebené aktivní uhlí</t>
  </si>
  <si>
    <t>19 09 05</t>
  </si>
  <si>
    <t>19 09 06</t>
  </si>
  <si>
    <t>19 09 99</t>
  </si>
  <si>
    <t>19 10</t>
  </si>
  <si>
    <t>Odpady z drcení odpadu obsahujícího kovy</t>
  </si>
  <si>
    <t>Železný a ocelový odpad</t>
  </si>
  <si>
    <t>19 10 02</t>
  </si>
  <si>
    <t>Neželezný odpad</t>
  </si>
  <si>
    <t>19 10 03*</t>
  </si>
  <si>
    <t>Lehké frakce a prach obsahující nebezpečné látky</t>
  </si>
  <si>
    <t>19 10 04</t>
  </si>
  <si>
    <t>Lehké frakce a prach neuvedené pod číslem 19 10 03</t>
  </si>
  <si>
    <t>19 10 05*</t>
  </si>
  <si>
    <t>Jiné frakce obsahující nebezpečné látky</t>
  </si>
  <si>
    <t>19 10 06</t>
  </si>
  <si>
    <t>Jiné frakce neuvedené pod číslem 19 10 05</t>
  </si>
  <si>
    <t>19 11</t>
  </si>
  <si>
    <t>Odpady z regenerace olejů</t>
  </si>
  <si>
    <t>19 11 01*</t>
  </si>
  <si>
    <t>19 11 02*</t>
  </si>
  <si>
    <t>19 11 03*</t>
  </si>
  <si>
    <t>Odpadní voda z regenerace olejů</t>
  </si>
  <si>
    <t>19 11 04*</t>
  </si>
  <si>
    <t>Odpady z čištění paliv pomocí zásad</t>
  </si>
  <si>
    <t>19 11 05*</t>
  </si>
  <si>
    <t>19 11 06</t>
  </si>
  <si>
    <t>Kaly z čištění odpadních vod v místě jejich vzniku neuvedené pod číslem 19 11 05</t>
  </si>
  <si>
    <t>19 11 07*</t>
  </si>
  <si>
    <t>Odpady z čištění spalin</t>
  </si>
  <si>
    <t>19 11 99</t>
  </si>
  <si>
    <t>19 12</t>
  </si>
  <si>
    <t>Odpady z úpravy odpadů jinde neuvedené (např. třídění, drcení, lisování, peletizace)</t>
  </si>
  <si>
    <t>Papír a lepenka</t>
  </si>
  <si>
    <t>19 12 02</t>
  </si>
  <si>
    <t>19 12 03</t>
  </si>
  <si>
    <t>19 12 04</t>
  </si>
  <si>
    <t>Plasty a kaučuk</t>
  </si>
  <si>
    <t>19 12 05</t>
  </si>
  <si>
    <t>19 12 06*</t>
  </si>
  <si>
    <t>Dřevo obsahující nebezpečné látky</t>
  </si>
  <si>
    <t>19 12 07</t>
  </si>
  <si>
    <t>Dřevo neuvedené pod číslem 19 12 06</t>
  </si>
  <si>
    <t>19 12 08</t>
  </si>
  <si>
    <t>Textil</t>
  </si>
  <si>
    <t>19 12 09</t>
  </si>
  <si>
    <t>Nerosty (např. písek, kameny)</t>
  </si>
  <si>
    <t>19 12 10</t>
  </si>
  <si>
    <t>Spalitelný odpad (palivo vyrobené z odpadu)</t>
  </si>
  <si>
    <t>19 12 11*</t>
  </si>
  <si>
    <t>Jiné odpady (včetně směsí materiálů) z mechanické úpravy odpadu obsahujícího nebezpečné látky</t>
  </si>
  <si>
    <t>19 12 12</t>
  </si>
  <si>
    <t>Jiné odpady (včetně směsí materiálů) z mechanické úpravy odpadu neuvedené pod číslem 19 12 11</t>
  </si>
  <si>
    <t>19 13</t>
  </si>
  <si>
    <t>Odpady ze sanace zeminy a podzemní vody</t>
  </si>
  <si>
    <t>19 1301*</t>
  </si>
  <si>
    <t>Pevné odpady ze sanace zeminy obsahující nebezpečné látky</t>
  </si>
  <si>
    <t>19 13 02</t>
  </si>
  <si>
    <t>Pevné odpady ze sanace zeminy neuvedené pod číslem 19 13 01</t>
  </si>
  <si>
    <t>19 13 03*</t>
  </si>
  <si>
    <t>Kaly ze sanace zeminy obsahující nebezpečné látky</t>
  </si>
  <si>
    <t>19 13 04</t>
  </si>
  <si>
    <t>Kaly ze sanace zeminy neuvedené pod číslem 19 13 03</t>
  </si>
  <si>
    <t>19 13 05*</t>
  </si>
  <si>
    <t>Kaly ze sanace podzemní vody obsahující nebezpečné látky</t>
  </si>
  <si>
    <t>19 13 06</t>
  </si>
  <si>
    <t>Kaly ze sanace podzemní vody neuvedené pod číslem 19 13 05</t>
  </si>
  <si>
    <t>19 13 07*</t>
  </si>
  <si>
    <t>Jiný kapalný odpad ze sanace podzemní vody obsahující nebezpečné látky</t>
  </si>
  <si>
    <t>19 13 08</t>
  </si>
  <si>
    <t>Jiný kapalný odpad ze sanace podzemní vody neuvedený pod číslem 19 13 07</t>
  </si>
  <si>
    <t>KOMUNÁLNÍ ODPADY (ODPADY Z DOMÁCNOSTÍ A PODOBNÉ ŽIVNOSTENSKÉ, PRŮMYSLOVÉ ODPADY A ODPADY Z ÚŘADŮ), VČETNĚ SLOŽEK Z ODDĚLENÉHO SBĚRU</t>
  </si>
  <si>
    <t>20 01</t>
  </si>
  <si>
    <t>Složky z odděleného sběru (kromě odpadů uvedených v podskupině 15 01)</t>
  </si>
  <si>
    <t>20 01 01</t>
  </si>
  <si>
    <t>20 01 02</t>
  </si>
  <si>
    <t>20 01 08</t>
  </si>
  <si>
    <t>Biologicky rozložitelný odpad z kuchyní a stravoven</t>
  </si>
  <si>
    <t>20 01 10</t>
  </si>
  <si>
    <t>Oděvy</t>
  </si>
  <si>
    <t>20 01 11</t>
  </si>
  <si>
    <t>Textilní materiály</t>
  </si>
  <si>
    <t>20 01 13*</t>
  </si>
  <si>
    <t>Rozpouštědla</t>
  </si>
  <si>
    <t>20 01 14*</t>
  </si>
  <si>
    <t>Kyseliny</t>
  </si>
  <si>
    <t>20 01 15*</t>
  </si>
  <si>
    <t>Zásady</t>
  </si>
  <si>
    <t>20 01 17*</t>
  </si>
  <si>
    <t>Fotochemikálie</t>
  </si>
  <si>
    <t>20 01 19*</t>
  </si>
  <si>
    <t>Pesticidy</t>
  </si>
  <si>
    <t>20 01 21*</t>
  </si>
  <si>
    <t>Zářivky a jiný odpad obsahující rtuť</t>
  </si>
  <si>
    <t>20 01 23*</t>
  </si>
  <si>
    <t>Vyřazená zařízení obsahující chlorofluorouhlovodíky</t>
  </si>
  <si>
    <t>20 01 25</t>
  </si>
  <si>
    <t>Jedlý olej a tuk</t>
  </si>
  <si>
    <t>20 01 26*</t>
  </si>
  <si>
    <t>Olej a tuk neuvedený pod číslem 20 01 25</t>
  </si>
  <si>
    <t>20 01 27*</t>
  </si>
  <si>
    <t>Barvy, tiskařské barvy, lepidla a pryskyřice obsahující nebezpečné látky</t>
  </si>
  <si>
    <t>20 01 28</t>
  </si>
  <si>
    <t>Barvy, tiskařské barvy, lepidla a pryskyřice neuvedené pod číslem 20 01 27</t>
  </si>
  <si>
    <t>20 01 29*</t>
  </si>
  <si>
    <t>Detergenty obsahující nebezpečné látky</t>
  </si>
  <si>
    <t>20 01 30</t>
  </si>
  <si>
    <t>Detergenty neuvedené pod číslem 20 01 29</t>
  </si>
  <si>
    <t>20 01 31*</t>
  </si>
  <si>
    <t>20 01 32*</t>
  </si>
  <si>
    <t>Jiná nepoužitelná léčiva neuvedená pod číslem 20 01 31</t>
  </si>
  <si>
    <t>20 01 33*</t>
  </si>
  <si>
    <t>Baterie a akumulátory, zařazené pod čísly 16 06 01, 16 06 02 nebo pod číslem 16 06 03 a netříděné baterie a akumulátory obsahující tyto baterie</t>
  </si>
  <si>
    <t>20 01 34</t>
  </si>
  <si>
    <t>Baterie a akumulátory neuvedené pod číslem 20 01 33</t>
  </si>
  <si>
    <t>20 01 35*</t>
  </si>
  <si>
    <t>Vyřazené elektrické a elektronické zařízení obsahující nebezpečné látky neuvedené pod čísly 20 01 21 a 20 01 23</t>
  </si>
  <si>
    <t>20 01 36</t>
  </si>
  <si>
    <t>Vyřazené elektrické a elektronické zařízení neuvedené pod čísly 20 01 21, 20 01 23 a 20 01 35</t>
  </si>
  <si>
    <t>20 01 37*</t>
  </si>
  <si>
    <t>20 01 38</t>
  </si>
  <si>
    <t>Dřevo neuvedené pod číslem 20 01 37</t>
  </si>
  <si>
    <t>20 01 39</t>
  </si>
  <si>
    <t>20 01 40</t>
  </si>
  <si>
    <t>Kovy</t>
  </si>
  <si>
    <t>20 01 41</t>
  </si>
  <si>
    <t>Odpady z čištění komínů</t>
  </si>
  <si>
    <t>20 01 99</t>
  </si>
  <si>
    <t>Další frakce jinak blíže neurčené</t>
  </si>
  <si>
    <t>20 02</t>
  </si>
  <si>
    <t>Odpady ze zahrad a parků (včetně hřbitovního odpadu)</t>
  </si>
  <si>
    <t>20 02 01</t>
  </si>
  <si>
    <t>Biologicky rozložitelný odpad</t>
  </si>
  <si>
    <t>20 02 02</t>
  </si>
  <si>
    <t>Zemina a kameny</t>
  </si>
  <si>
    <t>20 02 03</t>
  </si>
  <si>
    <t>Jiný biologicky nerozložitelný odpad</t>
  </si>
  <si>
    <t>20 03</t>
  </si>
  <si>
    <t>Ostatní komunální odpady</t>
  </si>
  <si>
    <t>20 03 01</t>
  </si>
  <si>
    <t>Směsný komunální odpad</t>
  </si>
  <si>
    <t>20 03 02</t>
  </si>
  <si>
    <t>Odpad z tržišť</t>
  </si>
  <si>
    <t>20 03 03</t>
  </si>
  <si>
    <t>Uliční smetky</t>
  </si>
  <si>
    <t>20 03 04</t>
  </si>
  <si>
    <t>Kal ze septiků a žump</t>
  </si>
  <si>
    <t>20 03 06</t>
  </si>
  <si>
    <t>Odpad z čištění kanalizace</t>
  </si>
  <si>
    <t>20 03 07</t>
  </si>
  <si>
    <t>Objemný odpad</t>
  </si>
  <si>
    <t>20 03 99</t>
  </si>
  <si>
    <t>Komunální odpady jinak blíže neurčené</t>
  </si>
  <si>
    <t>O</t>
  </si>
  <si>
    <t/>
  </si>
  <si>
    <t>N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</si>
  <si>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</si>
  <si>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</si>
  <si>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</si>
  <si>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</si>
  <si>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</si>
  <si>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</si>
  <si>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</si>
  <si>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</si>
  <si>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</si>
  <si>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42014</t>
  </si>
  <si>
    <t>42745</t>
  </si>
  <si>
    <t>44206</t>
  </si>
  <si>
    <t>40673</t>
  </si>
  <si>
    <t>40765</t>
  </si>
  <si>
    <t>37235</t>
  </si>
  <si>
    <t>11</t>
  </si>
  <si>
    <t>12</t>
  </si>
  <si>
    <t>41286</t>
  </si>
  <si>
    <t>13</t>
  </si>
  <si>
    <t>14</t>
  </si>
  <si>
    <t>15</t>
  </si>
  <si>
    <t>16</t>
  </si>
  <si>
    <t>40924</t>
  </si>
  <si>
    <t>42020</t>
  </si>
  <si>
    <t>42751</t>
  </si>
  <si>
    <t>43116</t>
  </si>
  <si>
    <t>43481</t>
  </si>
  <si>
    <t>17</t>
  </si>
  <si>
    <t>18</t>
  </si>
  <si>
    <t>19</t>
  </si>
  <si>
    <t>191001</t>
  </si>
  <si>
    <t>191201</t>
  </si>
  <si>
    <t>20</t>
  </si>
  <si>
    <t>150111*</t>
  </si>
  <si>
    <t>160121*</t>
  </si>
  <si>
    <t>160211*</t>
  </si>
  <si>
    <t>161001*</t>
  </si>
  <si>
    <t>190111*</t>
  </si>
  <si>
    <t>190211*</t>
  </si>
  <si>
    <t>190811*</t>
  </si>
  <si>
    <t>191301*</t>
  </si>
  <si>
    <t>01</t>
  </si>
  <si>
    <t>0101</t>
  </si>
  <si>
    <t>010101</t>
  </si>
  <si>
    <t>010102</t>
  </si>
  <si>
    <t>0103</t>
  </si>
  <si>
    <t>010304</t>
  </si>
  <si>
    <t>010305</t>
  </si>
  <si>
    <t>010306</t>
  </si>
  <si>
    <t>010307</t>
  </si>
  <si>
    <t>010308</t>
  </si>
  <si>
    <t>010309</t>
  </si>
  <si>
    <t>010310</t>
  </si>
  <si>
    <t>010399</t>
  </si>
  <si>
    <t>0104</t>
  </si>
  <si>
    <t>010407</t>
  </si>
  <si>
    <t>010408</t>
  </si>
  <si>
    <t>010409</t>
  </si>
  <si>
    <t>010410</t>
  </si>
  <si>
    <t>010411</t>
  </si>
  <si>
    <t>010412</t>
  </si>
  <si>
    <t>010413</t>
  </si>
  <si>
    <t>010499</t>
  </si>
  <si>
    <t>0105</t>
  </si>
  <si>
    <t>010504</t>
  </si>
  <si>
    <t>010505</t>
  </si>
  <si>
    <t>010506</t>
  </si>
  <si>
    <t>010507</t>
  </si>
  <si>
    <t>010508</t>
  </si>
  <si>
    <t>010599</t>
  </si>
  <si>
    <t>02</t>
  </si>
  <si>
    <t>0201</t>
  </si>
  <si>
    <t>020101</t>
  </si>
  <si>
    <t>020102</t>
  </si>
  <si>
    <t>020103</t>
  </si>
  <si>
    <t>020104</t>
  </si>
  <si>
    <t>020106</t>
  </si>
  <si>
    <t>020107</t>
  </si>
  <si>
    <t>020108</t>
  </si>
  <si>
    <t>020109</t>
  </si>
  <si>
    <t>020110</t>
  </si>
  <si>
    <t>020199</t>
  </si>
  <si>
    <t>0202</t>
  </si>
  <si>
    <t>020201</t>
  </si>
  <si>
    <t>020202</t>
  </si>
  <si>
    <t>020203</t>
  </si>
  <si>
    <t>020204</t>
  </si>
  <si>
    <t>020299</t>
  </si>
  <si>
    <t>0203</t>
  </si>
  <si>
    <t>020301</t>
  </si>
  <si>
    <t>020302</t>
  </si>
  <si>
    <t>020303</t>
  </si>
  <si>
    <t>020304</t>
  </si>
  <si>
    <t>020305</t>
  </si>
  <si>
    <t>020399</t>
  </si>
  <si>
    <t>0204</t>
  </si>
  <si>
    <t>020401</t>
  </si>
  <si>
    <t>020402</t>
  </si>
  <si>
    <t>020403</t>
  </si>
  <si>
    <t>020499</t>
  </si>
  <si>
    <t>0205</t>
  </si>
  <si>
    <t>020501</t>
  </si>
  <si>
    <t>020502</t>
  </si>
  <si>
    <t>020599</t>
  </si>
  <si>
    <t>0206</t>
  </si>
  <si>
    <t>020601</t>
  </si>
  <si>
    <t>020602</t>
  </si>
  <si>
    <t>020603</t>
  </si>
  <si>
    <t>020699</t>
  </si>
  <si>
    <t>0207</t>
  </si>
  <si>
    <t>020701</t>
  </si>
  <si>
    <t>020702</t>
  </si>
  <si>
    <t>020703</t>
  </si>
  <si>
    <t>020704</t>
  </si>
  <si>
    <t>020705</t>
  </si>
  <si>
    <t>020799</t>
  </si>
  <si>
    <t>03</t>
  </si>
  <si>
    <t>0301</t>
  </si>
  <si>
    <t>030101</t>
  </si>
  <si>
    <t>030104</t>
  </si>
  <si>
    <t>030105</t>
  </si>
  <si>
    <t>030199</t>
  </si>
  <si>
    <t>0302</t>
  </si>
  <si>
    <t>030201</t>
  </si>
  <si>
    <t>030202</t>
  </si>
  <si>
    <t>030203</t>
  </si>
  <si>
    <t>030204</t>
  </si>
  <si>
    <t>030205</t>
  </si>
  <si>
    <t>030299</t>
  </si>
  <si>
    <t>0303</t>
  </si>
  <si>
    <t>030301</t>
  </si>
  <si>
    <t>030302</t>
  </si>
  <si>
    <t>030305</t>
  </si>
  <si>
    <t>030307</t>
  </si>
  <si>
    <t>030308</t>
  </si>
  <si>
    <t>030309</t>
  </si>
  <si>
    <t>030310</t>
  </si>
  <si>
    <t>030311</t>
  </si>
  <si>
    <t>030399</t>
  </si>
  <si>
    <t>04</t>
  </si>
  <si>
    <t>0401</t>
  </si>
  <si>
    <t>040101</t>
  </si>
  <si>
    <t>040102</t>
  </si>
  <si>
    <t>040103</t>
  </si>
  <si>
    <t>040104</t>
  </si>
  <si>
    <t>040105</t>
  </si>
  <si>
    <t>040106</t>
  </si>
  <si>
    <t>040107</t>
  </si>
  <si>
    <t>040108</t>
  </si>
  <si>
    <t>040109</t>
  </si>
  <si>
    <t>040199</t>
  </si>
  <si>
    <t>0402</t>
  </si>
  <si>
    <t>040209</t>
  </si>
  <si>
    <t>040210</t>
  </si>
  <si>
    <t>040214</t>
  </si>
  <si>
    <t>040215</t>
  </si>
  <si>
    <t>040216</t>
  </si>
  <si>
    <t>040217</t>
  </si>
  <si>
    <t>040219</t>
  </si>
  <si>
    <t>040220</t>
  </si>
  <si>
    <t>040221</t>
  </si>
  <si>
    <t>040222</t>
  </si>
  <si>
    <t>040299</t>
  </si>
  <si>
    <t>05</t>
  </si>
  <si>
    <t>0501</t>
  </si>
  <si>
    <t>050102</t>
  </si>
  <si>
    <t>050103</t>
  </si>
  <si>
    <t>050104</t>
  </si>
  <si>
    <t>050105</t>
  </si>
  <si>
    <t>050106</t>
  </si>
  <si>
    <t>050107</t>
  </si>
  <si>
    <t>050108</t>
  </si>
  <si>
    <t>050109</t>
  </si>
  <si>
    <t>050110</t>
  </si>
  <si>
    <t>050111</t>
  </si>
  <si>
    <t>050112</t>
  </si>
  <si>
    <t>050113</t>
  </si>
  <si>
    <t>050114</t>
  </si>
  <si>
    <t>050115</t>
  </si>
  <si>
    <t>050116</t>
  </si>
  <si>
    <t>050117</t>
  </si>
  <si>
    <t>050199</t>
  </si>
  <si>
    <t>0506</t>
  </si>
  <si>
    <t>050601</t>
  </si>
  <si>
    <t>050603</t>
  </si>
  <si>
    <t>050604</t>
  </si>
  <si>
    <t>050699</t>
  </si>
  <si>
    <t>0507</t>
  </si>
  <si>
    <t>050701</t>
  </si>
  <si>
    <t>050702</t>
  </si>
  <si>
    <t>050799</t>
  </si>
  <si>
    <t>06</t>
  </si>
  <si>
    <t>0601</t>
  </si>
  <si>
    <t>060101</t>
  </si>
  <si>
    <t>060102</t>
  </si>
  <si>
    <t>060103</t>
  </si>
  <si>
    <t>060104</t>
  </si>
  <si>
    <t>060105</t>
  </si>
  <si>
    <t>060106</t>
  </si>
  <si>
    <t>060199</t>
  </si>
  <si>
    <t>0602</t>
  </si>
  <si>
    <t>060201</t>
  </si>
  <si>
    <t>060203</t>
  </si>
  <si>
    <t>060204</t>
  </si>
  <si>
    <t>060205</t>
  </si>
  <si>
    <t>060299</t>
  </si>
  <si>
    <t>0603</t>
  </si>
  <si>
    <t>060311</t>
  </si>
  <si>
    <t>060313</t>
  </si>
  <si>
    <t>060314</t>
  </si>
  <si>
    <t>060315</t>
  </si>
  <si>
    <t>060316</t>
  </si>
  <si>
    <t>060399</t>
  </si>
  <si>
    <t>0604</t>
  </si>
  <si>
    <t>060403</t>
  </si>
  <si>
    <t>060404</t>
  </si>
  <si>
    <t>060405</t>
  </si>
  <si>
    <t>060499</t>
  </si>
  <si>
    <t>0605</t>
  </si>
  <si>
    <t>060502</t>
  </si>
  <si>
    <t>060503</t>
  </si>
  <si>
    <t>0606</t>
  </si>
  <si>
    <t>060602</t>
  </si>
  <si>
    <t>060603</t>
  </si>
  <si>
    <t>060699</t>
  </si>
  <si>
    <t>0607</t>
  </si>
  <si>
    <t>060701</t>
  </si>
  <si>
    <t>060702</t>
  </si>
  <si>
    <t>060703</t>
  </si>
  <si>
    <t>060704</t>
  </si>
  <si>
    <t>060799</t>
  </si>
  <si>
    <t>0608</t>
  </si>
  <si>
    <t>060802</t>
  </si>
  <si>
    <t>060899</t>
  </si>
  <si>
    <t>0609</t>
  </si>
  <si>
    <t>060902</t>
  </si>
  <si>
    <t>060903</t>
  </si>
  <si>
    <t>060904</t>
  </si>
  <si>
    <t>060999</t>
  </si>
  <si>
    <t>0610</t>
  </si>
  <si>
    <t>061002</t>
  </si>
  <si>
    <t>061099</t>
  </si>
  <si>
    <t>0611</t>
  </si>
  <si>
    <t>061101</t>
  </si>
  <si>
    <t>061199</t>
  </si>
  <si>
    <t>0613</t>
  </si>
  <si>
    <t>061301</t>
  </si>
  <si>
    <t>061302</t>
  </si>
  <si>
    <t>061303</t>
  </si>
  <si>
    <t>061304</t>
  </si>
  <si>
    <t>061305</t>
  </si>
  <si>
    <t>061399</t>
  </si>
  <si>
    <t>07</t>
  </si>
  <si>
    <t>0701</t>
  </si>
  <si>
    <t>070101</t>
  </si>
  <si>
    <t>070103</t>
  </si>
  <si>
    <t>070104</t>
  </si>
  <si>
    <t>070107</t>
  </si>
  <si>
    <t>070108</t>
  </si>
  <si>
    <t>070109</t>
  </si>
  <si>
    <t>070110</t>
  </si>
  <si>
    <t>070111</t>
  </si>
  <si>
    <t>070112</t>
  </si>
  <si>
    <t>070199</t>
  </si>
  <si>
    <t>0702</t>
  </si>
  <si>
    <t>070201</t>
  </si>
  <si>
    <t>070203</t>
  </si>
  <si>
    <t>070204</t>
  </si>
  <si>
    <t>070207</t>
  </si>
  <si>
    <t>070208</t>
  </si>
  <si>
    <t>070209</t>
  </si>
  <si>
    <t>070210</t>
  </si>
  <si>
    <t>070211</t>
  </si>
  <si>
    <t>070212</t>
  </si>
  <si>
    <t>070213</t>
  </si>
  <si>
    <t>070214</t>
  </si>
  <si>
    <t>070215</t>
  </si>
  <si>
    <t>070216</t>
  </si>
  <si>
    <t>070217</t>
  </si>
  <si>
    <t>070299</t>
  </si>
  <si>
    <t>0703</t>
  </si>
  <si>
    <t>070301</t>
  </si>
  <si>
    <t>070303</t>
  </si>
  <si>
    <t>070304</t>
  </si>
  <si>
    <t>070307</t>
  </si>
  <si>
    <t>070308</t>
  </si>
  <si>
    <t>070309</t>
  </si>
  <si>
    <t>070310</t>
  </si>
  <si>
    <t>070311</t>
  </si>
  <si>
    <t>070312</t>
  </si>
  <si>
    <t>070399</t>
  </si>
  <si>
    <t>0704</t>
  </si>
  <si>
    <t>070401</t>
  </si>
  <si>
    <t>070403</t>
  </si>
  <si>
    <t>070404</t>
  </si>
  <si>
    <t>070407</t>
  </si>
  <si>
    <t>070408</t>
  </si>
  <si>
    <t>070409</t>
  </si>
  <si>
    <t>070410</t>
  </si>
  <si>
    <t>070411</t>
  </si>
  <si>
    <t>070412</t>
  </si>
  <si>
    <t>070413</t>
  </si>
  <si>
    <t>070499</t>
  </si>
  <si>
    <t>0705</t>
  </si>
  <si>
    <t>070501</t>
  </si>
  <si>
    <t>070503</t>
  </si>
  <si>
    <t>070504</t>
  </si>
  <si>
    <t>070507</t>
  </si>
  <si>
    <t>070508</t>
  </si>
  <si>
    <t>070509</t>
  </si>
  <si>
    <t>070510</t>
  </si>
  <si>
    <t>070511</t>
  </si>
  <si>
    <t>070512</t>
  </si>
  <si>
    <t>070513</t>
  </si>
  <si>
    <t>070514</t>
  </si>
  <si>
    <t>070599</t>
  </si>
  <si>
    <t>0706</t>
  </si>
  <si>
    <t>070601</t>
  </si>
  <si>
    <t>070603</t>
  </si>
  <si>
    <t>070604</t>
  </si>
  <si>
    <t>070607</t>
  </si>
  <si>
    <t>070608</t>
  </si>
  <si>
    <t>070609</t>
  </si>
  <si>
    <t>070610</t>
  </si>
  <si>
    <t>070611</t>
  </si>
  <si>
    <t>070612</t>
  </si>
  <si>
    <t>070699</t>
  </si>
  <si>
    <t>0707</t>
  </si>
  <si>
    <t>070701</t>
  </si>
  <si>
    <t>070703</t>
  </si>
  <si>
    <t>070704</t>
  </si>
  <si>
    <t>070707</t>
  </si>
  <si>
    <t>070708</t>
  </si>
  <si>
    <t>070709</t>
  </si>
  <si>
    <t>070710</t>
  </si>
  <si>
    <t>070711</t>
  </si>
  <si>
    <t>070712</t>
  </si>
  <si>
    <t>070799</t>
  </si>
  <si>
    <t>08</t>
  </si>
  <si>
    <t>0801</t>
  </si>
  <si>
    <t>080111</t>
  </si>
  <si>
    <t>080112</t>
  </si>
  <si>
    <t>080113</t>
  </si>
  <si>
    <t>080114</t>
  </si>
  <si>
    <t>080115</t>
  </si>
  <si>
    <t>080116</t>
  </si>
  <si>
    <t>080117</t>
  </si>
  <si>
    <t>080118</t>
  </si>
  <si>
    <t>080119</t>
  </si>
  <si>
    <t>080120</t>
  </si>
  <si>
    <t>080121</t>
  </si>
  <si>
    <t>080199</t>
  </si>
  <si>
    <t>0802</t>
  </si>
  <si>
    <t>080201</t>
  </si>
  <si>
    <t>080202</t>
  </si>
  <si>
    <t>080203</t>
  </si>
  <si>
    <t>080299</t>
  </si>
  <si>
    <t>0803</t>
  </si>
  <si>
    <t>080307</t>
  </si>
  <si>
    <t>080308</t>
  </si>
  <si>
    <t>080312</t>
  </si>
  <si>
    <t>080313</t>
  </si>
  <si>
    <t>080314</t>
  </si>
  <si>
    <t>080315</t>
  </si>
  <si>
    <t>080316</t>
  </si>
  <si>
    <t>080317</t>
  </si>
  <si>
    <t>080318</t>
  </si>
  <si>
    <t>080319</t>
  </si>
  <si>
    <t>080399</t>
  </si>
  <si>
    <t>0804</t>
  </si>
  <si>
    <t>080409</t>
  </si>
  <si>
    <t>080410</t>
  </si>
  <si>
    <t>080411</t>
  </si>
  <si>
    <t>080412</t>
  </si>
  <si>
    <t>080413</t>
  </si>
  <si>
    <t>080414</t>
  </si>
  <si>
    <t>080415</t>
  </si>
  <si>
    <t>080416</t>
  </si>
  <si>
    <t>080417</t>
  </si>
  <si>
    <t>080499</t>
  </si>
  <si>
    <t>0805</t>
  </si>
  <si>
    <t>080501</t>
  </si>
  <si>
    <t>09</t>
  </si>
  <si>
    <t>0901</t>
  </si>
  <si>
    <t>090101</t>
  </si>
  <si>
    <t>090102</t>
  </si>
  <si>
    <t>090103</t>
  </si>
  <si>
    <t>090104</t>
  </si>
  <si>
    <t>090105</t>
  </si>
  <si>
    <t>090106</t>
  </si>
  <si>
    <t>090107</t>
  </si>
  <si>
    <t>090108</t>
  </si>
  <si>
    <t>090110</t>
  </si>
  <si>
    <t>090111</t>
  </si>
  <si>
    <t>090112</t>
  </si>
  <si>
    <t>090113</t>
  </si>
  <si>
    <t>090199</t>
  </si>
  <si>
    <t>kód odpadu</t>
  </si>
  <si>
    <t>ano</t>
  </si>
  <si>
    <t>podmíněně *)</t>
  </si>
  <si>
    <t>*) odpady obsahující nebezpečné látky (složky), jejich přijetí do zařízení je možné pouze v případě, že součástí jejich úpravy v zařízení je i oddělení a odstranění nebezpečných látek (složek) z těchto odpadů, které budou následně předány oprávněné osobě podle zákona o odpadech k využití nebo odstranění.</t>
  </si>
  <si>
    <t>název</t>
  </si>
  <si>
    <t>[ t ]</t>
  </si>
  <si>
    <t>tj. v %</t>
  </si>
  <si>
    <t>Celkový objem odpadu</t>
  </si>
  <si>
    <t>splněna podmínka recyklace (viz *))</t>
  </si>
  <si>
    <t>170106</t>
  </si>
  <si>
    <t>recyklovatelné</t>
  </si>
  <si>
    <t xml:space="preserve">zrecyklováno </t>
  </si>
  <si>
    <t>výpočet</t>
  </si>
  <si>
    <t>t</t>
  </si>
  <si>
    <t>%</t>
  </si>
  <si>
    <t>pole vyplňovaná automaticky</t>
  </si>
  <si>
    <t>Legenda</t>
  </si>
  <si>
    <t xml:space="preserve">     z toho recyklováno / předáno k recyklaci</t>
  </si>
  <si>
    <t xml:space="preserve">     tj. v %</t>
  </si>
  <si>
    <t>ano / ne</t>
  </si>
  <si>
    <t>170101</t>
  </si>
  <si>
    <t>170102</t>
  </si>
  <si>
    <t>200101</t>
  </si>
  <si>
    <t>170103</t>
  </si>
  <si>
    <t>170202</t>
  </si>
  <si>
    <t>170302</t>
  </si>
  <si>
    <t>170504</t>
  </si>
  <si>
    <t>170508</t>
  </si>
  <si>
    <t>170802</t>
  </si>
  <si>
    <t>170904</t>
  </si>
  <si>
    <t>170204</t>
  </si>
  <si>
    <t>170201</t>
  </si>
  <si>
    <t>170203</t>
  </si>
  <si>
    <t>170301</t>
  </si>
  <si>
    <t>170303</t>
  </si>
  <si>
    <t>170401</t>
  </si>
  <si>
    <t>170402</t>
  </si>
  <si>
    <t>170403</t>
  </si>
  <si>
    <t>170404</t>
  </si>
  <si>
    <t>170405</t>
  </si>
  <si>
    <t>170406</t>
  </si>
  <si>
    <t>170407</t>
  </si>
  <si>
    <t>170409</t>
  </si>
  <si>
    <t>170410</t>
  </si>
  <si>
    <t>170411</t>
  </si>
  <si>
    <t>170503</t>
  </si>
  <si>
    <t>170505</t>
  </si>
  <si>
    <t>170506</t>
  </si>
  <si>
    <t>170507</t>
  </si>
  <si>
    <t>170601</t>
  </si>
  <si>
    <t>170603</t>
  </si>
  <si>
    <t>170604</t>
  </si>
  <si>
    <t>170605</t>
  </si>
  <si>
    <t>170801</t>
  </si>
  <si>
    <t>170901</t>
  </si>
  <si>
    <t>170902</t>
  </si>
  <si>
    <t>170903</t>
  </si>
  <si>
    <t>200301</t>
  </si>
  <si>
    <t>200307</t>
  </si>
  <si>
    <t>200399</t>
  </si>
  <si>
    <t>200139</t>
  </si>
  <si>
    <t>200102</t>
  </si>
  <si>
    <t>podíl recyklace daného odpadu / materiálu</t>
  </si>
  <si>
    <t>Štěrk ze železničního svršku</t>
  </si>
  <si>
    <r>
      <t xml:space="preserve">     z toho recyklováno / předáno k recyklaci </t>
    </r>
    <r>
      <rPr>
        <b/>
        <sz val="12"/>
        <color rgb="FFFF0000"/>
        <rFont val="Calibri"/>
        <family val="2"/>
        <charset val="238"/>
      </rPr>
      <t>/ jako výzisk</t>
    </r>
  </si>
  <si>
    <r>
      <t xml:space="preserve">     z toho stavebního vhodného k recyklaci </t>
    </r>
    <r>
      <rPr>
        <b/>
        <sz val="12"/>
        <color rgb="FFFF0000"/>
        <rFont val="Calibri"/>
        <family val="2"/>
        <charset val="238"/>
      </rPr>
      <t>/ k výzisku</t>
    </r>
  </si>
  <si>
    <t>pole ve sloupci D se vyplňuje pouze pokud se jedná o odpad podmíněně vyloučený z recyklace</t>
  </si>
  <si>
    <t>kontrolní součet</t>
  </si>
  <si>
    <r>
      <t xml:space="preserve">poznámka k recyklaci / likvidaci odpadu
</t>
    </r>
    <r>
      <rPr>
        <sz val="11"/>
        <color theme="0"/>
        <rFont val="Calibri"/>
        <family val="2"/>
        <charset val="238"/>
      </rPr>
      <t xml:space="preserve">(IČO, IČZ/IČP, FIRMA, ADRESA, IČZÚJ)
</t>
    </r>
    <r>
      <rPr>
        <sz val="8"/>
        <color theme="0"/>
        <rFont val="Calibri"/>
        <family val="2"/>
        <charset val="238"/>
      </rPr>
      <t>* vyplňuje se pouze v případě recyklace mimo stavbu</t>
    </r>
    <r>
      <rPr>
        <b/>
        <sz val="11"/>
        <color theme="0"/>
        <rFont val="Calibri"/>
        <family val="2"/>
        <charset val="238"/>
      </rPr>
      <t xml:space="preserve">
</t>
    </r>
    <r>
      <rPr>
        <sz val="8"/>
        <color theme="0"/>
        <rFont val="Calibri"/>
        <family val="2"/>
        <charset val="238"/>
      </rPr>
      <t>** v případě předání více fí rozepsat podíly v (t)</t>
    </r>
  </si>
  <si>
    <t>Akce:</t>
  </si>
  <si>
    <t>ISPROFOND:</t>
  </si>
  <si>
    <t>ne</t>
  </si>
  <si>
    <t>Celkový objem stavebních a demoličních odpadů a výzisku</t>
  </si>
  <si>
    <t>Celkový objem všech druhotných materiálů a odpadů ze stavby</t>
  </si>
  <si>
    <t>množství druhotného materiálu / odpadu</t>
  </si>
  <si>
    <t>z toho opětovně využito / předáno k recyklaci</t>
  </si>
  <si>
    <t>využito / recyklováno v rámci staby</t>
  </si>
  <si>
    <t>využito / recyklováno mimo stavbu</t>
  </si>
  <si>
    <t>Kolejnice a drobné kolejivo (výzisk)</t>
  </si>
  <si>
    <t>Betonové pražce (výzisk)</t>
  </si>
  <si>
    <t>Dřevěné pražce (výzisk)</t>
  </si>
  <si>
    <t>Ostatní výzisk</t>
  </si>
  <si>
    <t>pole orámovaná červeně jsou nutná k vyplnění příjemcem příspěvku</t>
  </si>
  <si>
    <t>pole orámovaná červeně jsou  nutná k vyplnění příjemcem příspěvku</t>
  </si>
  <si>
    <t>170107</t>
  </si>
  <si>
    <t>uloženo na skládku</t>
  </si>
  <si>
    <t>OPM 1</t>
  </si>
  <si>
    <t>OPM 2</t>
  </si>
  <si>
    <t>OPM 4</t>
  </si>
  <si>
    <t>OPM 5</t>
  </si>
  <si>
    <t>OPM 6</t>
  </si>
  <si>
    <t>OPM 3</t>
  </si>
  <si>
    <t>OMP 7</t>
  </si>
  <si>
    <t>Stěrk ze železničního svršku</t>
  </si>
  <si>
    <t>Kolejnice a drobné kolejivo</t>
  </si>
  <si>
    <t>Dřevo (výzisk)</t>
  </si>
  <si>
    <t>Nedefinováno</t>
  </si>
  <si>
    <t>Ostaní výzisk</t>
  </si>
  <si>
    <r>
      <t xml:space="preserve">druhotný materiál / odpad vhodný k recyklaci
</t>
    </r>
    <r>
      <rPr>
        <sz val="8"/>
        <color theme="0"/>
        <rFont val="Calibri"/>
        <family val="2"/>
        <charset val="238"/>
      </rPr>
      <t>(započítává se do základu stanoveného SFDI, OPD, RRF, CEF)</t>
    </r>
  </si>
  <si>
    <t>OPM</t>
  </si>
  <si>
    <t>Opětovně použitelný materiál (výzisk)</t>
  </si>
  <si>
    <t>Stavební vhodný k recyklaci</t>
  </si>
  <si>
    <t>Výkaz produkce druhotných materiálů a stavebních a demoličních odpadů skup. 17</t>
  </si>
  <si>
    <t>Výkaz produkce dalších odpadů souvisejících se stavbou skupiny 20</t>
  </si>
  <si>
    <t>kód odpadu / druhotného materiálu</t>
  </si>
  <si>
    <t>množství odpadu</t>
  </si>
  <si>
    <t>podíl recyklace daného odpadu</t>
  </si>
  <si>
    <t>z toho předáno k recyklaci</t>
  </si>
  <si>
    <t>recyklováno v rámci staby</t>
  </si>
  <si>
    <t>recyklováno mimo stavbu</t>
  </si>
  <si>
    <t>všechna pole jsou vyplňovaná automaticky na základě údajů uvedených ve "Výkazu 1 - OPM a SDO skup. 17"</t>
  </si>
  <si>
    <t>Výkaz produkce stavebních a demoličních odpadů skupiny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</si>
</sst>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\ mm\ yy"/>
    <numFmt numFmtId="165" formatCode="d\ m\ yy"/>
    <numFmt numFmtId="166" formatCode="0.0%"/>
  </numFmts>
  <fonts count="26" x14ac:knownFonts="1">
    <font>
      <sz val="11"/>
      <color rgb="FF000000"/>
      <name val="Calibri"/>
    </font>
    <font>
      <b/>
      <sz val="14"/>
      <color rgb="FF99B345"/>
      <name val="Verdana"/>
    </font>
    <font>
      <b/>
      <sz val="10"/>
      <color rgb="FF000000"/>
      <name val="Verdana"/>
    </font>
    <font>
      <b/>
      <sz val="10"/>
      <color rgb="FFFFFFFF"/>
      <name val="Verdana"/>
    </font>
    <font>
      <b/>
      <sz val="11"/>
      <color rgb="FFFFFFFF"/>
      <name val="Verdana"/>
    </font>
    <font>
      <b/>
      <sz val="11"/>
      <color rgb="FFFFFFFF"/>
      <name val="Verdana"/>
    </font>
    <font>
      <sz val="11"/>
      <name val="Calibri"/>
    </font>
    <font>
      <sz val="11"/>
      <name val="Verdana"/>
    </font>
    <font>
      <sz val="10"/>
      <color rgb="FF000000"/>
      <name val="Verdana"/>
    </font>
    <font>
      <sz val="11"/>
      <color rgb="FF000000"/>
      <name val="Calibri"/>
    </font>
    <font>
      <b/>
      <sz val="10"/>
      <color rgb="FFFFFFFF"/>
      <name val="Verdana"/>
      <family val="2"/>
      <charset val="238"/>
    </font>
    <font>
      <b/>
      <sz val="11"/>
      <color rgb="FFFFFFFF"/>
      <name val="Verdana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4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0"/>
      <name val="Calibri"/>
      <family val="2"/>
      <charset val="238"/>
    </font>
    <font>
      <sz val="8"/>
      <color theme="0"/>
      <name val="Calibri"/>
      <family val="2"/>
      <charset val="238"/>
    </font>
    <font>
      <b/>
      <sz val="18"/>
      <color theme="0"/>
      <name val="Calibri"/>
      <family val="2"/>
      <charset val="238"/>
    </font>
    <font>
      <sz val="8"/>
      <name val="Calibri"/>
    </font>
  </fonts>
  <fills count="10">
    <fill>
      <patternFill patternType="none"/>
    </fill>
    <fill>
      <patternFill patternType="gray125"/>
    </fill>
    <fill>
      <patternFill patternType="solid">
        <fgColor rgb="FF99B345"/>
        <bgColor rgb="FF99B345"/>
      </patternFill>
    </fill>
    <fill>
      <patternFill patternType="solid">
        <fgColor rgb="FFF0F0F0"/>
        <bgColor rgb="FFF0F0F0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63">
    <border>
      <left/>
      <right/>
      <top/>
      <bottom/>
      <diagonal/>
    </border>
    <border>
      <left style="thin">
        <color rgb="FF99B345"/>
      </left>
      <right style="thin">
        <color rgb="FF99B345"/>
      </right>
      <top style="thin">
        <color rgb="FF99B345"/>
      </top>
      <bottom/>
      <diagonal/>
    </border>
    <border>
      <left style="thin">
        <color rgb="FF99B345"/>
      </left>
      <right style="thin">
        <color rgb="FF99B345"/>
      </right>
      <top/>
      <bottom style="thin">
        <color rgb="FF99B345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/>
      <bottom style="medium">
        <color rgb="FFFF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FF0000"/>
      </left>
      <right/>
      <top/>
      <bottom/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/>
      <diagonal/>
    </border>
    <border>
      <left style="medium">
        <color rgb="FFFF0000"/>
      </left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medium">
        <color rgb="FFFF0000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/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/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/>
      <diagonal/>
    </border>
    <border>
      <left style="thin">
        <color auto="1"/>
      </left>
      <right style="medium">
        <color rgb="FFFF0000"/>
      </right>
      <top style="medium">
        <color rgb="FFFF0000"/>
      </top>
      <bottom/>
      <diagonal/>
    </border>
    <border>
      <left style="medium">
        <color indexed="64"/>
      </left>
      <right style="thin">
        <color auto="1"/>
      </right>
      <top style="medium">
        <color rgb="FFFF0000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thin">
        <color auto="1"/>
      </right>
      <top style="medium">
        <color rgb="FFFF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thin">
        <color auto="1"/>
      </right>
      <top style="medium">
        <color rgb="FFFF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rgb="FFFF0000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indexed="64"/>
      </top>
      <bottom style="thin">
        <color auto="1"/>
      </bottom>
      <diagonal/>
    </border>
    <border>
      <left/>
      <right style="medium">
        <color rgb="FFFF0000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FF0000"/>
      </top>
      <bottom style="medium">
        <color rgb="FFFF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02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3" borderId="3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  <xf numFmtId="0" fontId="2" fillId="3" borderId="4" xfId="0" applyFont="1" applyFill="1" applyBorder="1" applyAlignment="1">
      <alignment horizontal="left" vertical="center" wrapText="1"/>
    </xf>
    <xf numFmtId="164" fontId="8" fillId="0" borderId="4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3" fontId="8" fillId="0" borderId="0" xfId="0" applyNumberFormat="1" applyFont="1" applyAlignment="1">
      <alignment horizontal="left" vertical="top" wrapText="1"/>
    </xf>
    <xf numFmtId="165" fontId="8" fillId="0" borderId="4" xfId="0" applyNumberFormat="1" applyFont="1" applyBorder="1" applyAlignment="1">
      <alignment horizontal="left" vertical="center" wrapText="1"/>
    </xf>
    <xf numFmtId="3" fontId="8" fillId="0" borderId="4" xfId="0" applyNumberFormat="1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49" fontId="8" fillId="0" borderId="6" xfId="0" applyNumberFormat="1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/>
    <xf numFmtId="49" fontId="2" fillId="3" borderId="3" xfId="0" applyNumberFormat="1" applyFont="1" applyFill="1" applyBorder="1" applyAlignment="1">
      <alignment horizontal="left" vertical="center" wrapText="1"/>
    </xf>
    <xf numFmtId="49" fontId="0" fillId="0" borderId="0" xfId="0" applyNumberFormat="1"/>
    <xf numFmtId="49" fontId="6" fillId="0" borderId="2" xfId="0" applyNumberFormat="1" applyFont="1" applyBorder="1" applyAlignment="1">
      <alignment horizontal="right"/>
    </xf>
    <xf numFmtId="49" fontId="2" fillId="3" borderId="3" xfId="0" applyNumberFormat="1" applyFont="1" applyFill="1" applyBorder="1" applyAlignment="1">
      <alignment horizontal="right" vertical="center" wrapText="1"/>
    </xf>
    <xf numFmtId="0" fontId="8" fillId="0" borderId="6" xfId="0" applyFont="1" applyBorder="1" applyAlignment="1">
      <alignment horizontal="right" vertical="center" wrapText="1"/>
    </xf>
    <xf numFmtId="49" fontId="8" fillId="0" borderId="6" xfId="0" applyNumberFormat="1" applyFont="1" applyBorder="1" applyAlignment="1">
      <alignment horizontal="right" vertical="center" wrapText="1"/>
    </xf>
    <xf numFmtId="49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vertical="center"/>
    </xf>
    <xf numFmtId="0" fontId="6" fillId="0" borderId="2" xfId="0" applyFont="1" applyBorder="1"/>
    <xf numFmtId="49" fontId="10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vertical="center"/>
    </xf>
    <xf numFmtId="0" fontId="12" fillId="0" borderId="0" xfId="0" applyFont="1"/>
    <xf numFmtId="49" fontId="13" fillId="0" borderId="6" xfId="0" applyNumberFormat="1" applyFont="1" applyBorder="1" applyAlignment="1">
      <alignment horizontal="right" vertical="center" wrapText="1"/>
    </xf>
    <xf numFmtId="0" fontId="14" fillId="3" borderId="3" xfId="0" applyFont="1" applyFill="1" applyBorder="1" applyAlignment="1">
      <alignment horizontal="right" vertical="center" wrapText="1"/>
    </xf>
    <xf numFmtId="0" fontId="12" fillId="0" borderId="15" xfId="0" applyFont="1" applyBorder="1" applyAlignment="1" applyProtection="1">
      <alignment horizontal="right" vertical="center" indent="1"/>
      <protection locked="0"/>
    </xf>
    <xf numFmtId="0" fontId="1" fillId="0" borderId="0" xfId="0" applyFont="1" applyAlignment="1">
      <alignment horizontal="center" vertical="center" wrapText="1"/>
    </xf>
    <xf numFmtId="0" fontId="15" fillId="0" borderId="15" xfId="0" applyFont="1" applyBorder="1" applyAlignment="1" applyProtection="1">
      <alignment horizontal="right" vertical="center" indent="1"/>
      <protection locked="0"/>
    </xf>
    <xf numFmtId="0" fontId="15" fillId="0" borderId="37" xfId="0" applyFont="1" applyBorder="1" applyAlignment="1" applyProtection="1">
      <alignment horizontal="right" vertical="center" indent="1"/>
      <protection locked="0"/>
    </xf>
    <xf numFmtId="0" fontId="15" fillId="0" borderId="28" xfId="0" applyFont="1" applyBorder="1" applyAlignment="1" applyProtection="1">
      <alignment horizontal="right" vertical="center" indent="1"/>
      <protection locked="0"/>
    </xf>
    <xf numFmtId="0" fontId="15" fillId="0" borderId="31" xfId="0" applyFont="1" applyBorder="1" applyAlignment="1" applyProtection="1">
      <alignment horizontal="right" vertical="center" indent="1"/>
      <protection locked="0"/>
    </xf>
    <xf numFmtId="0" fontId="15" fillId="0" borderId="8" xfId="0" applyFont="1" applyBorder="1" applyAlignment="1" applyProtection="1">
      <alignment horizontal="right" vertical="center" indent="1"/>
      <protection locked="0"/>
    </xf>
    <xf numFmtId="0" fontId="15" fillId="0" borderId="27" xfId="0" applyFont="1" applyBorder="1" applyAlignment="1" applyProtection="1">
      <alignment horizontal="right" vertical="center" indent="1"/>
      <protection locked="0"/>
    </xf>
    <xf numFmtId="0" fontId="15" fillId="0" borderId="29" xfId="0" applyFont="1" applyBorder="1" applyAlignment="1" applyProtection="1">
      <alignment horizontal="right" vertical="center" indent="1"/>
      <protection locked="0"/>
    </xf>
    <xf numFmtId="0" fontId="15" fillId="0" borderId="30" xfId="0" applyFont="1" applyBorder="1" applyAlignment="1" applyProtection="1">
      <alignment horizontal="right" vertical="center" indent="1"/>
      <protection locked="0"/>
    </xf>
    <xf numFmtId="0" fontId="21" fillId="9" borderId="19" xfId="0" applyFont="1" applyFill="1" applyBorder="1" applyAlignment="1">
      <alignment horizontal="center" vertical="center" wrapText="1"/>
    </xf>
    <xf numFmtId="0" fontId="21" fillId="9" borderId="20" xfId="0" applyFont="1" applyFill="1" applyBorder="1" applyAlignment="1">
      <alignment horizontal="center" vertical="center" wrapText="1"/>
    </xf>
    <xf numFmtId="0" fontId="21" fillId="9" borderId="21" xfId="0" applyFont="1" applyFill="1" applyBorder="1" applyAlignment="1">
      <alignment horizontal="center" vertical="center" wrapText="1"/>
    </xf>
    <xf numFmtId="0" fontId="22" fillId="9" borderId="58" xfId="0" applyFont="1" applyFill="1" applyBorder="1"/>
    <xf numFmtId="0" fontId="22" fillId="9" borderId="23" xfId="0" applyFont="1" applyFill="1" applyBorder="1"/>
    <xf numFmtId="0" fontId="22" fillId="9" borderId="23" xfId="0" applyFont="1" applyFill="1" applyBorder="1" applyAlignment="1">
      <alignment horizontal="center"/>
    </xf>
    <xf numFmtId="0" fontId="22" fillId="9" borderId="24" xfId="0" applyFont="1" applyFill="1" applyBorder="1" applyAlignment="1">
      <alignment horizontal="center"/>
    </xf>
    <xf numFmtId="0" fontId="22" fillId="9" borderId="38" xfId="0" applyFont="1" applyFill="1" applyBorder="1" applyAlignment="1">
      <alignment horizontal="center"/>
    </xf>
    <xf numFmtId="49" fontId="15" fillId="0" borderId="5" xfId="0" applyNumberFormat="1" applyFont="1" applyBorder="1" applyAlignment="1">
      <alignment horizontal="center" vertical="center"/>
    </xf>
    <xf numFmtId="0" fontId="0" fillId="5" borderId="16" xfId="0" applyFill="1" applyBorder="1" applyAlignment="1">
      <alignment horizontal="left" vertical="center" wrapText="1" indent="1"/>
    </xf>
    <xf numFmtId="0" fontId="0" fillId="5" borderId="17" xfId="0" applyFill="1" applyBorder="1" applyAlignment="1">
      <alignment horizontal="center" vertical="center"/>
    </xf>
    <xf numFmtId="0" fontId="0" fillId="5" borderId="16" xfId="0" applyFill="1" applyBorder="1" applyAlignment="1">
      <alignment horizontal="left" vertical="top" wrapText="1" indent="1"/>
    </xf>
    <xf numFmtId="49" fontId="15" fillId="7" borderId="5" xfId="0" applyNumberFormat="1" applyFont="1" applyFill="1" applyBorder="1" applyAlignment="1">
      <alignment horizontal="center" vertical="center"/>
    </xf>
    <xf numFmtId="0" fontId="12" fillId="5" borderId="16" xfId="0" applyFont="1" applyFill="1" applyBorder="1" applyAlignment="1">
      <alignment horizontal="left" vertical="center" wrapText="1" indent="1"/>
    </xf>
    <xf numFmtId="166" fontId="0" fillId="0" borderId="18" xfId="1" applyNumberFormat="1" applyFont="1" applyBorder="1" applyAlignment="1" applyProtection="1">
      <alignment horizontal="right" vertical="center" indent="1"/>
    </xf>
    <xf numFmtId="0" fontId="15" fillId="0" borderId="28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5" fillId="0" borderId="29" xfId="0" applyFont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22" fillId="9" borderId="0" xfId="0" applyFont="1" applyFill="1"/>
    <xf numFmtId="0" fontId="0" fillId="0" borderId="42" xfId="0" applyBorder="1"/>
    <xf numFmtId="0" fontId="21" fillId="9" borderId="0" xfId="0" applyFont="1" applyFill="1"/>
    <xf numFmtId="0" fontId="18" fillId="0" borderId="39" xfId="0" applyFont="1" applyBorder="1" applyAlignment="1">
      <alignment horizontal="left" vertical="center" indent="1"/>
    </xf>
    <xf numFmtId="0" fontId="18" fillId="0" borderId="41" xfId="0" applyFont="1" applyBorder="1" applyAlignment="1">
      <alignment horizontal="left" vertical="center" indent="1"/>
    </xf>
    <xf numFmtId="0" fontId="18" fillId="0" borderId="40" xfId="0" applyFont="1" applyBorder="1" applyAlignment="1">
      <alignment horizontal="left" vertical="center" indent="1"/>
    </xf>
    <xf numFmtId="0" fontId="18" fillId="0" borderId="43" xfId="0" applyFont="1" applyBorder="1" applyAlignment="1">
      <alignment horizontal="left" vertical="center" indent="1"/>
    </xf>
    <xf numFmtId="0" fontId="20" fillId="8" borderId="11" xfId="0" applyFont="1" applyFill="1" applyBorder="1" applyAlignment="1">
      <alignment horizontal="right" indent="1"/>
    </xf>
    <xf numFmtId="0" fontId="0" fillId="0" borderId="26" xfId="0" applyBorder="1"/>
    <xf numFmtId="0" fontId="18" fillId="6" borderId="11" xfId="0" applyFont="1" applyFill="1" applyBorder="1" applyAlignment="1">
      <alignment horizontal="right" indent="1"/>
    </xf>
    <xf numFmtId="0" fontId="18" fillId="0" borderId="11" xfId="0" applyFont="1" applyBorder="1" applyAlignment="1">
      <alignment horizontal="right" indent="1"/>
    </xf>
    <xf numFmtId="0" fontId="18" fillId="0" borderId="13" xfId="0" applyFont="1" applyBorder="1" applyAlignment="1">
      <alignment horizontal="right" indent="1"/>
    </xf>
    <xf numFmtId="0" fontId="15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0" borderId="27" xfId="0" applyBorder="1"/>
    <xf numFmtId="49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7" fillId="0" borderId="0" xfId="0" applyFont="1"/>
    <xf numFmtId="0" fontId="0" fillId="0" borderId="57" xfId="0" applyBorder="1" applyAlignment="1">
      <alignment vertical="center"/>
    </xf>
    <xf numFmtId="0" fontId="17" fillId="0" borderId="8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6" xfId="0" applyBorder="1" applyAlignment="1">
      <alignment vertical="center"/>
    </xf>
    <xf numFmtId="0" fontId="17" fillId="5" borderId="49" xfId="0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17" fillId="6" borderId="8" xfId="0" applyFont="1" applyFill="1" applyBorder="1" applyAlignment="1">
      <alignment vertical="center"/>
    </xf>
    <xf numFmtId="0" fontId="17" fillId="4" borderId="51" xfId="0" applyFont="1" applyFill="1" applyBorder="1"/>
    <xf numFmtId="0" fontId="18" fillId="0" borderId="39" xfId="0" applyFont="1" applyBorder="1" applyAlignment="1" applyProtection="1">
      <alignment horizontal="left" vertical="center" indent="1"/>
      <protection locked="0"/>
    </xf>
    <xf numFmtId="0" fontId="18" fillId="0" borderId="40" xfId="0" applyFont="1" applyBorder="1" applyAlignment="1" applyProtection="1">
      <alignment horizontal="left" vertical="center" indent="1"/>
      <protection locked="0"/>
    </xf>
    <xf numFmtId="0" fontId="0" fillId="9" borderId="0" xfId="0" applyFill="1"/>
    <xf numFmtId="0" fontId="18" fillId="0" borderId="39" xfId="0" applyFont="1" applyBorder="1"/>
    <xf numFmtId="0" fontId="18" fillId="0" borderId="41" xfId="0" applyFont="1" applyBorder="1"/>
    <xf numFmtId="0" fontId="18" fillId="0" borderId="40" xfId="0" applyFont="1" applyBorder="1"/>
    <xf numFmtId="0" fontId="18" fillId="0" borderId="43" xfId="0" applyFont="1" applyBorder="1"/>
    <xf numFmtId="0" fontId="18" fillId="8" borderId="11" xfId="0" applyFont="1" applyFill="1" applyBorder="1" applyAlignment="1">
      <alignment horizontal="right" indent="1"/>
    </xf>
    <xf numFmtId="0" fontId="0" fillId="0" borderId="14" xfId="0" applyBorder="1"/>
    <xf numFmtId="0" fontId="22" fillId="9" borderId="22" xfId="0" applyFont="1" applyFill="1" applyBorder="1"/>
    <xf numFmtId="0" fontId="15" fillId="0" borderId="32" xfId="0" applyFont="1" applyBorder="1" applyAlignment="1">
      <alignment horizontal="center" vertical="center"/>
    </xf>
    <xf numFmtId="0" fontId="0" fillId="0" borderId="33" xfId="0" applyBorder="1"/>
    <xf numFmtId="0" fontId="0" fillId="0" borderId="25" xfId="0" applyBorder="1"/>
    <xf numFmtId="49" fontId="15" fillId="0" borderId="15" xfId="0" applyNumberFormat="1" applyFont="1" applyBorder="1" applyAlignment="1" applyProtection="1">
      <alignment horizontal="center" vertical="center"/>
      <protection locked="0"/>
    </xf>
    <xf numFmtId="166" fontId="0" fillId="0" borderId="56" xfId="1" applyNumberFormat="1" applyFont="1" applyBorder="1" applyAlignment="1" applyProtection="1">
      <alignment horizontal="right" vertical="center" indent="1"/>
    </xf>
    <xf numFmtId="0" fontId="15" fillId="0" borderId="0" xfId="0" applyFont="1" applyAlignment="1" applyProtection="1">
      <alignment horizontal="right" vertical="center" indent="1"/>
      <protection locked="0"/>
    </xf>
    <xf numFmtId="0" fontId="18" fillId="0" borderId="39" xfId="0" applyFont="1" applyBorder="1" applyAlignment="1">
      <alignment horizontal="left" indent="1"/>
    </xf>
    <xf numFmtId="0" fontId="18" fillId="0" borderId="40" xfId="0" applyFont="1" applyBorder="1" applyAlignment="1">
      <alignment horizontal="left" indent="1"/>
    </xf>
    <xf numFmtId="0" fontId="0" fillId="0" borderId="59" xfId="0" applyBorder="1"/>
    <xf numFmtId="0" fontId="17" fillId="0" borderId="36" xfId="0" applyFont="1" applyBorder="1"/>
    <xf numFmtId="0" fontId="17" fillId="5" borderId="60" xfId="0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17" fillId="0" borderId="59" xfId="0" applyFont="1" applyBorder="1"/>
    <xf numFmtId="0" fontId="8" fillId="0" borderId="0" xfId="0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0" fillId="0" borderId="0" xfId="0" applyProtection="1">
      <protection hidden="1"/>
    </xf>
    <xf numFmtId="0" fontId="22" fillId="9" borderId="0" xfId="0" applyFont="1" applyFill="1" applyProtection="1">
      <protection hidden="1"/>
    </xf>
    <xf numFmtId="0" fontId="0" fillId="9" borderId="0" xfId="0" applyFill="1" applyProtection="1">
      <protection hidden="1"/>
    </xf>
    <xf numFmtId="0" fontId="0" fillId="0" borderId="42" xfId="0" applyBorder="1" applyProtection="1">
      <protection hidden="1"/>
    </xf>
    <xf numFmtId="0" fontId="21" fillId="9" borderId="0" xfId="0" applyFont="1" applyFill="1" applyProtection="1">
      <protection hidden="1"/>
    </xf>
    <xf numFmtId="0" fontId="18" fillId="0" borderId="39" xfId="0" applyFont="1" applyBorder="1" applyAlignment="1" applyProtection="1">
      <alignment horizontal="left" indent="1"/>
      <protection hidden="1"/>
    </xf>
    <xf numFmtId="0" fontId="18" fillId="0" borderId="39" xfId="0" applyFont="1" applyBorder="1" applyProtection="1">
      <protection hidden="1"/>
    </xf>
    <xf numFmtId="0" fontId="18" fillId="0" borderId="41" xfId="0" applyFont="1" applyBorder="1" applyProtection="1">
      <protection hidden="1"/>
    </xf>
    <xf numFmtId="0" fontId="18" fillId="0" borderId="40" xfId="0" applyFont="1" applyBorder="1" applyAlignment="1" applyProtection="1">
      <alignment horizontal="left" indent="1"/>
      <protection hidden="1"/>
    </xf>
    <xf numFmtId="0" fontId="18" fillId="0" borderId="40" xfId="0" applyFont="1" applyBorder="1" applyProtection="1">
      <protection hidden="1"/>
    </xf>
    <xf numFmtId="0" fontId="18" fillId="0" borderId="43" xfId="0" applyFont="1" applyBorder="1" applyProtection="1">
      <protection hidden="1"/>
    </xf>
    <xf numFmtId="0" fontId="18" fillId="8" borderId="11" xfId="0" applyFont="1" applyFill="1" applyBorder="1" applyAlignment="1" applyProtection="1">
      <alignment horizontal="right" indent="1"/>
      <protection hidden="1"/>
    </xf>
    <xf numFmtId="0" fontId="18" fillId="0" borderId="11" xfId="0" applyFont="1" applyBorder="1" applyAlignment="1" applyProtection="1">
      <alignment horizontal="right" indent="1"/>
      <protection hidden="1"/>
    </xf>
    <xf numFmtId="0" fontId="0" fillId="0" borderId="14" xfId="0" applyBorder="1" applyProtection="1">
      <protection hidden="1"/>
    </xf>
    <xf numFmtId="0" fontId="21" fillId="9" borderId="19" xfId="0" applyFont="1" applyFill="1" applyBorder="1" applyAlignment="1" applyProtection="1">
      <alignment horizontal="center" vertical="center" wrapText="1"/>
      <protection hidden="1"/>
    </xf>
    <xf numFmtId="0" fontId="21" fillId="9" borderId="20" xfId="0" applyFont="1" applyFill="1" applyBorder="1" applyAlignment="1" applyProtection="1">
      <alignment horizontal="center" vertical="center" wrapText="1"/>
      <protection hidden="1"/>
    </xf>
    <xf numFmtId="0" fontId="15" fillId="0" borderId="0" xfId="0" applyFont="1" applyAlignment="1" applyProtection="1">
      <alignment horizontal="center" vertical="center" wrapText="1"/>
      <protection hidden="1"/>
    </xf>
    <xf numFmtId="0" fontId="22" fillId="9" borderId="58" xfId="0" applyFont="1" applyFill="1" applyBorder="1" applyProtection="1">
      <protection hidden="1"/>
    </xf>
    <xf numFmtId="0" fontId="22" fillId="9" borderId="23" xfId="0" applyFont="1" applyFill="1" applyBorder="1" applyProtection="1">
      <protection hidden="1"/>
    </xf>
    <xf numFmtId="0" fontId="22" fillId="9" borderId="61" xfId="0" applyFont="1" applyFill="1" applyBorder="1" applyAlignment="1" applyProtection="1">
      <alignment horizontal="center"/>
      <protection hidden="1"/>
    </xf>
    <xf numFmtId="0" fontId="22" fillId="9" borderId="23" xfId="0" applyFont="1" applyFill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49" fontId="15" fillId="0" borderId="5" xfId="0" applyNumberFormat="1" applyFont="1" applyBorder="1" applyAlignment="1" applyProtection="1">
      <alignment horizontal="center" vertical="center"/>
      <protection hidden="1"/>
    </xf>
    <xf numFmtId="0" fontId="0" fillId="5" borderId="18" xfId="0" applyFill="1" applyBorder="1" applyAlignment="1" applyProtection="1">
      <alignment horizontal="left" vertical="center" wrapText="1" indent="1"/>
      <protection hidden="1"/>
    </xf>
    <xf numFmtId="0" fontId="15" fillId="0" borderId="5" xfId="0" applyFont="1" applyBorder="1" applyAlignment="1" applyProtection="1">
      <alignment horizontal="right" vertical="center" indent="1"/>
      <protection hidden="1"/>
    </xf>
    <xf numFmtId="166" fontId="0" fillId="0" borderId="5" xfId="1" applyNumberFormat="1" applyFont="1" applyBorder="1" applyAlignment="1" applyProtection="1">
      <alignment horizontal="right" vertical="center" indent="1"/>
      <protection hidden="1"/>
    </xf>
    <xf numFmtId="0" fontId="15" fillId="0" borderId="59" xfId="0" applyFont="1" applyBorder="1" applyAlignment="1" applyProtection="1">
      <alignment horizontal="center" vertical="center"/>
      <protection hidden="1"/>
    </xf>
    <xf numFmtId="0" fontId="15" fillId="0" borderId="33" xfId="0" applyFont="1" applyBorder="1" applyAlignment="1" applyProtection="1">
      <alignment horizontal="center" vertical="center"/>
      <protection hidden="1"/>
    </xf>
    <xf numFmtId="0" fontId="15" fillId="0" borderId="62" xfId="0" applyFont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 vertical="center"/>
      <protection hidden="1"/>
    </xf>
    <xf numFmtId="0" fontId="0" fillId="0" borderId="33" xfId="0" applyBorder="1" applyProtection="1">
      <protection hidden="1"/>
    </xf>
    <xf numFmtId="0" fontId="16" fillId="0" borderId="0" xfId="0" applyFont="1" applyProtection="1">
      <protection hidden="1"/>
    </xf>
    <xf numFmtId="0" fontId="17" fillId="0" borderId="0" xfId="0" applyFont="1" applyProtection="1">
      <protection hidden="1"/>
    </xf>
    <xf numFmtId="0" fontId="17" fillId="0" borderId="5" xfId="0" applyFont="1" applyBorder="1" applyAlignment="1" applyProtection="1">
      <alignment vertical="center"/>
      <protection hidden="1"/>
    </xf>
    <xf numFmtId="0" fontId="0" fillId="0" borderId="28" xfId="0" applyBorder="1" applyAlignment="1" applyProtection="1">
      <alignment horizontal="left" vertical="top" wrapText="1" indent="1"/>
      <protection locked="0"/>
    </xf>
    <xf numFmtId="0" fontId="12" fillId="0" borderId="8" xfId="0" applyFont="1" applyBorder="1" applyAlignment="1" applyProtection="1">
      <alignment horizontal="left" vertical="top" wrapText="1" indent="1"/>
      <protection locked="0"/>
    </xf>
    <xf numFmtId="0" fontId="0" fillId="0" borderId="8" xfId="0" applyBorder="1" applyAlignment="1" applyProtection="1">
      <alignment horizontal="left" vertical="top" wrapText="1" indent="1"/>
      <protection locked="0"/>
    </xf>
    <xf numFmtId="0" fontId="0" fillId="0" borderId="36" xfId="0" applyBorder="1" applyAlignment="1" applyProtection="1">
      <alignment horizontal="left" vertical="top" wrapText="1" indent="1"/>
      <protection locked="0"/>
    </xf>
    <xf numFmtId="0" fontId="0" fillId="0" borderId="15" xfId="0" applyBorder="1" applyAlignment="1" applyProtection="1">
      <alignment horizontal="left" vertical="top" wrapText="1" indent="1"/>
      <protection locked="0"/>
    </xf>
    <xf numFmtId="0" fontId="0" fillId="0" borderId="29" xfId="0" applyBorder="1" applyAlignment="1" applyProtection="1">
      <alignment horizontal="left" vertical="top" wrapText="1" indent="1"/>
      <protection locked="0"/>
    </xf>
    <xf numFmtId="0" fontId="22" fillId="0" borderId="0" xfId="0" applyFont="1"/>
    <xf numFmtId="0" fontId="21" fillId="0" borderId="0" xfId="0" applyFont="1" applyAlignment="1">
      <alignment horizontal="right" vertical="center"/>
    </xf>
    <xf numFmtId="0" fontId="12" fillId="0" borderId="28" xfId="0" applyFont="1" applyBorder="1" applyAlignment="1" applyProtection="1">
      <alignment horizontal="left" vertical="top" wrapText="1" indent="1"/>
      <protection locked="0"/>
    </xf>
    <xf numFmtId="0" fontId="0" fillId="0" borderId="5" xfId="0" applyBorder="1" applyAlignment="1" applyProtection="1">
      <alignment horizontal="left" vertical="top" wrapText="1" indent="1"/>
      <protection hidden="1"/>
    </xf>
    <xf numFmtId="0" fontId="0" fillId="5" borderId="18" xfId="0" applyFill="1" applyBorder="1" applyAlignment="1" applyProtection="1">
      <alignment horizontal="left" vertical="top" wrapText="1" indent="1"/>
      <protection hidden="1"/>
    </xf>
    <xf numFmtId="2" fontId="20" fillId="8" borderId="10" xfId="0" applyNumberFormat="1" applyFont="1" applyFill="1" applyBorder="1" applyAlignment="1">
      <alignment horizontal="right" indent="1"/>
    </xf>
    <xf numFmtId="2" fontId="18" fillId="6" borderId="10" xfId="0" applyNumberFormat="1" applyFont="1" applyFill="1" applyBorder="1" applyAlignment="1">
      <alignment horizontal="right" indent="1"/>
    </xf>
    <xf numFmtId="2" fontId="18" fillId="0" borderId="10" xfId="0" applyNumberFormat="1" applyFont="1" applyBorder="1" applyAlignment="1">
      <alignment horizontal="right" indent="1"/>
    </xf>
    <xf numFmtId="2" fontId="18" fillId="0" borderId="12" xfId="1" applyNumberFormat="1" applyFont="1" applyBorder="1" applyAlignment="1" applyProtection="1">
      <alignment horizontal="right" indent="1"/>
    </xf>
    <xf numFmtId="2" fontId="18" fillId="8" borderId="14" xfId="0" applyNumberFormat="1" applyFont="1" applyFill="1" applyBorder="1" applyAlignment="1">
      <alignment horizontal="right" indent="1"/>
    </xf>
    <xf numFmtId="2" fontId="18" fillId="0" borderId="14" xfId="0" applyNumberFormat="1" applyFont="1" applyBorder="1" applyAlignment="1">
      <alignment horizontal="right" indent="1"/>
    </xf>
    <xf numFmtId="2" fontId="18" fillId="8" borderId="14" xfId="0" applyNumberFormat="1" applyFont="1" applyFill="1" applyBorder="1" applyAlignment="1" applyProtection="1">
      <alignment horizontal="right" indent="1"/>
      <protection hidden="1"/>
    </xf>
    <xf numFmtId="2" fontId="18" fillId="0" borderId="14" xfId="0" applyNumberFormat="1" applyFont="1" applyBorder="1" applyAlignment="1" applyProtection="1">
      <alignment horizontal="right" indent="1"/>
      <protection hidden="1"/>
    </xf>
    <xf numFmtId="0" fontId="24" fillId="9" borderId="0" xfId="0" applyFont="1" applyFill="1" applyAlignment="1">
      <alignment horizontal="left"/>
    </xf>
    <xf numFmtId="0" fontId="17" fillId="4" borderId="53" xfId="0" applyFont="1" applyFill="1" applyBorder="1" applyAlignment="1">
      <alignment horizontal="left" wrapText="1" indent="1"/>
    </xf>
    <xf numFmtId="0" fontId="17" fillId="4" borderId="54" xfId="0" applyFont="1" applyFill="1" applyBorder="1" applyAlignment="1">
      <alignment horizontal="left" wrapText="1" indent="1"/>
    </xf>
    <xf numFmtId="0" fontId="17" fillId="4" borderId="55" xfId="0" applyFont="1" applyFill="1" applyBorder="1" applyAlignment="1">
      <alignment horizontal="left" wrapText="1" indent="1"/>
    </xf>
    <xf numFmtId="0" fontId="17" fillId="5" borderId="48" xfId="0" applyFont="1" applyFill="1" applyBorder="1" applyAlignment="1">
      <alignment horizontal="left" vertical="center" wrapText="1" indent="1"/>
    </xf>
    <xf numFmtId="0" fontId="17" fillId="5" borderId="9" xfId="0" applyFont="1" applyFill="1" applyBorder="1" applyAlignment="1">
      <alignment horizontal="left" vertical="center" wrapText="1" indent="1"/>
    </xf>
    <xf numFmtId="0" fontId="17" fillId="5" borderId="52" xfId="0" applyFont="1" applyFill="1" applyBorder="1" applyAlignment="1">
      <alignment horizontal="left" vertical="center" wrapText="1" indent="1"/>
    </xf>
    <xf numFmtId="0" fontId="17" fillId="0" borderId="50" xfId="0" applyFont="1" applyBorder="1" applyAlignment="1">
      <alignment horizontal="left" vertical="center" indent="1"/>
    </xf>
    <xf numFmtId="0" fontId="17" fillId="0" borderId="46" xfId="0" applyFont="1" applyBorder="1" applyAlignment="1">
      <alignment horizontal="left" vertical="center" indent="1"/>
    </xf>
    <xf numFmtId="0" fontId="17" fillId="0" borderId="47" xfId="0" applyFont="1" applyBorder="1" applyAlignment="1">
      <alignment horizontal="left" vertical="center" indent="1"/>
    </xf>
    <xf numFmtId="0" fontId="18" fillId="0" borderId="10" xfId="0" applyFont="1" applyBorder="1" applyAlignment="1">
      <alignment horizontal="left" indent="1"/>
    </xf>
    <xf numFmtId="0" fontId="18" fillId="0" borderId="14" xfId="0" applyFont="1" applyBorder="1" applyAlignment="1">
      <alignment horizontal="left" indent="1"/>
    </xf>
    <xf numFmtId="0" fontId="18" fillId="0" borderId="11" xfId="0" applyFont="1" applyBorder="1" applyAlignment="1">
      <alignment horizontal="left" indent="1"/>
    </xf>
    <xf numFmtId="0" fontId="18" fillId="6" borderId="14" xfId="0" applyFont="1" applyFill="1" applyBorder="1" applyAlignment="1">
      <alignment horizontal="left" indent="1"/>
    </xf>
    <xf numFmtId="0" fontId="18" fillId="6" borderId="11" xfId="0" applyFont="1" applyFill="1" applyBorder="1" applyAlignment="1">
      <alignment horizontal="left" indent="1"/>
    </xf>
    <xf numFmtId="0" fontId="20" fillId="8" borderId="10" xfId="0" applyFont="1" applyFill="1" applyBorder="1" applyAlignment="1">
      <alignment horizontal="left" indent="1"/>
    </xf>
    <xf numFmtId="0" fontId="20" fillId="8" borderId="11" xfId="0" applyFont="1" applyFill="1" applyBorder="1" applyAlignment="1">
      <alignment horizontal="left" indent="1"/>
    </xf>
    <xf numFmtId="0" fontId="17" fillId="0" borderId="31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0" fillId="0" borderId="44" xfId="0" applyBorder="1" applyAlignment="1">
      <alignment horizontal="left" vertical="center" indent="1"/>
    </xf>
    <xf numFmtId="0" fontId="18" fillId="0" borderId="10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8" fillId="8" borderId="10" xfId="0" applyFont="1" applyFill="1" applyBorder="1" applyAlignment="1">
      <alignment horizontal="left" vertical="center" indent="1"/>
    </xf>
    <xf numFmtId="0" fontId="18" fillId="8" borderId="11" xfId="0" applyFont="1" applyFill="1" applyBorder="1" applyAlignment="1">
      <alignment horizontal="left" vertical="center" indent="1"/>
    </xf>
    <xf numFmtId="0" fontId="24" fillId="9" borderId="0" xfId="0" applyFont="1" applyFill="1" applyAlignment="1" applyProtection="1">
      <alignment horizontal="left"/>
      <protection hidden="1"/>
    </xf>
    <xf numFmtId="0" fontId="18" fillId="8" borderId="10" xfId="0" applyFont="1" applyFill="1" applyBorder="1" applyAlignment="1" applyProtection="1">
      <alignment horizontal="left" vertical="center" indent="1"/>
      <protection hidden="1"/>
    </xf>
    <xf numFmtId="0" fontId="18" fillId="8" borderId="11" xfId="0" applyFont="1" applyFill="1" applyBorder="1" applyAlignment="1" applyProtection="1">
      <alignment horizontal="left" vertical="center" indent="1"/>
      <protection hidden="1"/>
    </xf>
    <xf numFmtId="0" fontId="18" fillId="0" borderId="10" xfId="0" applyFont="1" applyBorder="1" applyAlignment="1" applyProtection="1">
      <alignment horizontal="left" vertical="center" indent="1"/>
      <protection hidden="1"/>
    </xf>
    <xf numFmtId="0" fontId="18" fillId="0" borderId="11" xfId="0" applyFont="1" applyBorder="1" applyAlignment="1" applyProtection="1">
      <alignment horizontal="left" vertical="center" indent="1"/>
      <protection hidden="1"/>
    </xf>
    <xf numFmtId="0" fontId="17" fillId="0" borderId="5" xfId="0" applyFont="1" applyBorder="1" applyAlignment="1" applyProtection="1">
      <alignment horizontal="left" vertical="center" wrapText="1" indent="1"/>
      <protection hidden="1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6" fillId="0" borderId="2" xfId="0" applyFont="1" applyBorder="1"/>
  </cellXfs>
  <cellStyles count="2">
    <cellStyle name="Normální" xfId="0" builtinId="0"/>
    <cellStyle name="Procenta" xfId="1" builtinId="5"/>
  </cellStyles>
  <dxfs count="52">
    <dxf>
      <font>
        <b/>
        <color rgb="FFFF0000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color rgb="FF42EC57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color rgb="FFFF0000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/>
        <color rgb="FF42EC57"/>
      </font>
      <fill>
        <patternFill patternType="none"/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0"/>
      </font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72"/>
  <sheetViews>
    <sheetView tabSelected="1" topLeftCell="B1" workbookViewId="0">
      <pane ySplit="15" topLeftCell="A16" activePane="bottomLeft" state="frozen"/>
      <selection pane="bottomLeft" activeCell="E20" sqref="E20"/>
    </sheetView>
  </sheetViews>
  <sheetFormatPr defaultColWidth="11.42578125" defaultRowHeight="15" x14ac:dyDescent="0.25"/>
  <cols>
    <col min="1" max="1" width="4.28515625" customWidth="1"/>
    <col min="2" max="2" width="12.5703125" customWidth="1"/>
    <col min="3" max="3" width="56.7109375" customWidth="1"/>
    <col min="4" max="4" width="28.28515625" customWidth="1"/>
    <col min="5" max="5" width="14.42578125" customWidth="1"/>
    <col min="9" max="10" width="11.5703125" customWidth="1"/>
    <col min="13" max="13" width="35.140625" customWidth="1"/>
    <col min="14" max="14" width="4.85546875" customWidth="1"/>
    <col min="15" max="15" width="2.42578125" customWidth="1"/>
    <col min="16" max="16" width="2.5703125" customWidth="1"/>
    <col min="17" max="17" width="3.28515625" customWidth="1"/>
  </cols>
  <sheetData>
    <row r="2" spans="2:18" ht="23.25" x14ac:dyDescent="0.35">
      <c r="B2" s="62"/>
      <c r="C2" s="168" t="s">
        <v>2223</v>
      </c>
      <c r="D2" s="168"/>
      <c r="E2" s="168"/>
      <c r="F2" s="168"/>
      <c r="G2" s="168"/>
    </row>
    <row r="3" spans="2:18" x14ac:dyDescent="0.25">
      <c r="B3" s="62"/>
      <c r="G3" s="63"/>
    </row>
    <row r="4" spans="2:18" ht="20.25" customHeight="1" thickBot="1" x14ac:dyDescent="0.3">
      <c r="B4" s="64" t="s">
        <v>2190</v>
      </c>
      <c r="C4" s="88"/>
      <c r="D4" s="65"/>
      <c r="E4" s="65"/>
      <c r="F4" s="65"/>
      <c r="G4" s="66"/>
    </row>
    <row r="5" spans="2:18" ht="20.25" customHeight="1" thickBot="1" x14ac:dyDescent="0.3">
      <c r="B5" s="64" t="s">
        <v>2191</v>
      </c>
      <c r="C5" s="89"/>
      <c r="D5" s="67"/>
      <c r="E5" s="67"/>
      <c r="F5" s="67"/>
      <c r="G5" s="68"/>
    </row>
    <row r="6" spans="2:18" ht="15.75" thickBot="1" x14ac:dyDescent="0.3"/>
    <row r="7" spans="2:18" ht="16.5" thickBot="1" x14ac:dyDescent="0.3">
      <c r="C7" s="183" t="s">
        <v>2194</v>
      </c>
      <c r="D7" s="184"/>
      <c r="E7" s="160">
        <f>E8+'Výkaz 2 - Souvysející odpady'!E7</f>
        <v>0</v>
      </c>
      <c r="F7" s="69" t="s">
        <v>2134</v>
      </c>
    </row>
    <row r="8" spans="2:18" ht="16.5" thickBot="1" x14ac:dyDescent="0.3">
      <c r="B8" s="70"/>
      <c r="C8" s="181" t="s">
        <v>2193</v>
      </c>
      <c r="D8" s="182"/>
      <c r="E8" s="161">
        <f>SUM(E16:E75)</f>
        <v>0</v>
      </c>
      <c r="F8" s="71" t="s">
        <v>2134</v>
      </c>
    </row>
    <row r="9" spans="2:18" ht="16.5" thickBot="1" x14ac:dyDescent="0.3">
      <c r="C9" s="178" t="s">
        <v>2186</v>
      </c>
      <c r="D9" s="180"/>
      <c r="E9" s="162">
        <f>SUM(O16:O75)</f>
        <v>0</v>
      </c>
      <c r="F9" s="72" t="s">
        <v>2134</v>
      </c>
    </row>
    <row r="10" spans="2:18" ht="16.5" thickBot="1" x14ac:dyDescent="0.3">
      <c r="C10" s="178" t="s">
        <v>2185</v>
      </c>
      <c r="D10" s="180"/>
      <c r="E10" s="162">
        <f>SUM(P16:P75)</f>
        <v>0</v>
      </c>
      <c r="F10" s="72" t="s">
        <v>2134</v>
      </c>
    </row>
    <row r="11" spans="2:18" ht="16.5" thickBot="1" x14ac:dyDescent="0.3">
      <c r="C11" s="178" t="s">
        <v>2139</v>
      </c>
      <c r="D11" s="180"/>
      <c r="E11" s="163" t="str">
        <f>IF(E10&gt;0,E10/E9*100,"")</f>
        <v/>
      </c>
      <c r="F11" s="73" t="s">
        <v>2135</v>
      </c>
    </row>
    <row r="12" spans="2:18" ht="16.5" thickBot="1" x14ac:dyDescent="0.3">
      <c r="C12" s="178" t="str">
        <f>IF(E11="","Kritérium recyklace stavebního a demoličního odpadu se neuplatní",IF(E11&gt;=70,"Kritérium recyklace nejméně 70% stavebního a demoličního odpadu BYLO splněno","Kritérium recyklace nejméně 70% stavebního a demoličního odpadu NEBYLO splněno"))</f>
        <v>Kritérium recyklace stavebního a demoličního odpadu se neuplatní</v>
      </c>
      <c r="D12" s="179"/>
      <c r="E12" s="179"/>
      <c r="F12" s="180"/>
    </row>
    <row r="13" spans="2:18" ht="15.75" thickBot="1" x14ac:dyDescent="0.3">
      <c r="D13" s="30"/>
    </row>
    <row r="14" spans="2:18" ht="82.5" x14ac:dyDescent="0.25">
      <c r="B14" s="43" t="s">
        <v>2225</v>
      </c>
      <c r="C14" s="44" t="s">
        <v>2125</v>
      </c>
      <c r="D14" s="44" t="s">
        <v>2219</v>
      </c>
      <c r="E14" s="44" t="s">
        <v>2195</v>
      </c>
      <c r="F14" s="44" t="s">
        <v>2196</v>
      </c>
      <c r="G14" s="44" t="s">
        <v>2183</v>
      </c>
      <c r="H14" s="45" t="s">
        <v>2129</v>
      </c>
      <c r="I14" s="44" t="s">
        <v>2197</v>
      </c>
      <c r="J14" s="44" t="s">
        <v>2198</v>
      </c>
      <c r="K14" s="44" t="s">
        <v>2206</v>
      </c>
      <c r="L14" s="44" t="s">
        <v>2188</v>
      </c>
      <c r="M14" s="45" t="s">
        <v>2189</v>
      </c>
      <c r="N14" s="74"/>
      <c r="O14" s="155" t="s">
        <v>2133</v>
      </c>
      <c r="P14" s="155"/>
      <c r="Q14" s="155"/>
      <c r="R14" s="155"/>
    </row>
    <row r="15" spans="2:18" ht="15.75" thickBot="1" x14ac:dyDescent="0.3">
      <c r="B15" s="46"/>
      <c r="C15" s="47"/>
      <c r="D15" s="47"/>
      <c r="E15" s="48" t="s">
        <v>2126</v>
      </c>
      <c r="F15" s="48" t="s">
        <v>2126</v>
      </c>
      <c r="G15" s="48" t="s">
        <v>2127</v>
      </c>
      <c r="H15" s="49" t="s">
        <v>2140</v>
      </c>
      <c r="I15" s="48" t="s">
        <v>2126</v>
      </c>
      <c r="J15" s="48" t="s">
        <v>2126</v>
      </c>
      <c r="K15" s="48" t="s">
        <v>2126</v>
      </c>
      <c r="L15" s="50"/>
      <c r="M15" s="49"/>
      <c r="N15" s="75"/>
      <c r="O15" s="155" t="s">
        <v>2131</v>
      </c>
      <c r="P15" s="155" t="s">
        <v>2132</v>
      </c>
      <c r="Q15" s="155"/>
      <c r="R15" s="155"/>
    </row>
    <row r="16" spans="2:18" ht="30" customHeight="1" thickBot="1" x14ac:dyDescent="0.3">
      <c r="B16" s="51" t="s">
        <v>2141</v>
      </c>
      <c r="C16" s="52" t="str">
        <f>IF(B16&lt;&gt;"",VLOOKUP("K"&amp;B16,'kody-odpadu'!$E$6:$H$978,2,FALSE),"")</f>
        <v>Beton</v>
      </c>
      <c r="D16" s="53" t="str">
        <f>IF(B16&lt;&gt;"",IF(VLOOKUP("K"&amp;B16,'kody-odpadu'!$E$6:$H$978,4,FALSE)=0,"ne",VLOOKUP("K"&amp;B16,'kody-odpadu'!$E$6:$H$978,4,FALSE)),"")</f>
        <v>ano</v>
      </c>
      <c r="E16" s="35"/>
      <c r="F16" s="35"/>
      <c r="G16" s="57">
        <f>IF(F16&gt;0,F16/E16,0)</f>
        <v>0</v>
      </c>
      <c r="H16" s="33"/>
      <c r="I16" s="36"/>
      <c r="J16" s="37"/>
      <c r="K16" s="37"/>
      <c r="L16" s="58" t="str">
        <f t="shared" ref="L16:L58" si="0">IF(E16-I16-J16-K16=0,"OK","CHYBA")</f>
        <v>OK</v>
      </c>
      <c r="M16" s="149"/>
      <c r="O16" s="156">
        <f t="shared" ref="O16:O59" si="1">IF(OR(D16="ano",AND(D16="podmíněně *)",H16="ano")),E16,0)</f>
        <v>0</v>
      </c>
      <c r="P16" s="156">
        <f t="shared" ref="P16:P59" si="2">IF(OR(D16="ano",AND(D16="podmíněně *)",H16="ano")),F16,0)</f>
        <v>0</v>
      </c>
      <c r="Q16" s="155"/>
      <c r="R16" s="155"/>
    </row>
    <row r="17" spans="2:18" ht="30" customHeight="1" thickBot="1" x14ac:dyDescent="0.3">
      <c r="B17" s="51" t="s">
        <v>2142</v>
      </c>
      <c r="C17" s="52" t="str">
        <f>IF(B17&lt;&gt;"",VLOOKUP("K"&amp;B17,'kody-odpadu'!$E$6:$H$978,2,FALSE),"")</f>
        <v>Cihly</v>
      </c>
      <c r="D17" s="53" t="str">
        <f>IF(B17&lt;&gt;"",IF(VLOOKUP("K"&amp;B17,'kody-odpadu'!$E$6:$H$978,4,FALSE)=0,"ne",VLOOKUP("K"&amp;B17,'kody-odpadu'!$E$6:$H$978,4,FALSE)),"")</f>
        <v>ano</v>
      </c>
      <c r="E17" s="35"/>
      <c r="F17" s="35"/>
      <c r="G17" s="57">
        <f t="shared" ref="G17:G37" si="3">IF(F17&gt;0,F17/E17,0)</f>
        <v>0</v>
      </c>
      <c r="H17" s="33"/>
      <c r="I17" s="38"/>
      <c r="J17" s="39"/>
      <c r="K17" s="39"/>
      <c r="L17" s="59" t="str">
        <f t="shared" si="0"/>
        <v>OK</v>
      </c>
      <c r="M17" s="150"/>
      <c r="N17" s="76"/>
      <c r="O17" s="156">
        <f t="shared" si="1"/>
        <v>0</v>
      </c>
      <c r="P17" s="156">
        <f t="shared" si="2"/>
        <v>0</v>
      </c>
      <c r="Q17" s="155"/>
      <c r="R17" s="155"/>
    </row>
    <row r="18" spans="2:18" ht="30" customHeight="1" thickBot="1" x14ac:dyDescent="0.3">
      <c r="B18" s="51" t="s">
        <v>2144</v>
      </c>
      <c r="C18" s="52" t="str">
        <f>IF(B18&lt;&gt;"",VLOOKUP("K"&amp;B18,'kody-odpadu'!$E$6:$H$978,2,FALSE),"")</f>
        <v>Tašky a keramické výrobky</v>
      </c>
      <c r="D18" s="53" t="str">
        <f>IF(B18&lt;&gt;"",IF(VLOOKUP("K"&amp;B18,'kody-odpadu'!$E$6:$H$978,4,FALSE)=0,"ne",VLOOKUP("K"&amp;B18,'kody-odpadu'!$E$6:$H$978,4,FALSE)),"")</f>
        <v>ano</v>
      </c>
      <c r="E18" s="35"/>
      <c r="F18" s="35"/>
      <c r="G18" s="57">
        <f t="shared" si="3"/>
        <v>0</v>
      </c>
      <c r="H18" s="33"/>
      <c r="I18" s="38"/>
      <c r="J18" s="39"/>
      <c r="K18" s="39"/>
      <c r="L18" s="59" t="str">
        <f t="shared" si="0"/>
        <v>OK</v>
      </c>
      <c r="M18" s="150"/>
      <c r="N18" s="76"/>
      <c r="O18" s="156">
        <f t="shared" si="1"/>
        <v>0</v>
      </c>
      <c r="P18" s="156">
        <f t="shared" si="2"/>
        <v>0</v>
      </c>
      <c r="Q18" s="155"/>
      <c r="R18" s="155"/>
    </row>
    <row r="19" spans="2:18" ht="30" customHeight="1" thickBot="1" x14ac:dyDescent="0.3">
      <c r="B19" s="51" t="s">
        <v>2130</v>
      </c>
      <c r="C19" s="52" t="str">
        <f>IF(B19&lt;&gt;"",VLOOKUP("K"&amp;B19,'kody-odpadu'!$E$6:$H$978,2,FALSE),"")</f>
        <v>Směsi nebo oddělené frakce betonu, cihel, tašek a keramických výrobků obsahující nebezpečné látky</v>
      </c>
      <c r="D19" s="53" t="str">
        <f>IF(B19&lt;&gt;"",IF(VLOOKUP("K"&amp;B19,'kody-odpadu'!$E$6:$H$978,4,FALSE)=0,"ne",VLOOKUP("K"&amp;B19,'kody-odpadu'!$E$6:$H$978,4,FALSE)),"")</f>
        <v>podmíněně *)</v>
      </c>
      <c r="E19" s="35"/>
      <c r="F19" s="35"/>
      <c r="G19" s="57">
        <f t="shared" si="3"/>
        <v>0</v>
      </c>
      <c r="H19" s="33"/>
      <c r="I19" s="38"/>
      <c r="J19" s="39"/>
      <c r="K19" s="39"/>
      <c r="L19" s="59" t="str">
        <f t="shared" si="0"/>
        <v>OK</v>
      </c>
      <c r="M19" s="150"/>
      <c r="O19" s="156">
        <f t="shared" si="1"/>
        <v>0</v>
      </c>
      <c r="P19" s="156">
        <f t="shared" si="2"/>
        <v>0</v>
      </c>
      <c r="Q19" s="155"/>
      <c r="R19" s="155"/>
    </row>
    <row r="20" spans="2:18" ht="30" customHeight="1" thickBot="1" x14ac:dyDescent="0.3">
      <c r="B20" s="51" t="s">
        <v>2205</v>
      </c>
      <c r="C20" s="52" t="str">
        <f>IF(B20&lt;&gt;"",VLOOKUP("K"&amp;B20,'kody-odpadu'!$E$6:$H$978,2,FALSE),"")</f>
        <v>Směsi nebo oddělené frakce betonu, cihel, tašek a keramických výrobků neuvedené pod číslem 17 01 06</v>
      </c>
      <c r="D20" s="53" t="str">
        <f>IF(B20&lt;&gt;"",IF(VLOOKUP("K"&amp;B20,'kody-odpadu'!$E$6:$H$978,4,FALSE)=0,"ne",VLOOKUP("K"&amp;B20,'kody-odpadu'!$E$6:$H$978,4,FALSE)),"")</f>
        <v>ano</v>
      </c>
      <c r="E20" s="35"/>
      <c r="F20" s="35"/>
      <c r="G20" s="57">
        <f t="shared" si="3"/>
        <v>0</v>
      </c>
      <c r="H20" s="33"/>
      <c r="I20" s="38"/>
      <c r="J20" s="39"/>
      <c r="K20" s="39"/>
      <c r="L20" s="59" t="str">
        <f t="shared" si="0"/>
        <v>OK</v>
      </c>
      <c r="M20" s="151"/>
      <c r="N20" s="76"/>
      <c r="O20" s="156">
        <f t="shared" si="1"/>
        <v>0</v>
      </c>
      <c r="P20" s="156">
        <f t="shared" si="2"/>
        <v>0</v>
      </c>
      <c r="Q20" s="155"/>
      <c r="R20" s="155"/>
    </row>
    <row r="21" spans="2:18" ht="30" customHeight="1" thickBot="1" x14ac:dyDescent="0.3">
      <c r="B21" s="51" t="s">
        <v>2152</v>
      </c>
      <c r="C21" s="52" t="str">
        <f>IF(B21&lt;&gt;"",VLOOKUP("K"&amp;B21,'kody-odpadu'!$E$6:$H$978,2,FALSE),"")</f>
        <v>Dřevo</v>
      </c>
      <c r="D21" s="53" t="str">
        <f>IF(B21&lt;&gt;"",IF(VLOOKUP("K"&amp;B21,'kody-odpadu'!$E$6:$H$978,4,FALSE)=0,"ne",VLOOKUP("K"&amp;B21,'kody-odpadu'!$E$6:$H$978,4,FALSE)),"")</f>
        <v>ano</v>
      </c>
      <c r="E21" s="35"/>
      <c r="F21" s="35"/>
      <c r="G21" s="57">
        <f t="shared" si="3"/>
        <v>0</v>
      </c>
      <c r="H21" s="33"/>
      <c r="I21" s="40"/>
      <c r="J21" s="41"/>
      <c r="K21" s="41"/>
      <c r="L21" s="59" t="str">
        <f t="shared" si="0"/>
        <v>OK</v>
      </c>
      <c r="M21" s="152"/>
      <c r="O21" s="156">
        <f t="shared" si="1"/>
        <v>0</v>
      </c>
      <c r="P21" s="156">
        <f t="shared" si="2"/>
        <v>0</v>
      </c>
      <c r="Q21" s="155"/>
      <c r="R21" s="155"/>
    </row>
    <row r="22" spans="2:18" ht="30" customHeight="1" thickBot="1" x14ac:dyDescent="0.3">
      <c r="B22" s="51" t="s">
        <v>2145</v>
      </c>
      <c r="C22" s="52" t="str">
        <f>IF(B22&lt;&gt;"",VLOOKUP("K"&amp;B22,'kody-odpadu'!$E$6:$H$978,2,FALSE),"")</f>
        <v>Sklo</v>
      </c>
      <c r="D22" s="53" t="str">
        <f>IF(B22&lt;&gt;"",IF(VLOOKUP("K"&amp;B22,'kody-odpadu'!$E$6:$H$978,4,FALSE)=0,"ne",VLOOKUP("K"&amp;B22,'kody-odpadu'!$E$6:$H$978,4,FALSE)),"")</f>
        <v>ano</v>
      </c>
      <c r="E22" s="35"/>
      <c r="F22" s="35"/>
      <c r="G22" s="57">
        <f t="shared" si="3"/>
        <v>0</v>
      </c>
      <c r="H22" s="33"/>
      <c r="I22" s="38"/>
      <c r="J22" s="39"/>
      <c r="K22" s="39"/>
      <c r="L22" s="59" t="str">
        <f t="shared" si="0"/>
        <v>OK</v>
      </c>
      <c r="M22" s="151"/>
      <c r="O22" s="156">
        <f t="shared" si="1"/>
        <v>0</v>
      </c>
      <c r="P22" s="156">
        <f t="shared" si="2"/>
        <v>0</v>
      </c>
      <c r="Q22" s="155"/>
      <c r="R22" s="155"/>
    </row>
    <row r="23" spans="2:18" ht="30" customHeight="1" thickBot="1" x14ac:dyDescent="0.3">
      <c r="B23" s="51" t="s">
        <v>2153</v>
      </c>
      <c r="C23" s="52" t="str">
        <f>IF(B23&lt;&gt;"",VLOOKUP("K"&amp;B23,'kody-odpadu'!$E$6:$H$978,2,FALSE),"")</f>
        <v>Plasty</v>
      </c>
      <c r="D23" s="53" t="str">
        <f>IF(B23&lt;&gt;"",IF(VLOOKUP("K"&amp;B23,'kody-odpadu'!$E$6:$H$978,4,FALSE)=0,"ne",VLOOKUP("K"&amp;B23,'kody-odpadu'!$E$6:$H$978,4,FALSE)),"")</f>
        <v>ano</v>
      </c>
      <c r="E23" s="35"/>
      <c r="F23" s="35"/>
      <c r="G23" s="57">
        <f t="shared" si="3"/>
        <v>0</v>
      </c>
      <c r="H23" s="33"/>
      <c r="I23" s="38"/>
      <c r="J23" s="39"/>
      <c r="K23" s="39"/>
      <c r="L23" s="59" t="str">
        <f t="shared" si="0"/>
        <v>OK</v>
      </c>
      <c r="M23" s="151"/>
      <c r="O23" s="156">
        <f t="shared" si="1"/>
        <v>0</v>
      </c>
      <c r="P23" s="156">
        <f t="shared" si="2"/>
        <v>0</v>
      </c>
      <c r="Q23" s="155"/>
      <c r="R23" s="155"/>
    </row>
    <row r="24" spans="2:18" ht="30" customHeight="1" thickBot="1" x14ac:dyDescent="0.3">
      <c r="B24" s="51" t="s">
        <v>2151</v>
      </c>
      <c r="C24" s="52" t="str">
        <f>IF(B24&lt;&gt;"",VLOOKUP("K"&amp;B24,'kody-odpadu'!$E$6:$H$978,2,FALSE),"")</f>
        <v>Sklo, plasty a dřevo obsahující nebezpečné látky nebo nebezpečnými látkami znečištěné</v>
      </c>
      <c r="D24" s="53" t="str">
        <f>IF(B24&lt;&gt;"",IF(VLOOKUP("K"&amp;B24,'kody-odpadu'!$E$6:$H$978,4,FALSE)=0,"ne",VLOOKUP("K"&amp;B24,'kody-odpadu'!$E$6:$H$978,4,FALSE)),"")</f>
        <v>podmíněně *)</v>
      </c>
      <c r="E24" s="35"/>
      <c r="F24" s="35"/>
      <c r="G24" s="57">
        <f t="shared" si="3"/>
        <v>0</v>
      </c>
      <c r="H24" s="33"/>
      <c r="I24" s="38"/>
      <c r="J24" s="39"/>
      <c r="K24" s="39"/>
      <c r="L24" s="59" t="str">
        <f t="shared" si="0"/>
        <v>OK</v>
      </c>
      <c r="M24" s="151"/>
      <c r="N24" s="76"/>
      <c r="O24" s="156">
        <f t="shared" si="1"/>
        <v>0</v>
      </c>
      <c r="P24" s="156">
        <f t="shared" si="2"/>
        <v>0</v>
      </c>
      <c r="Q24" s="155"/>
      <c r="R24" s="155"/>
    </row>
    <row r="25" spans="2:18" ht="30" customHeight="1" thickBot="1" x14ac:dyDescent="0.3">
      <c r="B25" s="51" t="s">
        <v>2154</v>
      </c>
      <c r="C25" s="52" t="str">
        <f>IF(B25&lt;&gt;"",VLOOKUP("K"&amp;B25,'kody-odpadu'!$E$6:$H$978,2,FALSE),"")</f>
        <v>Asfaltové směsi obsahující dehet</v>
      </c>
      <c r="D25" s="53" t="str">
        <f>IF(B25&lt;&gt;"",IF(VLOOKUP("K"&amp;B25,'kody-odpadu'!$E$6:$H$978,4,FALSE)=0,"ne",VLOOKUP("K"&amp;B25,'kody-odpadu'!$E$6:$H$978,4,FALSE)),"")</f>
        <v>podmíněně *)</v>
      </c>
      <c r="E25" s="35"/>
      <c r="F25" s="35"/>
      <c r="G25" s="57">
        <f t="shared" si="3"/>
        <v>0</v>
      </c>
      <c r="H25" s="33"/>
      <c r="I25" s="42"/>
      <c r="J25" s="35"/>
      <c r="K25" s="35"/>
      <c r="L25" s="59" t="str">
        <f t="shared" si="0"/>
        <v>OK</v>
      </c>
      <c r="M25" s="153"/>
      <c r="N25" s="76"/>
      <c r="O25" s="156">
        <f t="shared" si="1"/>
        <v>0</v>
      </c>
      <c r="P25" s="156">
        <f t="shared" si="2"/>
        <v>0</v>
      </c>
      <c r="Q25" s="155"/>
      <c r="R25" s="155"/>
    </row>
    <row r="26" spans="2:18" ht="30" customHeight="1" thickBot="1" x14ac:dyDescent="0.3">
      <c r="B26" s="51" t="s">
        <v>2146</v>
      </c>
      <c r="C26" s="52" t="str">
        <f>IF(B26&lt;&gt;"",VLOOKUP("K"&amp;B26,'kody-odpadu'!$E$6:$H$978,2,FALSE),"")</f>
        <v>Asfaltové směsi neuvedené pod číslem 17 03 01</v>
      </c>
      <c r="D26" s="53" t="str">
        <f>IF(B26&lt;&gt;"",IF(VLOOKUP("K"&amp;B26,'kody-odpadu'!$E$6:$H$978,4,FALSE)=0,"ne",VLOOKUP("K"&amp;B26,'kody-odpadu'!$E$6:$H$978,4,FALSE)),"")</f>
        <v>ano</v>
      </c>
      <c r="E26" s="35"/>
      <c r="F26" s="35"/>
      <c r="G26" s="57">
        <f t="shared" si="3"/>
        <v>0</v>
      </c>
      <c r="H26" s="33"/>
      <c r="I26" s="42"/>
      <c r="J26" s="35"/>
      <c r="K26" s="35"/>
      <c r="L26" s="59" t="str">
        <f t="shared" si="0"/>
        <v>OK</v>
      </c>
      <c r="M26" s="151"/>
      <c r="N26" s="76"/>
      <c r="O26" s="156">
        <f t="shared" si="1"/>
        <v>0</v>
      </c>
      <c r="P26" s="156">
        <f t="shared" si="2"/>
        <v>0</v>
      </c>
      <c r="Q26" s="155"/>
      <c r="R26" s="155"/>
    </row>
    <row r="27" spans="2:18" ht="30" customHeight="1" thickBot="1" x14ac:dyDescent="0.3">
      <c r="B27" s="51" t="s">
        <v>2155</v>
      </c>
      <c r="C27" s="52" t="str">
        <f>IF(B27&lt;&gt;"",VLOOKUP("K"&amp;B27,'kody-odpadu'!$E$6:$H$978,2,FALSE),"")</f>
        <v>Uhelný dehet a výrobky z dehtu</v>
      </c>
      <c r="D27" s="53" t="str">
        <f>IF(B27&lt;&gt;"",IF(VLOOKUP("K"&amp;B27,'kody-odpadu'!$E$6:$H$978,4,FALSE)=0,"ne",VLOOKUP("K"&amp;B27,'kody-odpadu'!$E$6:$H$978,4,FALSE)),"")</f>
        <v>podmíněně *)</v>
      </c>
      <c r="E27" s="35"/>
      <c r="F27" s="35"/>
      <c r="G27" s="57">
        <f t="shared" si="3"/>
        <v>0</v>
      </c>
      <c r="H27" s="33"/>
      <c r="I27" s="42"/>
      <c r="J27" s="35"/>
      <c r="K27" s="35"/>
      <c r="L27" s="59" t="str">
        <f t="shared" si="0"/>
        <v>OK</v>
      </c>
      <c r="M27" s="153"/>
      <c r="N27" s="76"/>
      <c r="O27" s="156">
        <f t="shared" si="1"/>
        <v>0</v>
      </c>
      <c r="P27" s="156">
        <f t="shared" si="2"/>
        <v>0</v>
      </c>
      <c r="Q27" s="155"/>
      <c r="R27" s="155"/>
    </row>
    <row r="28" spans="2:18" ht="30" customHeight="1" thickBot="1" x14ac:dyDescent="0.3">
      <c r="B28" s="51" t="s">
        <v>2156</v>
      </c>
      <c r="C28" s="52" t="str">
        <f>IF(B28&lt;&gt;"",VLOOKUP("K"&amp;B28,'kody-odpadu'!$E$6:$H$978,2,FALSE),"")</f>
        <v>Měď, bronz, mosaz</v>
      </c>
      <c r="D28" s="53" t="str">
        <f>IF(B28&lt;&gt;"",IF(VLOOKUP("K"&amp;B28,'kody-odpadu'!$E$6:$H$978,4,FALSE)=0,"ne",VLOOKUP("K"&amp;B28,'kody-odpadu'!$E$6:$H$978,4,FALSE)),"")</f>
        <v>ano</v>
      </c>
      <c r="E28" s="35"/>
      <c r="F28" s="35"/>
      <c r="G28" s="57">
        <f t="shared" si="3"/>
        <v>0</v>
      </c>
      <c r="H28" s="33"/>
      <c r="I28" s="40"/>
      <c r="J28" s="41"/>
      <c r="K28" s="41"/>
      <c r="L28" s="59" t="str">
        <f t="shared" si="0"/>
        <v>OK</v>
      </c>
      <c r="M28" s="154"/>
      <c r="N28" s="76"/>
      <c r="O28" s="156">
        <f t="shared" si="1"/>
        <v>0</v>
      </c>
      <c r="P28" s="156">
        <f t="shared" si="2"/>
        <v>0</v>
      </c>
      <c r="Q28" s="155"/>
      <c r="R28" s="155"/>
    </row>
    <row r="29" spans="2:18" ht="30" customHeight="1" thickBot="1" x14ac:dyDescent="0.3">
      <c r="B29" s="51" t="s">
        <v>2157</v>
      </c>
      <c r="C29" s="52" t="str">
        <f>IF(B29&lt;&gt;"",VLOOKUP("K"&amp;B29,'kody-odpadu'!$E$6:$H$978,2,FALSE),"")</f>
        <v>Hliník</v>
      </c>
      <c r="D29" s="53" t="str">
        <f>IF(B29&lt;&gt;"",IF(VLOOKUP("K"&amp;B29,'kody-odpadu'!$E$6:$H$978,4,FALSE)=0,"ne",VLOOKUP("K"&amp;B29,'kody-odpadu'!$E$6:$H$978,4,FALSE)),"")</f>
        <v>ano</v>
      </c>
      <c r="E29" s="35"/>
      <c r="F29" s="35"/>
      <c r="G29" s="57">
        <f t="shared" si="3"/>
        <v>0</v>
      </c>
      <c r="H29" s="33"/>
      <c r="I29" s="38"/>
      <c r="J29" s="39"/>
      <c r="K29" s="39"/>
      <c r="L29" s="59" t="str">
        <f t="shared" si="0"/>
        <v>OK</v>
      </c>
      <c r="M29" s="151"/>
      <c r="N29" s="76"/>
      <c r="O29" s="156">
        <f t="shared" si="1"/>
        <v>0</v>
      </c>
      <c r="P29" s="156">
        <f t="shared" si="2"/>
        <v>0</v>
      </c>
      <c r="Q29" s="155"/>
      <c r="R29" s="155"/>
    </row>
    <row r="30" spans="2:18" ht="30" customHeight="1" thickBot="1" x14ac:dyDescent="0.3">
      <c r="B30" s="51" t="s">
        <v>2158</v>
      </c>
      <c r="C30" s="52" t="str">
        <f>IF(B30&lt;&gt;"",VLOOKUP("K"&amp;B30,'kody-odpadu'!$E$6:$H$978,2,FALSE),"")</f>
        <v>Olovo</v>
      </c>
      <c r="D30" s="53" t="str">
        <f>IF(B30&lt;&gt;"",IF(VLOOKUP("K"&amp;B30,'kody-odpadu'!$E$6:$H$978,4,FALSE)=0,"ne",VLOOKUP("K"&amp;B30,'kody-odpadu'!$E$6:$H$978,4,FALSE)),"")</f>
        <v>ano</v>
      </c>
      <c r="E30" s="35"/>
      <c r="F30" s="35"/>
      <c r="G30" s="57">
        <f t="shared" si="3"/>
        <v>0</v>
      </c>
      <c r="H30" s="33"/>
      <c r="I30" s="40"/>
      <c r="J30" s="41"/>
      <c r="K30" s="41"/>
      <c r="L30" s="59" t="str">
        <f t="shared" si="0"/>
        <v>OK</v>
      </c>
      <c r="M30" s="154"/>
      <c r="N30" s="76"/>
      <c r="O30" s="156">
        <f t="shared" si="1"/>
        <v>0</v>
      </c>
      <c r="P30" s="156">
        <f t="shared" si="2"/>
        <v>0</v>
      </c>
      <c r="Q30" s="155"/>
      <c r="R30" s="155"/>
    </row>
    <row r="31" spans="2:18" ht="30" customHeight="1" thickBot="1" x14ac:dyDescent="0.3">
      <c r="B31" s="51" t="s">
        <v>2159</v>
      </c>
      <c r="C31" s="52" t="str">
        <f>IF(B31&lt;&gt;"",VLOOKUP("K"&amp;B31,'kody-odpadu'!$E$6:$H$978,2,FALSE),"")</f>
        <v>Zinek</v>
      </c>
      <c r="D31" s="53" t="str">
        <f>IF(B31&lt;&gt;"",IF(VLOOKUP("K"&amp;B31,'kody-odpadu'!$E$6:$H$978,4,FALSE)=0,"ne",VLOOKUP("K"&amp;B31,'kody-odpadu'!$E$6:$H$978,4,FALSE)),"")</f>
        <v>ano</v>
      </c>
      <c r="E31" s="35"/>
      <c r="F31" s="35"/>
      <c r="G31" s="57">
        <f t="shared" si="3"/>
        <v>0</v>
      </c>
      <c r="H31" s="33"/>
      <c r="I31" s="38"/>
      <c r="J31" s="39"/>
      <c r="K31" s="39"/>
      <c r="L31" s="59" t="str">
        <f t="shared" si="0"/>
        <v>OK</v>
      </c>
      <c r="M31" s="151"/>
      <c r="N31" s="76"/>
      <c r="O31" s="156">
        <f t="shared" si="1"/>
        <v>0</v>
      </c>
      <c r="P31" s="156">
        <f t="shared" si="2"/>
        <v>0</v>
      </c>
      <c r="Q31" s="155"/>
      <c r="R31" s="155"/>
    </row>
    <row r="32" spans="2:18" ht="30" customHeight="1" thickBot="1" x14ac:dyDescent="0.3">
      <c r="B32" s="51" t="s">
        <v>2160</v>
      </c>
      <c r="C32" s="52" t="str">
        <f>IF(B32&lt;&gt;"",VLOOKUP("K"&amp;B32,'kody-odpadu'!$E$6:$H$978,2,FALSE),"")</f>
        <v>Železo a ocel</v>
      </c>
      <c r="D32" s="53" t="str">
        <f>IF(B32&lt;&gt;"",IF(VLOOKUP("K"&amp;B32,'kody-odpadu'!$E$6:$H$978,4,FALSE)=0,"ne",VLOOKUP("K"&amp;B32,'kody-odpadu'!$E$6:$H$978,4,FALSE)),"")</f>
        <v>ano</v>
      </c>
      <c r="E32" s="35"/>
      <c r="F32" s="35"/>
      <c r="G32" s="57">
        <f t="shared" si="3"/>
        <v>0</v>
      </c>
      <c r="H32" s="33"/>
      <c r="I32" s="42"/>
      <c r="J32" s="35"/>
      <c r="K32" s="35"/>
      <c r="L32" s="60" t="str">
        <f t="shared" si="0"/>
        <v>OK</v>
      </c>
      <c r="M32" s="153"/>
      <c r="N32" s="76"/>
      <c r="O32" s="156">
        <f t="shared" si="1"/>
        <v>0</v>
      </c>
      <c r="P32" s="156">
        <f t="shared" si="2"/>
        <v>0</v>
      </c>
      <c r="Q32" s="155"/>
      <c r="R32" s="155"/>
    </row>
    <row r="33" spans="2:18" ht="30" customHeight="1" thickBot="1" x14ac:dyDescent="0.3">
      <c r="B33" s="51" t="s">
        <v>2161</v>
      </c>
      <c r="C33" s="52" t="str">
        <f>IF(B33&lt;&gt;"",VLOOKUP("K"&amp;B33,'kody-odpadu'!$E$6:$H$978,2,FALSE),"")</f>
        <v>Cín</v>
      </c>
      <c r="D33" s="53" t="str">
        <f>IF(B33&lt;&gt;"",IF(VLOOKUP("K"&amp;B33,'kody-odpadu'!$E$6:$H$978,4,FALSE)=0,"ne",VLOOKUP("K"&amp;B33,'kody-odpadu'!$E$6:$H$978,4,FALSE)),"")</f>
        <v>ano</v>
      </c>
      <c r="E33" s="35"/>
      <c r="F33" s="35"/>
      <c r="G33" s="57">
        <f t="shared" si="3"/>
        <v>0</v>
      </c>
      <c r="H33" s="33"/>
      <c r="I33" s="42"/>
      <c r="J33" s="35"/>
      <c r="K33" s="35"/>
      <c r="L33" s="59" t="str">
        <f t="shared" si="0"/>
        <v>OK</v>
      </c>
      <c r="M33" s="153"/>
      <c r="N33" s="76"/>
      <c r="O33" s="156">
        <f t="shared" si="1"/>
        <v>0</v>
      </c>
      <c r="P33" s="156">
        <f t="shared" si="2"/>
        <v>0</v>
      </c>
      <c r="Q33" s="155"/>
      <c r="R33" s="155"/>
    </row>
    <row r="34" spans="2:18" ht="30" customHeight="1" thickBot="1" x14ac:dyDescent="0.3">
      <c r="B34" s="51" t="s">
        <v>2162</v>
      </c>
      <c r="C34" s="52" t="str">
        <f>IF(B34&lt;&gt;"",VLOOKUP("K"&amp;B34,'kody-odpadu'!$E$6:$H$978,2,FALSE),"")</f>
        <v>Směsné kovy</v>
      </c>
      <c r="D34" s="53" t="str">
        <f>IF(B34&lt;&gt;"",IF(VLOOKUP("K"&amp;B34,'kody-odpadu'!$E$6:$H$978,4,FALSE)=0,"ne",VLOOKUP("K"&amp;B34,'kody-odpadu'!$E$6:$H$978,4,FALSE)),"")</f>
        <v>ano</v>
      </c>
      <c r="E34" s="35"/>
      <c r="F34" s="35"/>
      <c r="G34" s="57">
        <f t="shared" si="3"/>
        <v>0</v>
      </c>
      <c r="H34" s="33"/>
      <c r="I34" s="42"/>
      <c r="J34" s="35"/>
      <c r="K34" s="35"/>
      <c r="L34" s="59" t="str">
        <f t="shared" si="0"/>
        <v>OK</v>
      </c>
      <c r="M34" s="153"/>
      <c r="N34" s="76"/>
      <c r="O34" s="156">
        <f t="shared" si="1"/>
        <v>0</v>
      </c>
      <c r="P34" s="156">
        <f t="shared" si="2"/>
        <v>0</v>
      </c>
      <c r="Q34" s="155"/>
      <c r="R34" s="155"/>
    </row>
    <row r="35" spans="2:18" ht="30" customHeight="1" thickBot="1" x14ac:dyDescent="0.3">
      <c r="B35" s="51" t="s">
        <v>2163</v>
      </c>
      <c r="C35" s="52" t="str">
        <f>IF(B35&lt;&gt;"",VLOOKUP("K"&amp;B35,'kody-odpadu'!$E$6:$H$978,2,FALSE),"")</f>
        <v>Kovový odpad znečištěný nebezpečnými látkami</v>
      </c>
      <c r="D35" s="53" t="str">
        <f>IF(B35&lt;&gt;"",IF(VLOOKUP("K"&amp;B35,'kody-odpadu'!$E$6:$H$978,4,FALSE)=0,"ne",VLOOKUP("K"&amp;B35,'kody-odpadu'!$E$6:$H$978,4,FALSE)),"")</f>
        <v>podmíněně *)</v>
      </c>
      <c r="E35" s="35"/>
      <c r="F35" s="35"/>
      <c r="G35" s="57">
        <f t="shared" si="3"/>
        <v>0</v>
      </c>
      <c r="H35" s="33"/>
      <c r="I35" s="42"/>
      <c r="J35" s="35"/>
      <c r="K35" s="35"/>
      <c r="L35" s="61" t="str">
        <f t="shared" si="0"/>
        <v>OK</v>
      </c>
      <c r="M35" s="153"/>
      <c r="N35" s="76"/>
      <c r="O35" s="156">
        <f t="shared" si="1"/>
        <v>0</v>
      </c>
      <c r="P35" s="156">
        <f t="shared" si="2"/>
        <v>0</v>
      </c>
      <c r="Q35" s="155"/>
      <c r="R35" s="155"/>
    </row>
    <row r="36" spans="2:18" ht="30" customHeight="1" thickBot="1" x14ac:dyDescent="0.3">
      <c r="B36" s="51" t="s">
        <v>2164</v>
      </c>
      <c r="C36" s="52" t="str">
        <f>IF(B36&lt;&gt;"",VLOOKUP("K"&amp;B36,'kody-odpadu'!$E$6:$H$978,2,FALSE),"")</f>
        <v>Kabely obsahující ropné látky, uhelný dehet a jiné nebezpečné látky</v>
      </c>
      <c r="D36" s="53" t="str">
        <f>IF(B36&lt;&gt;"",IF(VLOOKUP("K"&amp;B36,'kody-odpadu'!$E$6:$H$978,4,FALSE)=0,"ne",VLOOKUP("K"&amp;B36,'kody-odpadu'!$E$6:$H$978,4,FALSE)),"")</f>
        <v>ne</v>
      </c>
      <c r="E36" s="35"/>
      <c r="F36" s="35"/>
      <c r="G36" s="57">
        <f t="shared" si="3"/>
        <v>0</v>
      </c>
      <c r="H36" s="33"/>
      <c r="I36" s="40"/>
      <c r="J36" s="41"/>
      <c r="K36" s="41"/>
      <c r="L36" s="61" t="str">
        <f t="shared" si="0"/>
        <v>OK</v>
      </c>
      <c r="M36" s="151"/>
      <c r="N36" s="76"/>
      <c r="O36" s="156">
        <f t="shared" si="1"/>
        <v>0</v>
      </c>
      <c r="P36" s="156">
        <f t="shared" si="2"/>
        <v>0</v>
      </c>
      <c r="Q36" s="155"/>
      <c r="R36" s="155"/>
    </row>
    <row r="37" spans="2:18" ht="30" customHeight="1" thickBot="1" x14ac:dyDescent="0.3">
      <c r="B37" s="51" t="s">
        <v>2165</v>
      </c>
      <c r="C37" s="52" t="str">
        <f>IF(B37&lt;&gt;"",VLOOKUP("K"&amp;B37,'kody-odpadu'!$E$6:$H$978,2,FALSE),"")</f>
        <v>Kabely neuvedené pod číslem 17 04 10</v>
      </c>
      <c r="D37" s="53" t="str">
        <f>IF(B37&lt;&gt;"",IF(VLOOKUP("K"&amp;B37,'kody-odpadu'!$E$6:$H$978,4,FALSE)=0,"ne",VLOOKUP("K"&amp;B37,'kody-odpadu'!$E$6:$H$978,4,FALSE)),"")</f>
        <v>ano</v>
      </c>
      <c r="E37" s="35"/>
      <c r="F37" s="35"/>
      <c r="G37" s="57">
        <f t="shared" si="3"/>
        <v>0</v>
      </c>
      <c r="H37" s="33"/>
      <c r="I37" s="38"/>
      <c r="J37" s="39"/>
      <c r="K37" s="39"/>
      <c r="L37" s="60" t="str">
        <f t="shared" si="0"/>
        <v>OK</v>
      </c>
      <c r="M37" s="151"/>
      <c r="N37" s="76"/>
      <c r="O37" s="156">
        <f t="shared" si="1"/>
        <v>0</v>
      </c>
      <c r="P37" s="156">
        <f t="shared" si="2"/>
        <v>0</v>
      </c>
      <c r="Q37" s="155"/>
      <c r="R37" s="155"/>
    </row>
    <row r="38" spans="2:18" ht="30" customHeight="1" thickBot="1" x14ac:dyDescent="0.3">
      <c r="B38" s="51" t="s">
        <v>2166</v>
      </c>
      <c r="C38" s="52" t="str">
        <f>IF(B38&lt;&gt;"",VLOOKUP("K"&amp;B38,'kody-odpadu'!$E$6:$H$978,2,FALSE),"")</f>
        <v>Zemina a kamení obsahující nebezpečné látky</v>
      </c>
      <c r="D38" s="53" t="str">
        <f>IF(B38&lt;&gt;"",IF(VLOOKUP("K"&amp;B38,'kody-odpadu'!$E$6:$H$978,4,FALSE)=0,"ne",VLOOKUP("K"&amp;B38,'kody-odpadu'!$E$6:$H$978,4,FALSE)),"")</f>
        <v>ne</v>
      </c>
      <c r="E38" s="35"/>
      <c r="F38" s="35"/>
      <c r="G38" s="57">
        <f t="shared" ref="G38" si="4">IF(F38&gt;0,F38/E38,0)</f>
        <v>0</v>
      </c>
      <c r="H38" s="33"/>
      <c r="I38" s="38"/>
      <c r="J38" s="39"/>
      <c r="K38" s="39"/>
      <c r="L38" s="59" t="str">
        <f t="shared" si="0"/>
        <v>OK</v>
      </c>
      <c r="M38" s="151"/>
      <c r="N38" s="76"/>
      <c r="O38" s="156">
        <f t="shared" si="1"/>
        <v>0</v>
      </c>
      <c r="P38" s="156">
        <f t="shared" si="2"/>
        <v>0</v>
      </c>
      <c r="Q38" s="155"/>
      <c r="R38" s="155"/>
    </row>
    <row r="39" spans="2:18" ht="30" customHeight="1" thickBot="1" x14ac:dyDescent="0.3">
      <c r="B39" s="51" t="s">
        <v>2147</v>
      </c>
      <c r="C39" s="52" t="str">
        <f>IF(B39&lt;&gt;"",VLOOKUP("K"&amp;B39,'kody-odpadu'!$E$6:$H$978,2,FALSE),"")</f>
        <v>Zemina a kamení neuvedené pod číslem 17 05 03</v>
      </c>
      <c r="D39" s="53" t="str">
        <f>IF(B39&lt;&gt;"",IF(VLOOKUP("K"&amp;B39,'kody-odpadu'!$E$6:$H$978,4,FALSE)=0,"ne",VLOOKUP("K"&amp;B39,'kody-odpadu'!$E$6:$H$978,4,FALSE)),"")</f>
        <v>ne</v>
      </c>
      <c r="E39" s="35"/>
      <c r="F39" s="35"/>
      <c r="G39" s="57">
        <f t="shared" ref="G39:G46" si="5">IF(F39&gt;0,F39/E39,0)</f>
        <v>0</v>
      </c>
      <c r="H39" s="33"/>
      <c r="I39" s="38"/>
      <c r="J39" s="39"/>
      <c r="K39" s="39"/>
      <c r="L39" s="60" t="str">
        <f t="shared" si="0"/>
        <v>OK</v>
      </c>
      <c r="M39" s="151"/>
      <c r="N39" s="76"/>
      <c r="O39" s="156">
        <f t="shared" si="1"/>
        <v>0</v>
      </c>
      <c r="P39" s="156">
        <f t="shared" si="2"/>
        <v>0</v>
      </c>
      <c r="Q39" s="155"/>
      <c r="R39" s="155"/>
    </row>
    <row r="40" spans="2:18" ht="30" customHeight="1" thickBot="1" x14ac:dyDescent="0.3">
      <c r="B40" s="51" t="s">
        <v>2167</v>
      </c>
      <c r="C40" s="52" t="str">
        <f>IF(B40&lt;&gt;"",VLOOKUP("K"&amp;B40,'kody-odpadu'!$E$6:$H$978,2,FALSE),"")</f>
        <v>Vytěžená jalová hornina a hlušina obsahující nebezpečné látky</v>
      </c>
      <c r="D40" s="53" t="str">
        <f>IF(B40&lt;&gt;"",IF(VLOOKUP("K"&amp;B40,'kody-odpadu'!$E$6:$H$978,4,FALSE)=0,"ne",VLOOKUP("K"&amp;B40,'kody-odpadu'!$E$6:$H$978,4,FALSE)),"")</f>
        <v>podmíněně *)</v>
      </c>
      <c r="E40" s="35"/>
      <c r="F40" s="35"/>
      <c r="G40" s="57">
        <f t="shared" si="5"/>
        <v>0</v>
      </c>
      <c r="H40" s="33"/>
      <c r="I40" s="38"/>
      <c r="J40" s="39"/>
      <c r="K40" s="39"/>
      <c r="L40" s="59" t="str">
        <f t="shared" si="0"/>
        <v>OK</v>
      </c>
      <c r="M40" s="151"/>
      <c r="N40" s="76"/>
      <c r="O40" s="156">
        <f t="shared" si="1"/>
        <v>0</v>
      </c>
      <c r="P40" s="156">
        <f t="shared" si="2"/>
        <v>0</v>
      </c>
      <c r="Q40" s="155"/>
      <c r="R40" s="155"/>
    </row>
    <row r="41" spans="2:18" ht="30" customHeight="1" thickBot="1" x14ac:dyDescent="0.3">
      <c r="B41" s="51" t="s">
        <v>2168</v>
      </c>
      <c r="C41" s="52" t="str">
        <f>IF(B41&lt;&gt;"",VLOOKUP("K"&amp;B41,'kody-odpadu'!$E$6:$H$978,2,FALSE),"")</f>
        <v>Vytěžená jalová hornina a hlušina neuvedená pod číslem 17 05 05</v>
      </c>
      <c r="D41" s="53" t="str">
        <f>IF(B41&lt;&gt;"",IF(VLOOKUP("K"&amp;B41,'kody-odpadu'!$E$6:$H$978,4,FALSE)=0,"ne",VLOOKUP("K"&amp;B41,'kody-odpadu'!$E$6:$H$978,4,FALSE)),"")</f>
        <v>ne</v>
      </c>
      <c r="E41" s="35"/>
      <c r="F41" s="35"/>
      <c r="G41" s="57">
        <f t="shared" si="5"/>
        <v>0</v>
      </c>
      <c r="H41" s="33"/>
      <c r="I41" s="38"/>
      <c r="J41" s="39"/>
      <c r="K41" s="39"/>
      <c r="L41" s="60" t="str">
        <f t="shared" si="0"/>
        <v>OK</v>
      </c>
      <c r="M41" s="151"/>
      <c r="N41" s="76"/>
      <c r="O41" s="156">
        <f t="shared" si="1"/>
        <v>0</v>
      </c>
      <c r="P41" s="156">
        <f t="shared" si="2"/>
        <v>0</v>
      </c>
      <c r="Q41" s="155"/>
      <c r="R41" s="155"/>
    </row>
    <row r="42" spans="2:18" ht="30" customHeight="1" thickBot="1" x14ac:dyDescent="0.3">
      <c r="B42" s="51" t="s">
        <v>2169</v>
      </c>
      <c r="C42" s="52" t="str">
        <f>IF(B42&lt;&gt;"",VLOOKUP("K"&amp;B42,'kody-odpadu'!$E$6:$H$978,2,FALSE),"")</f>
        <v>Štěrk ze železničního svršku obsahující nebezpečné látky</v>
      </c>
      <c r="D42" s="53" t="str">
        <f>IF(B42&lt;&gt;"",IF(VLOOKUP("K"&amp;B42,'kody-odpadu'!$E$6:$H$978,4,FALSE)=0,"ne",VLOOKUP("K"&amp;B42,'kody-odpadu'!$E$6:$H$978,4,FALSE)),"")</f>
        <v>podmíněně *)</v>
      </c>
      <c r="E42" s="35"/>
      <c r="F42" s="35"/>
      <c r="G42" s="57">
        <f t="shared" si="5"/>
        <v>0</v>
      </c>
      <c r="H42" s="33"/>
      <c r="I42" s="38"/>
      <c r="J42" s="39"/>
      <c r="K42" s="39"/>
      <c r="L42" s="59" t="str">
        <f t="shared" si="0"/>
        <v>OK</v>
      </c>
      <c r="M42" s="151"/>
      <c r="N42" s="76"/>
      <c r="O42" s="156">
        <f t="shared" si="1"/>
        <v>0</v>
      </c>
      <c r="P42" s="156">
        <f t="shared" si="2"/>
        <v>0</v>
      </c>
      <c r="Q42" s="155"/>
      <c r="R42" s="155"/>
    </row>
    <row r="43" spans="2:18" ht="30" customHeight="1" thickBot="1" x14ac:dyDescent="0.3">
      <c r="B43" s="51" t="s">
        <v>2148</v>
      </c>
      <c r="C43" s="52" t="str">
        <f>IF(B43&lt;&gt;"",VLOOKUP("K"&amp;B43,'kody-odpadu'!$E$6:$H$978,2,FALSE),"")</f>
        <v>Štěrk ze železničního svršku neuvedený pod číslem 17 05 07</v>
      </c>
      <c r="D43" s="53" t="str">
        <f>IF(B43&lt;&gt;"",IF(VLOOKUP("K"&amp;B43,'kody-odpadu'!$E$6:$H$978,4,FALSE)=0,"ne",VLOOKUP("K"&amp;B43,'kody-odpadu'!$E$6:$H$978,4,FALSE)),"")</f>
        <v>ano</v>
      </c>
      <c r="E43" s="35"/>
      <c r="F43" s="35"/>
      <c r="G43" s="57">
        <f t="shared" si="5"/>
        <v>0</v>
      </c>
      <c r="H43" s="33"/>
      <c r="I43" s="38"/>
      <c r="J43" s="39"/>
      <c r="K43" s="39"/>
      <c r="L43" s="60" t="str">
        <f t="shared" si="0"/>
        <v>OK</v>
      </c>
      <c r="M43" s="151"/>
      <c r="N43" s="76"/>
      <c r="O43" s="156">
        <f t="shared" si="1"/>
        <v>0</v>
      </c>
      <c r="P43" s="156">
        <f t="shared" si="2"/>
        <v>0</v>
      </c>
      <c r="Q43" s="155"/>
      <c r="R43" s="155"/>
    </row>
    <row r="44" spans="2:18" ht="30" customHeight="1" thickBot="1" x14ac:dyDescent="0.3">
      <c r="B44" s="51" t="s">
        <v>2170</v>
      </c>
      <c r="C44" s="52" t="str">
        <f>IF(B44&lt;&gt;"",VLOOKUP("K"&amp;B44,'kody-odpadu'!$E$6:$H$978,2,FALSE),"")</f>
        <v>Izolační materiál s obsahem azbestu</v>
      </c>
      <c r="D44" s="53" t="str">
        <f>IF(B44&lt;&gt;"",IF(VLOOKUP("K"&amp;B44,'kody-odpadu'!$E$6:$H$978,4,FALSE)=0,"ne",VLOOKUP("K"&amp;B44,'kody-odpadu'!$E$6:$H$978,4,FALSE)),"")</f>
        <v>ne</v>
      </c>
      <c r="E44" s="35"/>
      <c r="F44" s="35"/>
      <c r="G44" s="57">
        <f t="shared" si="5"/>
        <v>0</v>
      </c>
      <c r="H44" s="33"/>
      <c r="I44" s="38"/>
      <c r="J44" s="39"/>
      <c r="K44" s="39"/>
      <c r="L44" s="59" t="str">
        <f t="shared" si="0"/>
        <v>OK</v>
      </c>
      <c r="M44" s="151"/>
      <c r="N44" s="76"/>
      <c r="O44" s="156">
        <f t="shared" si="1"/>
        <v>0</v>
      </c>
      <c r="P44" s="156">
        <f t="shared" si="2"/>
        <v>0</v>
      </c>
      <c r="Q44" s="155"/>
      <c r="R44" s="155"/>
    </row>
    <row r="45" spans="2:18" ht="30" customHeight="1" thickBot="1" x14ac:dyDescent="0.3">
      <c r="B45" s="51" t="s">
        <v>2171</v>
      </c>
      <c r="C45" s="52" t="str">
        <f>IF(B45&lt;&gt;"",VLOOKUP("K"&amp;B45,'kody-odpadu'!$E$6:$H$978,2,FALSE),"")</f>
        <v>Jiné izolační materiály, které jsou nebo obsahují nebezpečné látky</v>
      </c>
      <c r="D45" s="53" t="str">
        <f>IF(B45&lt;&gt;"",IF(VLOOKUP("K"&amp;B45,'kody-odpadu'!$E$6:$H$978,4,FALSE)=0,"ne",VLOOKUP("K"&amp;B45,'kody-odpadu'!$E$6:$H$978,4,FALSE)),"")</f>
        <v>ne</v>
      </c>
      <c r="E45" s="35"/>
      <c r="F45" s="35"/>
      <c r="G45" s="57">
        <f t="shared" si="5"/>
        <v>0</v>
      </c>
      <c r="H45" s="33"/>
      <c r="I45" s="38"/>
      <c r="J45" s="39"/>
      <c r="K45" s="39"/>
      <c r="L45" s="59" t="str">
        <f t="shared" si="0"/>
        <v>OK</v>
      </c>
      <c r="M45" s="151"/>
      <c r="N45" s="76"/>
      <c r="O45" s="156">
        <f t="shared" si="1"/>
        <v>0</v>
      </c>
      <c r="P45" s="156">
        <f t="shared" si="2"/>
        <v>0</v>
      </c>
      <c r="Q45" s="155"/>
      <c r="R45" s="155"/>
    </row>
    <row r="46" spans="2:18" ht="30" customHeight="1" thickBot="1" x14ac:dyDescent="0.3">
      <c r="B46" s="51" t="s">
        <v>2172</v>
      </c>
      <c r="C46" s="52" t="str">
        <f>IF(B46&lt;&gt;"",VLOOKUP("K"&amp;B46,'kody-odpadu'!$E$6:$H$978,2,FALSE),"")</f>
        <v>Izolační materiály neuvedené pod čísly 17 06 01 a 17 06 03</v>
      </c>
      <c r="D46" s="53" t="str">
        <f>IF(B46&lt;&gt;"",IF(VLOOKUP("K"&amp;B46,'kody-odpadu'!$E$6:$H$978,4,FALSE)=0,"ne",VLOOKUP("K"&amp;B46,'kody-odpadu'!$E$6:$H$978,4,FALSE)),"")</f>
        <v>ne</v>
      </c>
      <c r="E46" s="35"/>
      <c r="F46" s="35"/>
      <c r="G46" s="57">
        <f t="shared" si="5"/>
        <v>0</v>
      </c>
      <c r="H46" s="33"/>
      <c r="I46" s="38"/>
      <c r="J46" s="39"/>
      <c r="K46" s="39"/>
      <c r="L46" s="59" t="str">
        <f t="shared" si="0"/>
        <v>OK</v>
      </c>
      <c r="M46" s="151"/>
      <c r="N46" s="76"/>
      <c r="O46" s="156">
        <f t="shared" si="1"/>
        <v>0</v>
      </c>
      <c r="P46" s="156">
        <f t="shared" si="2"/>
        <v>0</v>
      </c>
      <c r="Q46" s="155"/>
      <c r="R46" s="155"/>
    </row>
    <row r="47" spans="2:18" ht="30" customHeight="1" thickBot="1" x14ac:dyDescent="0.3">
      <c r="B47" s="51" t="s">
        <v>2173</v>
      </c>
      <c r="C47" s="52" t="str">
        <f>IF(B47&lt;&gt;"",VLOOKUP("K"&amp;B47,'kody-odpadu'!$E$6:$H$978,2,FALSE),"")</f>
        <v>Stavební materiály obsahující azbest</v>
      </c>
      <c r="D47" s="53" t="str">
        <f>IF(B47&lt;&gt;"",IF(VLOOKUP("K"&amp;B47,'kody-odpadu'!$E$6:$H$978,4,FALSE)=0,"ne",VLOOKUP("K"&amp;B47,'kody-odpadu'!$E$6:$H$978,4,FALSE)),"")</f>
        <v>ne</v>
      </c>
      <c r="E47" s="35"/>
      <c r="F47" s="35"/>
      <c r="G47" s="57">
        <f t="shared" ref="G47:G55" si="6">IF(F47&gt;0,F47/E47,0)</f>
        <v>0</v>
      </c>
      <c r="H47" s="33"/>
      <c r="I47" s="38"/>
      <c r="J47" s="39"/>
      <c r="K47" s="39"/>
      <c r="L47" s="59" t="str">
        <f t="shared" si="0"/>
        <v>OK</v>
      </c>
      <c r="M47" s="151"/>
      <c r="N47" s="76"/>
      <c r="O47" s="156">
        <f t="shared" si="1"/>
        <v>0</v>
      </c>
      <c r="P47" s="156">
        <f t="shared" si="2"/>
        <v>0</v>
      </c>
      <c r="Q47" s="155"/>
      <c r="R47" s="155"/>
    </row>
    <row r="48" spans="2:18" ht="30" customHeight="1" thickBot="1" x14ac:dyDescent="0.3">
      <c r="B48" s="51" t="s">
        <v>2174</v>
      </c>
      <c r="C48" s="52" t="str">
        <f>IF(B48&lt;&gt;"",VLOOKUP("K"&amp;B48,'kody-odpadu'!$E$6:$H$978,2,FALSE),"")</f>
        <v>Stavební materiály na bázi sádry znečištěné nebezpečnými látkami</v>
      </c>
      <c r="D48" s="53" t="str">
        <f>IF(B48&lt;&gt;"",IF(VLOOKUP("K"&amp;B48,'kody-odpadu'!$E$6:$H$978,4,FALSE)=0,"ne",VLOOKUP("K"&amp;B48,'kody-odpadu'!$E$6:$H$978,4,FALSE)),"")</f>
        <v>podmíněně *)</v>
      </c>
      <c r="E48" s="35"/>
      <c r="F48" s="35"/>
      <c r="G48" s="57">
        <f t="shared" si="6"/>
        <v>0</v>
      </c>
      <c r="H48" s="33"/>
      <c r="I48" s="38"/>
      <c r="J48" s="39"/>
      <c r="K48" s="39"/>
      <c r="L48" s="60" t="str">
        <f t="shared" si="0"/>
        <v>OK</v>
      </c>
      <c r="M48" s="151"/>
      <c r="N48" s="76"/>
      <c r="O48" s="156">
        <f t="shared" si="1"/>
        <v>0</v>
      </c>
      <c r="P48" s="156">
        <f t="shared" si="2"/>
        <v>0</v>
      </c>
      <c r="Q48" s="155"/>
      <c r="R48" s="155"/>
    </row>
    <row r="49" spans="1:18" ht="30" customHeight="1" thickBot="1" x14ac:dyDescent="0.3">
      <c r="B49" s="51" t="s">
        <v>2149</v>
      </c>
      <c r="C49" s="52" t="str">
        <f>IF(B49&lt;&gt;"",VLOOKUP("K"&amp;B49,'kody-odpadu'!$E$6:$H$978,2,FALSE),"")</f>
        <v>Stavební materiály na bázi sádry neuvedené pod číslem 17 08 01</v>
      </c>
      <c r="D49" s="53" t="str">
        <f>IF(B49&lt;&gt;"",IF(VLOOKUP("K"&amp;B49,'kody-odpadu'!$E$6:$H$978,4,FALSE)=0,"ne",VLOOKUP("K"&amp;B49,'kody-odpadu'!$E$6:$H$978,4,FALSE)),"")</f>
        <v>ano</v>
      </c>
      <c r="E49" s="35"/>
      <c r="F49" s="35"/>
      <c r="G49" s="57">
        <f t="shared" si="6"/>
        <v>0</v>
      </c>
      <c r="H49" s="33"/>
      <c r="I49" s="38"/>
      <c r="J49" s="39"/>
      <c r="K49" s="39"/>
      <c r="L49" s="59" t="str">
        <f t="shared" si="0"/>
        <v>OK</v>
      </c>
      <c r="M49" s="151"/>
      <c r="N49" s="76"/>
      <c r="O49" s="156">
        <f t="shared" si="1"/>
        <v>0</v>
      </c>
      <c r="P49" s="156">
        <f t="shared" si="2"/>
        <v>0</v>
      </c>
      <c r="Q49" s="155"/>
      <c r="R49" s="155"/>
    </row>
    <row r="50" spans="1:18" ht="30" customHeight="1" thickBot="1" x14ac:dyDescent="0.3">
      <c r="B50" s="51" t="s">
        <v>2175</v>
      </c>
      <c r="C50" s="52" t="str">
        <f>IF(B50&lt;&gt;"",VLOOKUP("K"&amp;B50,'kody-odpadu'!$E$6:$H$978,2,FALSE),"")</f>
        <v>Stavební a demoliční odpady obsahující rtuť</v>
      </c>
      <c r="D50" s="53" t="str">
        <f>IF(B50&lt;&gt;"",IF(VLOOKUP("K"&amp;B50,'kody-odpadu'!$E$6:$H$978,4,FALSE)=0,"ne",VLOOKUP("K"&amp;B50,'kody-odpadu'!$E$6:$H$978,4,FALSE)),"")</f>
        <v>podmíněně *)</v>
      </c>
      <c r="E50" s="35"/>
      <c r="F50" s="35"/>
      <c r="G50" s="57">
        <f t="shared" si="6"/>
        <v>0</v>
      </c>
      <c r="H50" s="33"/>
      <c r="I50" s="38"/>
      <c r="J50" s="39"/>
      <c r="K50" s="39"/>
      <c r="L50" s="60" t="str">
        <f t="shared" si="0"/>
        <v>OK</v>
      </c>
      <c r="M50" s="151"/>
      <c r="N50" s="76"/>
      <c r="O50" s="156">
        <f t="shared" si="1"/>
        <v>0</v>
      </c>
      <c r="P50" s="156">
        <f t="shared" si="2"/>
        <v>0</v>
      </c>
      <c r="Q50" s="155"/>
      <c r="R50" s="155"/>
    </row>
    <row r="51" spans="1:18" ht="30" customHeight="1" thickBot="1" x14ac:dyDescent="0.3">
      <c r="B51" s="51" t="s">
        <v>2176</v>
      </c>
      <c r="C51" s="54" t="str">
        <f>IF(B51&lt;&gt;"",VLOOKUP("K"&amp;B51,'kody-odpadu'!$E$6:$H$978,2,FALSE),"")</f>
        <v>Stavební a demoliční odpady obsahující PCB (např. těsnící materiály obsahující PCB, podlahoviny na bázi pryskyřic obsahující PCB, utěsněné zasklené dílce obsahující PCB, kondenzátory obsahující PCB)</v>
      </c>
      <c r="D51" s="53" t="str">
        <f>IF(B51&lt;&gt;"",IF(VLOOKUP("K"&amp;B51,'kody-odpadu'!$E$6:$H$978,4,FALSE)=0,"ne",VLOOKUP("K"&amp;B51,'kody-odpadu'!$E$6:$H$978,4,FALSE)),"")</f>
        <v>podmíněně *)</v>
      </c>
      <c r="E51" s="35"/>
      <c r="F51" s="35"/>
      <c r="G51" s="57">
        <f t="shared" si="6"/>
        <v>0</v>
      </c>
      <c r="H51" s="33"/>
      <c r="I51" s="38"/>
      <c r="J51" s="39"/>
      <c r="K51" s="39"/>
      <c r="L51" s="59" t="str">
        <f t="shared" si="0"/>
        <v>OK</v>
      </c>
      <c r="M51" s="151"/>
      <c r="N51" s="76"/>
      <c r="O51" s="156">
        <f t="shared" si="1"/>
        <v>0</v>
      </c>
      <c r="P51" s="156">
        <f t="shared" si="2"/>
        <v>0</v>
      </c>
      <c r="Q51" s="155"/>
      <c r="R51" s="155"/>
    </row>
    <row r="52" spans="1:18" ht="30" customHeight="1" thickBot="1" x14ac:dyDescent="0.3">
      <c r="B52" s="51" t="s">
        <v>2177</v>
      </c>
      <c r="C52" s="52" t="str">
        <f>IF(B52&lt;&gt;"",VLOOKUP("K"&amp;B52,'kody-odpadu'!$E$6:$H$978,2,FALSE),"")</f>
        <v>Jiné stavební a demoliční odpady (včetně směsných stavebních a demoličních odpadů) obsahující nebezpečné látky</v>
      </c>
      <c r="D52" s="53" t="str">
        <f>IF(B52&lt;&gt;"",IF(VLOOKUP("K"&amp;B52,'kody-odpadu'!$E$6:$H$978,4,FALSE)=0,"ne",VLOOKUP("K"&amp;B52,'kody-odpadu'!$E$6:$H$978,4,FALSE)),"")</f>
        <v>podmíněně *)</v>
      </c>
      <c r="E52" s="35"/>
      <c r="F52" s="35"/>
      <c r="G52" s="57">
        <f t="shared" si="6"/>
        <v>0</v>
      </c>
      <c r="H52" s="33"/>
      <c r="I52" s="38"/>
      <c r="J52" s="39"/>
      <c r="K52" s="39"/>
      <c r="L52" s="59" t="str">
        <f t="shared" si="0"/>
        <v>OK</v>
      </c>
      <c r="M52" s="151"/>
      <c r="N52" s="76"/>
      <c r="O52" s="156">
        <f t="shared" si="1"/>
        <v>0</v>
      </c>
      <c r="P52" s="156">
        <f t="shared" si="2"/>
        <v>0</v>
      </c>
      <c r="Q52" s="155"/>
      <c r="R52" s="155"/>
    </row>
    <row r="53" spans="1:18" ht="30" customHeight="1" thickBot="1" x14ac:dyDescent="0.3">
      <c r="B53" s="51" t="s">
        <v>2150</v>
      </c>
      <c r="C53" s="52" t="str">
        <f>IF(B53&lt;&gt;"",VLOOKUP("K"&amp;B53,'kody-odpadu'!$E$6:$H$978,2,FALSE),"")</f>
        <v>Směsné stavební a demoliční odpady neuvedené pod čísly 17 09 01, 17 09 02 a 17 09 03</v>
      </c>
      <c r="D53" s="53" t="str">
        <f>IF(B53&lt;&gt;"",IF(VLOOKUP("K"&amp;B53,'kody-odpadu'!$E$6:$H$978,4,FALSE)=0,"ne",VLOOKUP("K"&amp;B53,'kody-odpadu'!$E$6:$H$978,4,FALSE)),"")</f>
        <v>ano</v>
      </c>
      <c r="E53" s="35"/>
      <c r="F53" s="35"/>
      <c r="G53" s="57">
        <f t="shared" si="6"/>
        <v>0</v>
      </c>
      <c r="H53" s="33"/>
      <c r="I53" s="38"/>
      <c r="J53" s="39"/>
      <c r="K53" s="39"/>
      <c r="L53" s="59" t="str">
        <f t="shared" si="0"/>
        <v>OK</v>
      </c>
      <c r="M53" s="151"/>
      <c r="N53" s="76"/>
      <c r="O53" s="156">
        <f t="shared" si="1"/>
        <v>0</v>
      </c>
      <c r="P53" s="156">
        <f t="shared" si="2"/>
        <v>0</v>
      </c>
      <c r="Q53" s="155"/>
      <c r="R53" s="155"/>
    </row>
    <row r="54" spans="1:18" ht="30" customHeight="1" thickBot="1" x14ac:dyDescent="0.3">
      <c r="B54" s="55" t="s">
        <v>2207</v>
      </c>
      <c r="C54" s="52" t="s">
        <v>2184</v>
      </c>
      <c r="D54" s="53" t="str">
        <f>IF(B54&lt;&gt;"",IF(VLOOKUP("K"&amp;B54,'kody-odpadu'!$E$6:$H$980,4,FALSE)=0,"ne",VLOOKUP("K"&amp;B54,'kody-odpadu'!$E$6:$H$980,4,FALSE)),"")</f>
        <v>ano</v>
      </c>
      <c r="E54" s="35"/>
      <c r="F54" s="35"/>
      <c r="G54" s="57">
        <f t="shared" si="6"/>
        <v>0</v>
      </c>
      <c r="H54" s="33"/>
      <c r="I54" s="38"/>
      <c r="J54" s="39"/>
      <c r="K54" s="39"/>
      <c r="L54" s="59" t="str">
        <f t="shared" si="0"/>
        <v>OK</v>
      </c>
      <c r="M54" s="151"/>
      <c r="N54" s="76"/>
      <c r="O54" s="156">
        <f t="shared" si="1"/>
        <v>0</v>
      </c>
      <c r="P54" s="156">
        <f t="shared" si="2"/>
        <v>0</v>
      </c>
      <c r="Q54" s="155"/>
      <c r="R54" s="155"/>
    </row>
    <row r="55" spans="1:18" ht="30" customHeight="1" thickBot="1" x14ac:dyDescent="0.3">
      <c r="B55" s="55" t="s">
        <v>2208</v>
      </c>
      <c r="C55" s="56" t="s">
        <v>2199</v>
      </c>
      <c r="D55" s="53" t="str">
        <f>IF(B55&lt;&gt;"",IF(VLOOKUP("K"&amp;B55,'kody-odpadu'!$E$6:$H$981,4,FALSE)=0,"ne",VLOOKUP("K"&amp;B55,'kody-odpadu'!$E$6:$H$981,4,FALSE)),"")</f>
        <v>ano</v>
      </c>
      <c r="E55" s="35"/>
      <c r="F55" s="35"/>
      <c r="G55" s="57">
        <f t="shared" si="6"/>
        <v>0</v>
      </c>
      <c r="H55" s="33"/>
      <c r="I55" s="38"/>
      <c r="J55" s="39"/>
      <c r="K55" s="39"/>
      <c r="L55" s="59" t="str">
        <f t="shared" si="0"/>
        <v>OK</v>
      </c>
      <c r="M55" s="151"/>
      <c r="N55" s="76"/>
      <c r="O55" s="156">
        <f t="shared" si="1"/>
        <v>0</v>
      </c>
      <c r="P55" s="156">
        <f t="shared" si="2"/>
        <v>0</v>
      </c>
      <c r="Q55" s="155"/>
      <c r="R55" s="155"/>
    </row>
    <row r="56" spans="1:18" ht="30" customHeight="1" thickBot="1" x14ac:dyDescent="0.3">
      <c r="B56" s="55" t="s">
        <v>2212</v>
      </c>
      <c r="C56" s="56" t="s">
        <v>2200</v>
      </c>
      <c r="D56" s="53" t="str">
        <f>IF(B56&lt;&gt;"",IF(VLOOKUP("K"&amp;B56,'kody-odpadu'!$E$6:$H$982,4,FALSE)=0,"ne",VLOOKUP("K"&amp;B56,'kody-odpadu'!$E$6:$H$982,4,FALSE)),"")</f>
        <v>ano</v>
      </c>
      <c r="E56" s="35"/>
      <c r="F56" s="35"/>
      <c r="G56" s="57">
        <f t="shared" ref="G56:G58" si="7">IF(F56&gt;0,F56/E56,0)</f>
        <v>0</v>
      </c>
      <c r="H56" s="33"/>
      <c r="I56" s="38"/>
      <c r="J56" s="39"/>
      <c r="K56" s="39"/>
      <c r="L56" s="59" t="str">
        <f t="shared" si="0"/>
        <v>OK</v>
      </c>
      <c r="M56" s="151"/>
      <c r="N56" s="76"/>
      <c r="O56" s="156">
        <f t="shared" si="1"/>
        <v>0</v>
      </c>
      <c r="P56" s="156">
        <f t="shared" si="2"/>
        <v>0</v>
      </c>
      <c r="Q56" s="155"/>
      <c r="R56" s="155"/>
    </row>
    <row r="57" spans="1:18" ht="30" customHeight="1" thickBot="1" x14ac:dyDescent="0.3">
      <c r="B57" s="55" t="s">
        <v>2209</v>
      </c>
      <c r="C57" s="56" t="s">
        <v>2201</v>
      </c>
      <c r="D57" s="53" t="str">
        <f>IF(B57&lt;&gt;"",IF(VLOOKUP("K"&amp;B57,'kody-odpadu'!$E$6:$H$983,4,FALSE)=0,"ne",VLOOKUP("K"&amp;B57,'kody-odpadu'!$E$6:$H$983,4,FALSE)),"")</f>
        <v>ano</v>
      </c>
      <c r="E57" s="35"/>
      <c r="F57" s="35"/>
      <c r="G57" s="57">
        <f t="shared" si="7"/>
        <v>0</v>
      </c>
      <c r="H57" s="33"/>
      <c r="I57" s="38"/>
      <c r="J57" s="39"/>
      <c r="K57" s="39"/>
      <c r="L57" s="59" t="str">
        <f t="shared" si="0"/>
        <v>OK</v>
      </c>
      <c r="M57" s="151"/>
      <c r="N57" s="76"/>
      <c r="O57" s="156">
        <f t="shared" si="1"/>
        <v>0</v>
      </c>
      <c r="P57" s="156">
        <f t="shared" si="2"/>
        <v>0</v>
      </c>
      <c r="Q57" s="155"/>
      <c r="R57" s="155"/>
    </row>
    <row r="58" spans="1:18" ht="30" customHeight="1" thickBot="1" x14ac:dyDescent="0.3">
      <c r="B58" s="55" t="s">
        <v>2210</v>
      </c>
      <c r="C58" s="56" t="s">
        <v>1324</v>
      </c>
      <c r="D58" s="53" t="str">
        <f>IF(B58&lt;&gt;"",IF(VLOOKUP("K"&amp;B58,'kody-odpadu'!$E$6:$H$984,4,FALSE)=0,"ne",VLOOKUP("K"&amp;B58,'kody-odpadu'!$E$6:$H$984,4,FALSE)),"")</f>
        <v>ne</v>
      </c>
      <c r="E58" s="35"/>
      <c r="F58" s="35"/>
      <c r="G58" s="57">
        <f t="shared" si="7"/>
        <v>0</v>
      </c>
      <c r="H58" s="33"/>
      <c r="I58" s="38"/>
      <c r="J58" s="39"/>
      <c r="K58" s="39"/>
      <c r="L58" s="60" t="str">
        <f t="shared" si="0"/>
        <v>OK</v>
      </c>
      <c r="M58" s="151"/>
      <c r="N58" s="76"/>
      <c r="O58" s="156">
        <f t="shared" si="1"/>
        <v>0</v>
      </c>
      <c r="P58" s="156">
        <f t="shared" si="2"/>
        <v>0</v>
      </c>
      <c r="Q58" s="155"/>
      <c r="R58" s="155"/>
    </row>
    <row r="59" spans="1:18" ht="30" customHeight="1" thickBot="1" x14ac:dyDescent="0.3">
      <c r="B59" s="55" t="s">
        <v>2211</v>
      </c>
      <c r="C59" s="56" t="s">
        <v>2218</v>
      </c>
      <c r="D59" s="53" t="str">
        <f>IF(B59&lt;&gt;"",IF(VLOOKUP("K"&amp;B59,'kody-odpadu'!$E$6:$H$985,4,FALSE)=0,"ne",VLOOKUP("K"&amp;B59,'kody-odpadu'!$E$6:$H$985,4,FALSE)),"")</f>
        <v>ano</v>
      </c>
      <c r="E59" s="35"/>
      <c r="F59" s="35"/>
      <c r="G59" s="57">
        <f t="shared" ref="G59" si="8">IF(F59&gt;0,F59/E59,0)</f>
        <v>0</v>
      </c>
      <c r="H59" s="33"/>
      <c r="I59" s="38"/>
      <c r="J59" s="39"/>
      <c r="K59" s="39"/>
      <c r="L59" s="98" t="str">
        <f t="shared" ref="L59" si="9">IF(E59-I59-J59-K59=0,"OK","CHYBA")</f>
        <v>OK</v>
      </c>
      <c r="M59" s="151"/>
      <c r="O59" s="156">
        <f t="shared" si="1"/>
        <v>0</v>
      </c>
      <c r="P59" s="156">
        <f t="shared" si="2"/>
        <v>0</v>
      </c>
      <c r="Q59" s="155"/>
      <c r="R59" s="155"/>
    </row>
    <row r="60" spans="1:18" x14ac:dyDescent="0.25">
      <c r="B60" s="77"/>
      <c r="C60" s="79"/>
      <c r="D60" s="79"/>
      <c r="E60" s="79"/>
      <c r="F60" s="79"/>
      <c r="G60" s="79"/>
      <c r="L60" s="99"/>
    </row>
    <row r="61" spans="1:18" ht="18.75" x14ac:dyDescent="0.3">
      <c r="B61" s="78" t="s">
        <v>2137</v>
      </c>
      <c r="C61" s="79"/>
      <c r="D61" s="79"/>
      <c r="E61" s="79"/>
      <c r="F61" s="79"/>
      <c r="G61" s="79"/>
    </row>
    <row r="62" spans="1:18" ht="14.45" customHeight="1" thickBot="1" x14ac:dyDescent="0.35">
      <c r="B62" s="78"/>
      <c r="C62" s="79"/>
      <c r="D62" s="79"/>
      <c r="E62" s="79"/>
      <c r="F62" s="79"/>
      <c r="G62" s="79"/>
    </row>
    <row r="63" spans="1:18" s="82" customFormat="1" ht="24.95" customHeight="1" thickBot="1" x14ac:dyDescent="0.3">
      <c r="A63" s="80"/>
      <c r="B63" s="107"/>
      <c r="C63" s="185" t="s">
        <v>2203</v>
      </c>
      <c r="D63" s="186"/>
      <c r="E63" s="186"/>
      <c r="F63" s="186"/>
      <c r="G63" s="187"/>
    </row>
    <row r="64" spans="1:18" s="82" customFormat="1" ht="24.95" customHeight="1" thickBot="1" x14ac:dyDescent="0.3">
      <c r="A64" s="83"/>
      <c r="B64" s="108"/>
      <c r="C64" s="172" t="s">
        <v>2136</v>
      </c>
      <c r="D64" s="173"/>
      <c r="E64" s="173"/>
      <c r="F64" s="173"/>
      <c r="G64" s="174"/>
      <c r="H64" s="85"/>
    </row>
    <row r="65" spans="1:7" s="82" customFormat="1" ht="24.95" customHeight="1" thickBot="1" x14ac:dyDescent="0.3">
      <c r="B65" s="86"/>
      <c r="C65" s="175" t="s">
        <v>2187</v>
      </c>
      <c r="D65" s="176"/>
      <c r="E65" s="176"/>
      <c r="F65" s="176"/>
      <c r="G65" s="177"/>
    </row>
    <row r="66" spans="1:7" ht="47.25" customHeight="1" thickBot="1" x14ac:dyDescent="0.3">
      <c r="A66" s="70"/>
      <c r="B66" s="87"/>
      <c r="C66" s="169" t="s">
        <v>2124</v>
      </c>
      <c r="D66" s="170"/>
      <c r="E66" s="170"/>
      <c r="F66" s="170"/>
      <c r="G66" s="171"/>
    </row>
    <row r="67" spans="1:7" x14ac:dyDescent="0.25">
      <c r="B67" s="110"/>
      <c r="C67" s="106"/>
    </row>
    <row r="68" spans="1:7" ht="14.45" customHeight="1" x14ac:dyDescent="0.25"/>
    <row r="72" spans="1:7" x14ac:dyDescent="0.25">
      <c r="C72" s="109"/>
    </row>
  </sheetData>
  <sheetProtection algorithmName="SHA-512" hashValue="Po4DzmktDpHlRUB33ry1WKkIT8ZHpMOfNZJ/V2e422GZ/N61pCyqgcKko4upUVVMGNvznQL3mbtR3nmZ1uQeKQ==" saltValue="jxBGwDNvMiryPIqYxxo3wA==" spinCount="100000" sheet="1" selectLockedCells="1"/>
  <protectedRanges>
    <protectedRange sqref="C4:G5" name="Oblast3"/>
    <protectedRange sqref="E16:F59" name="Oblast1"/>
    <protectedRange sqref="H16:K59" name="Oblast2"/>
  </protectedRanges>
  <mergeCells count="11">
    <mergeCell ref="C2:G2"/>
    <mergeCell ref="C66:G66"/>
    <mergeCell ref="C64:G64"/>
    <mergeCell ref="C65:G65"/>
    <mergeCell ref="C12:F12"/>
    <mergeCell ref="C8:D8"/>
    <mergeCell ref="C9:D9"/>
    <mergeCell ref="C10:D10"/>
    <mergeCell ref="C11:D11"/>
    <mergeCell ref="C7:D7"/>
    <mergeCell ref="C63:G63"/>
  </mergeCells>
  <phoneticPr fontId="25" type="noConversion"/>
  <conditionalFormatting sqref="C12:F12">
    <cfRule type="containsText" dxfId="51" priority="73" operator="containsText" text="NEBYLO">
      <formula>NOT(ISERROR(SEARCH("NEBYLO",C12)))</formula>
    </cfRule>
    <cfRule type="containsText" dxfId="50" priority="72" operator="containsText" text="odpadu BYLO">
      <formula>NOT(ISERROR(SEARCH("odpadu BYLO",C12)))</formula>
    </cfRule>
  </conditionalFormatting>
  <conditionalFormatting sqref="D16:D37">
    <cfRule type="cellIs" dxfId="49" priority="78" operator="equal">
      <formula>"podmíněně *)"</formula>
    </cfRule>
    <cfRule type="containsText" dxfId="48" priority="77" operator="containsText" text="ano">
      <formula>NOT(ISERROR(SEARCH("ano",D16)))</formula>
    </cfRule>
    <cfRule type="containsText" dxfId="47" priority="76" operator="containsText" text="ne">
      <formula>NOT(ISERROR(SEARCH("ne",D16)))</formula>
    </cfRule>
  </conditionalFormatting>
  <conditionalFormatting sqref="D17:D38">
    <cfRule type="cellIs" dxfId="46" priority="68" operator="equal">
      <formula>"podmíněně *)"</formula>
    </cfRule>
    <cfRule type="containsText" dxfId="45" priority="67" operator="containsText" text="ano">
      <formula>NOT(ISERROR(SEARCH("ano",D17)))</formula>
    </cfRule>
    <cfRule type="containsText" dxfId="44" priority="66" operator="containsText" text="ne">
      <formula>NOT(ISERROR(SEARCH("ne",D17)))</formula>
    </cfRule>
  </conditionalFormatting>
  <conditionalFormatting sqref="D38:D39">
    <cfRule type="cellIs" dxfId="43" priority="62" operator="equal">
      <formula>"podmíněně *)"</formula>
    </cfRule>
    <cfRule type="containsText" dxfId="42" priority="61" operator="containsText" text="ano">
      <formula>NOT(ISERROR(SEARCH("ano",D38)))</formula>
    </cfRule>
    <cfRule type="containsText" dxfId="41" priority="60" operator="containsText" text="ne">
      <formula>NOT(ISERROR(SEARCH("ne",D38)))</formula>
    </cfRule>
  </conditionalFormatting>
  <conditionalFormatting sqref="D39:D40">
    <cfRule type="cellIs" dxfId="40" priority="56" operator="equal">
      <formula>"podmíněně *)"</formula>
    </cfRule>
    <cfRule type="containsText" dxfId="39" priority="55" operator="containsText" text="ano">
      <formula>NOT(ISERROR(SEARCH("ano",D39)))</formula>
    </cfRule>
    <cfRule type="containsText" dxfId="38" priority="54" operator="containsText" text="ne">
      <formula>NOT(ISERROR(SEARCH("ne",D39)))</formula>
    </cfRule>
  </conditionalFormatting>
  <conditionalFormatting sqref="D40:D41">
    <cfRule type="cellIs" dxfId="37" priority="50" operator="equal">
      <formula>"podmíněně *)"</formula>
    </cfRule>
    <cfRule type="containsText" dxfId="36" priority="49" operator="containsText" text="ano">
      <formula>NOT(ISERROR(SEARCH("ano",D40)))</formula>
    </cfRule>
    <cfRule type="containsText" dxfId="35" priority="48" operator="containsText" text="ne">
      <formula>NOT(ISERROR(SEARCH("ne",D40)))</formula>
    </cfRule>
  </conditionalFormatting>
  <conditionalFormatting sqref="D41:D42">
    <cfRule type="containsText" dxfId="34" priority="42" operator="containsText" text="ne">
      <formula>NOT(ISERROR(SEARCH("ne",D41)))</formula>
    </cfRule>
    <cfRule type="containsText" dxfId="33" priority="43" operator="containsText" text="ano">
      <formula>NOT(ISERROR(SEARCH("ano",D41)))</formula>
    </cfRule>
    <cfRule type="cellIs" dxfId="32" priority="44" operator="equal">
      <formula>"podmíněně *)"</formula>
    </cfRule>
  </conditionalFormatting>
  <conditionalFormatting sqref="D42:D43">
    <cfRule type="cellIs" dxfId="31" priority="38" operator="equal">
      <formula>"podmíněně *)"</formula>
    </cfRule>
    <cfRule type="containsText" dxfId="30" priority="37" operator="containsText" text="ano">
      <formula>NOT(ISERROR(SEARCH("ano",D42)))</formula>
    </cfRule>
    <cfRule type="containsText" dxfId="29" priority="36" operator="containsText" text="ne">
      <formula>NOT(ISERROR(SEARCH("ne",D42)))</formula>
    </cfRule>
  </conditionalFormatting>
  <conditionalFormatting sqref="D43:D44">
    <cfRule type="cellIs" dxfId="28" priority="32" operator="equal">
      <formula>"podmíněně *)"</formula>
    </cfRule>
    <cfRule type="containsText" dxfId="27" priority="31" operator="containsText" text="ano">
      <formula>NOT(ISERROR(SEARCH("ano",D43)))</formula>
    </cfRule>
    <cfRule type="containsText" dxfId="26" priority="30" operator="containsText" text="ne">
      <formula>NOT(ISERROR(SEARCH("ne",D43)))</formula>
    </cfRule>
  </conditionalFormatting>
  <conditionalFormatting sqref="D44:D45">
    <cfRule type="cellIs" dxfId="25" priority="26" operator="equal">
      <formula>"podmíněně *)"</formula>
    </cfRule>
    <cfRule type="containsText" dxfId="24" priority="25" operator="containsText" text="ano">
      <formula>NOT(ISERROR(SEARCH("ano",D44)))</formula>
    </cfRule>
    <cfRule type="containsText" dxfId="23" priority="24" operator="containsText" text="ne">
      <formula>NOT(ISERROR(SEARCH("ne",D44)))</formula>
    </cfRule>
  </conditionalFormatting>
  <conditionalFormatting sqref="D45:D59">
    <cfRule type="cellIs" dxfId="22" priority="20" operator="equal">
      <formula>"podmíněně *)"</formula>
    </cfRule>
    <cfRule type="containsText" dxfId="21" priority="19" operator="containsText" text="ano">
      <formula>NOT(ISERROR(SEARCH("ano",D45)))</formula>
    </cfRule>
    <cfRule type="containsText" dxfId="20" priority="18" operator="containsText" text="ne">
      <formula>NOT(ISERROR(SEARCH("ne",D45)))</formula>
    </cfRule>
  </conditionalFormatting>
  <conditionalFormatting sqref="D46:D59">
    <cfRule type="cellIs" dxfId="19" priority="17" operator="equal">
      <formula>"podmíněně *)"</formula>
    </cfRule>
    <cfRule type="containsText" dxfId="18" priority="16" operator="containsText" text="ano">
      <formula>NOT(ISERROR(SEARCH("ano",D46)))</formula>
    </cfRule>
    <cfRule type="containsText" dxfId="17" priority="15" operator="containsText" text="ne">
      <formula>NOT(ISERROR(SEARCH("ne",D46)))</formula>
    </cfRule>
  </conditionalFormatting>
  <conditionalFormatting sqref="E11">
    <cfRule type="cellIs" dxfId="16" priority="74" operator="greaterThanOrEqual">
      <formula>70</formula>
    </cfRule>
    <cfRule type="containsBlanks" dxfId="15" priority="75">
      <formula>LEN(TRIM(E11))=0</formula>
    </cfRule>
  </conditionalFormatting>
  <conditionalFormatting sqref="L1:L1048576">
    <cfRule type="containsText" dxfId="14" priority="2" operator="containsText" text="CHYBA">
      <formula>NOT(ISERROR(SEARCH("CHYBA",L1)))</formula>
    </cfRule>
    <cfRule type="containsText" dxfId="13" priority="1" operator="containsText" text="OK">
      <formula>NOT(ISERROR(SEARCH("OK",L1)))</formula>
    </cfRule>
  </conditionalFormatting>
  <dataValidations count="1">
    <dataValidation type="list" allowBlank="1" showInputMessage="1" showErrorMessage="1" sqref="H16:H59" xr:uid="{00000000-0002-0000-0000-000000000000}">
      <formula1>" - ,ano,ne"</formula1>
    </dataValidation>
  </dataValidations>
  <pageMargins left="0.25" right="0.25" top="0.75" bottom="0.75" header="0.3" footer="0.3"/>
  <pageSetup paperSize="8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L41"/>
  <sheetViews>
    <sheetView workbookViewId="0">
      <pane ySplit="12" topLeftCell="A13" activePane="bottomLeft" state="frozen"/>
      <selection pane="bottomLeft" activeCell="G13" sqref="G13:I16"/>
    </sheetView>
  </sheetViews>
  <sheetFormatPr defaultColWidth="11.42578125" defaultRowHeight="15" x14ac:dyDescent="0.25"/>
  <cols>
    <col min="1" max="1" width="4.28515625" customWidth="1"/>
    <col min="3" max="3" width="56.7109375" customWidth="1"/>
    <col min="4" max="4" width="16.28515625" bestFit="1" customWidth="1"/>
    <col min="7" max="8" width="11.5703125" customWidth="1"/>
    <col min="11" max="11" width="35.42578125" customWidth="1"/>
    <col min="12" max="12" width="4.28515625" customWidth="1"/>
  </cols>
  <sheetData>
    <row r="2" spans="2:12" ht="23.25" x14ac:dyDescent="0.35">
      <c r="B2" s="62"/>
      <c r="C2" s="168" t="s">
        <v>2224</v>
      </c>
      <c r="D2" s="168"/>
      <c r="E2" s="168"/>
      <c r="F2" s="168"/>
      <c r="G2" s="90"/>
      <c r="H2" s="90"/>
    </row>
    <row r="3" spans="2:12" x14ac:dyDescent="0.25">
      <c r="B3" s="62"/>
      <c r="H3" s="63"/>
    </row>
    <row r="4" spans="2:12" ht="20.25" customHeight="1" thickBot="1" x14ac:dyDescent="0.3">
      <c r="B4" s="64" t="s">
        <v>2190</v>
      </c>
      <c r="C4" s="104">
        <f>'Výkaz 1 - OPM a SDO skup. 17'!C4</f>
        <v>0</v>
      </c>
      <c r="D4" s="91"/>
      <c r="E4" s="91"/>
      <c r="F4" s="91"/>
      <c r="G4" s="91"/>
      <c r="H4" s="92"/>
    </row>
    <row r="5" spans="2:12" ht="20.25" customHeight="1" thickBot="1" x14ac:dyDescent="0.3">
      <c r="B5" s="64" t="s">
        <v>2191</v>
      </c>
      <c r="C5" s="105">
        <f>'Výkaz 1 - OPM a SDO skup. 17'!C5</f>
        <v>0</v>
      </c>
      <c r="D5" s="93"/>
      <c r="E5" s="93"/>
      <c r="F5" s="93"/>
      <c r="G5" s="93"/>
      <c r="H5" s="94"/>
    </row>
    <row r="6" spans="2:12" ht="15.75" thickBot="1" x14ac:dyDescent="0.3"/>
    <row r="7" spans="2:12" ht="16.5" thickBot="1" x14ac:dyDescent="0.3">
      <c r="C7" s="190" t="s">
        <v>2128</v>
      </c>
      <c r="D7" s="191"/>
      <c r="E7" s="164">
        <f>SUM(D13:D34)</f>
        <v>0</v>
      </c>
      <c r="F7" s="95" t="s">
        <v>2134</v>
      </c>
    </row>
    <row r="8" spans="2:12" ht="16.5" thickBot="1" x14ac:dyDescent="0.3">
      <c r="C8" s="188" t="s">
        <v>2138</v>
      </c>
      <c r="D8" s="189"/>
      <c r="E8" s="165">
        <f>SUM(E13:E34)</f>
        <v>0</v>
      </c>
      <c r="F8" s="72" t="s">
        <v>2134</v>
      </c>
    </row>
    <row r="9" spans="2:12" ht="16.5" thickBot="1" x14ac:dyDescent="0.3">
      <c r="C9" s="188" t="s">
        <v>2139</v>
      </c>
      <c r="D9" s="189"/>
      <c r="E9" s="165" t="e">
        <f>(E8/E7)*100</f>
        <v>#DIV/0!</v>
      </c>
      <c r="F9" s="72" t="s">
        <v>2135</v>
      </c>
    </row>
    <row r="10" spans="2:12" ht="15.75" thickBot="1" x14ac:dyDescent="0.3">
      <c r="D10" s="96"/>
      <c r="E10" s="96"/>
      <c r="F10" s="96"/>
    </row>
    <row r="11" spans="2:12" ht="82.5" x14ac:dyDescent="0.25">
      <c r="B11" s="43" t="s">
        <v>2121</v>
      </c>
      <c r="C11" s="44" t="s">
        <v>2125</v>
      </c>
      <c r="D11" s="44" t="s">
        <v>2226</v>
      </c>
      <c r="E11" s="44" t="s">
        <v>2228</v>
      </c>
      <c r="F11" s="44" t="s">
        <v>2227</v>
      </c>
      <c r="G11" s="44" t="s">
        <v>2229</v>
      </c>
      <c r="H11" s="44" t="s">
        <v>2230</v>
      </c>
      <c r="I11" s="44" t="s">
        <v>2206</v>
      </c>
      <c r="J11" s="44" t="s">
        <v>2188</v>
      </c>
      <c r="K11" s="44" t="s">
        <v>2189</v>
      </c>
      <c r="L11" s="74"/>
    </row>
    <row r="12" spans="2:12" ht="15.75" thickBot="1" x14ac:dyDescent="0.3">
      <c r="B12" s="97"/>
      <c r="C12" s="47"/>
      <c r="D12" s="48" t="s">
        <v>2126</v>
      </c>
      <c r="E12" s="48" t="s">
        <v>2126</v>
      </c>
      <c r="F12" s="48" t="s">
        <v>2127</v>
      </c>
      <c r="G12" s="48" t="s">
        <v>2126</v>
      </c>
      <c r="H12" s="48" t="s">
        <v>2126</v>
      </c>
      <c r="I12" s="48" t="s">
        <v>2126</v>
      </c>
      <c r="J12" s="48"/>
      <c r="K12" s="48"/>
      <c r="L12" s="75"/>
    </row>
    <row r="13" spans="2:12" ht="30" customHeight="1" thickBot="1" x14ac:dyDescent="0.3">
      <c r="B13" s="101" t="s">
        <v>2178</v>
      </c>
      <c r="C13" s="52" t="str">
        <f>IF(B13&lt;&gt;"",VLOOKUP("K"&amp;B13,'kody-odpadu'!$E$6:$H$978,2,FALSE),"")</f>
        <v>Směsný komunální odpad</v>
      </c>
      <c r="D13" s="35"/>
      <c r="E13" s="35"/>
      <c r="F13" s="102">
        <f>IF(E13&gt;0,E13/D13,0)</f>
        <v>0</v>
      </c>
      <c r="G13" s="103"/>
      <c r="H13" s="37"/>
      <c r="I13" s="37"/>
      <c r="J13" s="58" t="str">
        <f t="shared" ref="J13:J34" si="0">IF(D13-G13-H13-I13=0,"OK","CHYBA")</f>
        <v>OK</v>
      </c>
      <c r="K13" s="157"/>
    </row>
    <row r="14" spans="2:12" ht="30" customHeight="1" thickBot="1" x14ac:dyDescent="0.3">
      <c r="B14" s="101" t="s">
        <v>2179</v>
      </c>
      <c r="C14" s="52" t="str">
        <f>IF(B14&lt;&gt;"",VLOOKUP("K"&amp;B14,'kody-odpadu'!$E$6:$H$978,2,FALSE),"")</f>
        <v>Objemný odpad</v>
      </c>
      <c r="D14" s="35"/>
      <c r="E14" s="35"/>
      <c r="F14" s="57">
        <f t="shared" ref="F14:F34" si="1">IF(E14&gt;0,E14/D14,0)</f>
        <v>0</v>
      </c>
      <c r="G14" s="38"/>
      <c r="H14" s="39"/>
      <c r="I14" s="39"/>
      <c r="J14" s="98" t="str">
        <f t="shared" si="0"/>
        <v>OK</v>
      </c>
      <c r="K14" s="150"/>
    </row>
    <row r="15" spans="2:12" ht="30" customHeight="1" thickBot="1" x14ac:dyDescent="0.3">
      <c r="B15" s="101" t="s">
        <v>2180</v>
      </c>
      <c r="C15" s="52" t="str">
        <f>IF(B15&lt;&gt;"",VLOOKUP("K"&amp;B15,'kody-odpadu'!$E$6:$H$978,2,FALSE),"")</f>
        <v>Komunální odpady jinak blíže neurčené</v>
      </c>
      <c r="D15" s="35"/>
      <c r="E15" s="35"/>
      <c r="F15" s="57">
        <f t="shared" si="1"/>
        <v>0</v>
      </c>
      <c r="G15" s="38"/>
      <c r="H15" s="39"/>
      <c r="I15" s="39"/>
      <c r="J15" s="98" t="str">
        <f t="shared" si="0"/>
        <v>OK</v>
      </c>
      <c r="K15" s="150"/>
    </row>
    <row r="16" spans="2:12" ht="30" customHeight="1" thickBot="1" x14ac:dyDescent="0.3">
      <c r="B16" s="101" t="s">
        <v>2181</v>
      </c>
      <c r="C16" s="52" t="str">
        <f>IF(B16&lt;&gt;"",VLOOKUP("K"&amp;B16,'kody-odpadu'!$E$6:$H$978,2,FALSE),"")</f>
        <v>Plasty</v>
      </c>
      <c r="D16" s="35"/>
      <c r="E16" s="35"/>
      <c r="F16" s="57">
        <f t="shared" si="1"/>
        <v>0</v>
      </c>
      <c r="G16" s="38"/>
      <c r="H16" s="39"/>
      <c r="I16" s="39"/>
      <c r="J16" s="98" t="str">
        <f t="shared" si="0"/>
        <v>OK</v>
      </c>
      <c r="K16" s="150"/>
    </row>
    <row r="17" spans="2:11" ht="30" customHeight="1" thickBot="1" x14ac:dyDescent="0.3">
      <c r="B17" s="101" t="s">
        <v>2143</v>
      </c>
      <c r="C17" s="52" t="str">
        <f>IF(B17&lt;&gt;"",VLOOKUP("K"&amp;B17,'kody-odpadu'!$E$6:$H$978,2,FALSE),"")</f>
        <v>Papír a lepenka</v>
      </c>
      <c r="D17" s="35"/>
      <c r="E17" s="35"/>
      <c r="F17" s="57">
        <f t="shared" si="1"/>
        <v>0</v>
      </c>
      <c r="G17" s="38"/>
      <c r="H17" s="39"/>
      <c r="I17" s="39"/>
      <c r="J17" s="98" t="str">
        <f t="shared" si="0"/>
        <v>OK</v>
      </c>
      <c r="K17" s="150"/>
    </row>
    <row r="18" spans="2:11" ht="30" customHeight="1" thickBot="1" x14ac:dyDescent="0.3">
      <c r="B18" s="101" t="s">
        <v>2182</v>
      </c>
      <c r="C18" s="52" t="str">
        <f>IF(B18&lt;&gt;"",VLOOKUP("K"&amp;B18,'kody-odpadu'!$E$6:$H$978,2,FALSE),"")</f>
        <v>Sklo</v>
      </c>
      <c r="D18" s="35"/>
      <c r="E18" s="35"/>
      <c r="F18" s="57">
        <f t="shared" si="1"/>
        <v>0</v>
      </c>
      <c r="G18" s="40"/>
      <c r="H18" s="41"/>
      <c r="I18" s="41"/>
      <c r="J18" s="98" t="str">
        <f t="shared" si="0"/>
        <v>OK</v>
      </c>
      <c r="K18" s="150"/>
    </row>
    <row r="19" spans="2:11" ht="30" customHeight="1" thickBot="1" x14ac:dyDescent="0.3">
      <c r="B19" s="101"/>
      <c r="C19" s="52" t="str">
        <f>IF(B19&lt;&gt;"",VLOOKUP("K"&amp;B19,'kody-odpadu'!$E$6:$H$978,2,FALSE),"")</f>
        <v/>
      </c>
      <c r="D19" s="35"/>
      <c r="E19" s="35"/>
      <c r="F19" s="57">
        <f t="shared" si="1"/>
        <v>0</v>
      </c>
      <c r="G19" s="38"/>
      <c r="H19" s="39"/>
      <c r="I19" s="39"/>
      <c r="J19" s="98" t="str">
        <f t="shared" si="0"/>
        <v>OK</v>
      </c>
      <c r="K19" s="150"/>
    </row>
    <row r="20" spans="2:11" ht="30" customHeight="1" thickBot="1" x14ac:dyDescent="0.3">
      <c r="B20" s="101"/>
      <c r="C20" s="52" t="str">
        <f>IF(B20&lt;&gt;"",VLOOKUP("K"&amp;B20,'kody-odpadu'!$E$6:$H$978,2,FALSE),"")</f>
        <v/>
      </c>
      <c r="D20" s="35"/>
      <c r="E20" s="35"/>
      <c r="F20" s="57">
        <f t="shared" si="1"/>
        <v>0</v>
      </c>
      <c r="G20" s="38"/>
      <c r="H20" s="39"/>
      <c r="I20" s="39"/>
      <c r="J20" s="98" t="str">
        <f t="shared" si="0"/>
        <v>OK</v>
      </c>
      <c r="K20" s="150"/>
    </row>
    <row r="21" spans="2:11" ht="30" customHeight="1" thickBot="1" x14ac:dyDescent="0.3">
      <c r="B21" s="101"/>
      <c r="C21" s="52" t="str">
        <f>IF(B21&lt;&gt;"",VLOOKUP("K"&amp;B21,'kody-odpadu'!$E$6:$H$978,2,FALSE),"")</f>
        <v/>
      </c>
      <c r="D21" s="35"/>
      <c r="E21" s="35"/>
      <c r="F21" s="57">
        <f t="shared" si="1"/>
        <v>0</v>
      </c>
      <c r="G21" s="38"/>
      <c r="H21" s="39"/>
      <c r="I21" s="39"/>
      <c r="J21" s="98" t="str">
        <f t="shared" si="0"/>
        <v>OK</v>
      </c>
      <c r="K21" s="150"/>
    </row>
    <row r="22" spans="2:11" ht="30" customHeight="1" thickBot="1" x14ac:dyDescent="0.3">
      <c r="B22" s="101"/>
      <c r="C22" s="52" t="str">
        <f>IF(B22&lt;&gt;"",VLOOKUP("K"&amp;B22,'kody-odpadu'!$E$6:$H$978,2,FALSE),"")</f>
        <v/>
      </c>
      <c r="D22" s="35"/>
      <c r="E22" s="35"/>
      <c r="F22" s="57">
        <f t="shared" si="1"/>
        <v>0</v>
      </c>
      <c r="G22" s="42"/>
      <c r="H22" s="35"/>
      <c r="I22" s="35"/>
      <c r="J22" s="98" t="str">
        <f t="shared" si="0"/>
        <v>OK</v>
      </c>
      <c r="K22" s="150"/>
    </row>
    <row r="23" spans="2:11" ht="30" customHeight="1" thickBot="1" x14ac:dyDescent="0.3">
      <c r="B23" s="101"/>
      <c r="C23" s="52" t="str">
        <f>IF(B23&lt;&gt;"",VLOOKUP("K"&amp;B23,'kody-odpadu'!$E$6:$H$978,2,FALSE),"")</f>
        <v/>
      </c>
      <c r="D23" s="35"/>
      <c r="E23" s="35"/>
      <c r="F23" s="57">
        <f t="shared" si="1"/>
        <v>0</v>
      </c>
      <c r="G23" s="42"/>
      <c r="H23" s="35"/>
      <c r="I23" s="35"/>
      <c r="J23" s="59" t="str">
        <f t="shared" si="0"/>
        <v>OK</v>
      </c>
      <c r="K23" s="150"/>
    </row>
    <row r="24" spans="2:11" ht="30" customHeight="1" thickBot="1" x14ac:dyDescent="0.3">
      <c r="B24" s="101"/>
      <c r="C24" s="52" t="str">
        <f>IF(B24&lt;&gt;"",VLOOKUP("K"&amp;B24,'kody-odpadu'!$E$6:$H$978,2,FALSE),"")</f>
        <v/>
      </c>
      <c r="D24" s="35"/>
      <c r="E24" s="35"/>
      <c r="F24" s="57">
        <f t="shared" si="1"/>
        <v>0</v>
      </c>
      <c r="G24" s="42"/>
      <c r="H24" s="35"/>
      <c r="I24" s="35"/>
      <c r="J24" s="59" t="str">
        <f t="shared" si="0"/>
        <v>OK</v>
      </c>
      <c r="K24" s="150"/>
    </row>
    <row r="25" spans="2:11" ht="30" customHeight="1" thickBot="1" x14ac:dyDescent="0.3">
      <c r="B25" s="101"/>
      <c r="C25" s="52" t="str">
        <f>IF(B25&lt;&gt;"",VLOOKUP("K"&amp;B25,'kody-odpadu'!$E$6:$H$978,2,FALSE),"")</f>
        <v/>
      </c>
      <c r="D25" s="35"/>
      <c r="E25" s="35"/>
      <c r="F25" s="57">
        <f t="shared" si="1"/>
        <v>0</v>
      </c>
      <c r="G25" s="40"/>
      <c r="H25" s="41"/>
      <c r="I25" s="41"/>
      <c r="J25" s="60" t="str">
        <f t="shared" si="0"/>
        <v>OK</v>
      </c>
      <c r="K25" s="150"/>
    </row>
    <row r="26" spans="2:11" ht="30" customHeight="1" thickBot="1" x14ac:dyDescent="0.3">
      <c r="B26" s="101"/>
      <c r="C26" s="52" t="str">
        <f>IF(B26&lt;&gt;"",VLOOKUP("K"&amp;B26,'kody-odpadu'!$E$6:$H$978,2,FALSE),"")</f>
        <v/>
      </c>
      <c r="D26" s="35"/>
      <c r="E26" s="35"/>
      <c r="F26" s="57">
        <f t="shared" si="1"/>
        <v>0</v>
      </c>
      <c r="G26" s="38"/>
      <c r="H26" s="39"/>
      <c r="I26" s="39"/>
      <c r="J26" s="98" t="str">
        <f t="shared" si="0"/>
        <v>OK</v>
      </c>
      <c r="K26" s="150"/>
    </row>
    <row r="27" spans="2:11" ht="30" customHeight="1" thickBot="1" x14ac:dyDescent="0.3">
      <c r="B27" s="101"/>
      <c r="C27" s="52" t="str">
        <f>IF(B27&lt;&gt;"",VLOOKUP("K"&amp;B27,'kody-odpadu'!$E$6:$H$978,2,FALSE),"")</f>
        <v/>
      </c>
      <c r="D27" s="35"/>
      <c r="E27" s="35"/>
      <c r="F27" s="57">
        <f t="shared" si="1"/>
        <v>0</v>
      </c>
      <c r="G27" s="40"/>
      <c r="H27" s="41"/>
      <c r="I27" s="41"/>
      <c r="J27" s="59" t="str">
        <f t="shared" si="0"/>
        <v>OK</v>
      </c>
      <c r="K27" s="150"/>
    </row>
    <row r="28" spans="2:11" ht="30" customHeight="1" thickBot="1" x14ac:dyDescent="0.3">
      <c r="B28" s="101"/>
      <c r="C28" s="52" t="str">
        <f>IF(B28&lt;&gt;"",VLOOKUP("K"&amp;B28,'kody-odpadu'!$E$6:$H$978,2,FALSE),"")</f>
        <v/>
      </c>
      <c r="D28" s="35"/>
      <c r="E28" s="35"/>
      <c r="F28" s="57">
        <f t="shared" si="1"/>
        <v>0</v>
      </c>
      <c r="G28" s="38"/>
      <c r="H28" s="39"/>
      <c r="I28" s="39"/>
      <c r="J28" s="60" t="str">
        <f t="shared" si="0"/>
        <v>OK</v>
      </c>
      <c r="K28" s="150"/>
    </row>
    <row r="29" spans="2:11" ht="30" customHeight="1" thickBot="1" x14ac:dyDescent="0.3">
      <c r="B29" s="101"/>
      <c r="C29" s="52" t="str">
        <f>IF(B29&lt;&gt;"",VLOOKUP("K"&amp;B29,'kody-odpadu'!$E$6:$H$978,2,FALSE),"")</f>
        <v/>
      </c>
      <c r="D29" s="35"/>
      <c r="E29" s="35"/>
      <c r="F29" s="57">
        <f t="shared" si="1"/>
        <v>0</v>
      </c>
      <c r="G29" s="42"/>
      <c r="H29" s="35"/>
      <c r="I29" s="35"/>
      <c r="J29" s="98" t="str">
        <f t="shared" si="0"/>
        <v>OK</v>
      </c>
      <c r="K29" s="150"/>
    </row>
    <row r="30" spans="2:11" ht="30" customHeight="1" thickBot="1" x14ac:dyDescent="0.3">
      <c r="B30" s="101"/>
      <c r="C30" s="52" t="str">
        <f>IF(B30&lt;&gt;"",VLOOKUP("K"&amp;B30,'kody-odpadu'!$E$6:$H$978,2,FALSE),"")</f>
        <v/>
      </c>
      <c r="D30" s="35"/>
      <c r="E30" s="35"/>
      <c r="F30" s="57">
        <f t="shared" si="1"/>
        <v>0</v>
      </c>
      <c r="G30" s="42"/>
      <c r="H30" s="35"/>
      <c r="I30" s="35"/>
      <c r="J30" s="59" t="str">
        <f t="shared" si="0"/>
        <v>OK</v>
      </c>
      <c r="K30" s="150"/>
    </row>
    <row r="31" spans="2:11" ht="30" customHeight="1" thickBot="1" x14ac:dyDescent="0.3">
      <c r="B31" s="101"/>
      <c r="C31" s="52" t="str">
        <f>IF(B31&lt;&gt;"",VLOOKUP("K"&amp;B31,'kody-odpadu'!$E$6:$H$978,2,FALSE),"")</f>
        <v/>
      </c>
      <c r="D31" s="35"/>
      <c r="E31" s="35"/>
      <c r="F31" s="57">
        <f t="shared" si="1"/>
        <v>0</v>
      </c>
      <c r="G31" s="42"/>
      <c r="H31" s="35"/>
      <c r="I31" s="35"/>
      <c r="J31" s="59" t="str">
        <f t="shared" si="0"/>
        <v>OK</v>
      </c>
      <c r="K31" s="150"/>
    </row>
    <row r="32" spans="2:11" ht="30" customHeight="1" thickBot="1" x14ac:dyDescent="0.3">
      <c r="B32" s="101"/>
      <c r="C32" s="52" t="str">
        <f>IF(B32&lt;&gt;"",VLOOKUP("K"&amp;B32,'kody-odpadu'!$E$6:$H$978,2,FALSE),"")</f>
        <v/>
      </c>
      <c r="D32" s="35"/>
      <c r="E32" s="35"/>
      <c r="F32" s="57">
        <f t="shared" si="1"/>
        <v>0</v>
      </c>
      <c r="G32" s="42"/>
      <c r="H32" s="35"/>
      <c r="I32" s="35"/>
      <c r="J32" s="59" t="str">
        <f t="shared" si="0"/>
        <v>OK</v>
      </c>
      <c r="K32" s="150"/>
    </row>
    <row r="33" spans="1:11" ht="30" customHeight="1" thickBot="1" x14ac:dyDescent="0.3">
      <c r="B33" s="101"/>
      <c r="C33" s="52" t="str">
        <f>IF(B33&lt;&gt;"",VLOOKUP("K"&amp;B33,'kody-odpadu'!$E$6:$H$978,2,FALSE),"")</f>
        <v/>
      </c>
      <c r="D33" s="35"/>
      <c r="E33" s="35"/>
      <c r="F33" s="57">
        <f t="shared" si="1"/>
        <v>0</v>
      </c>
      <c r="G33" s="40"/>
      <c r="H33" s="41"/>
      <c r="I33" s="41"/>
      <c r="J33" s="60" t="str">
        <f t="shared" si="0"/>
        <v>OK</v>
      </c>
      <c r="K33" s="150"/>
    </row>
    <row r="34" spans="1:11" ht="30" customHeight="1" thickBot="1" x14ac:dyDescent="0.3">
      <c r="B34" s="101"/>
      <c r="C34" s="52" t="str">
        <f>IF(B34&lt;&gt;"",VLOOKUP("K"&amp;B34,'kody-odpadu'!$E$6:$H$978,2,FALSE),"")</f>
        <v/>
      </c>
      <c r="D34" s="35"/>
      <c r="E34" s="35"/>
      <c r="F34" s="57">
        <f t="shared" si="1"/>
        <v>0</v>
      </c>
      <c r="G34" s="38"/>
      <c r="H34" s="39"/>
      <c r="I34" s="39"/>
      <c r="J34" s="59" t="str">
        <f t="shared" si="0"/>
        <v>OK</v>
      </c>
      <c r="K34" s="150"/>
    </row>
    <row r="35" spans="1:11" x14ac:dyDescent="0.25">
      <c r="J35" s="99"/>
    </row>
    <row r="36" spans="1:11" ht="18.75" x14ac:dyDescent="0.3">
      <c r="B36" s="78" t="s">
        <v>2137</v>
      </c>
      <c r="C36" s="79"/>
      <c r="D36" s="79"/>
      <c r="E36" s="79"/>
      <c r="F36" s="79"/>
    </row>
    <row r="37" spans="1:11" ht="15.75" thickBot="1" x14ac:dyDescent="0.3">
      <c r="B37" s="79"/>
      <c r="C37" s="79"/>
      <c r="D37" s="79"/>
      <c r="E37" s="79"/>
      <c r="F37" s="79"/>
    </row>
    <row r="38" spans="1:11" ht="24.95" customHeight="1" thickBot="1" x14ac:dyDescent="0.3">
      <c r="B38" s="81"/>
      <c r="C38" s="185" t="s">
        <v>2204</v>
      </c>
      <c r="D38" s="186"/>
      <c r="E38" s="186"/>
      <c r="F38" s="187"/>
    </row>
    <row r="39" spans="1:11" ht="24.95" customHeight="1" thickBot="1" x14ac:dyDescent="0.3">
      <c r="A39" s="70"/>
      <c r="B39" s="84"/>
      <c r="C39" s="172" t="s">
        <v>2136</v>
      </c>
      <c r="D39" s="173"/>
      <c r="E39" s="173"/>
      <c r="F39" s="174"/>
      <c r="G39" s="100"/>
    </row>
    <row r="40" spans="1:11" ht="24.95" customHeight="1" thickBot="1" x14ac:dyDescent="0.3">
      <c r="B40" s="86"/>
      <c r="C40" s="175" t="s">
        <v>2187</v>
      </c>
      <c r="D40" s="176"/>
      <c r="E40" s="176"/>
      <c r="F40" s="177"/>
    </row>
    <row r="41" spans="1:11" ht="47.25" customHeight="1" thickBot="1" x14ac:dyDescent="0.3">
      <c r="B41" s="87"/>
      <c r="C41" s="169" t="s">
        <v>2124</v>
      </c>
      <c r="D41" s="170"/>
      <c r="E41" s="170"/>
      <c r="F41" s="171"/>
    </row>
  </sheetData>
  <sheetProtection algorithmName="SHA-512" hashValue="RAiCuxvW7kwZk+6HIzBEIpFkb6hUjEAThath+wZtjrqM7iNvfg/fEmTYyh5nXjSdqKTZt4CSGBmiP0I5S8frrg==" saltValue="gOexE0iDyTZofG0t4AKpbA==" spinCount="100000" sheet="1" objects="1" scenarios="1" selectLockedCells="1"/>
  <mergeCells count="8">
    <mergeCell ref="C39:F39"/>
    <mergeCell ref="C40:F40"/>
    <mergeCell ref="C41:F41"/>
    <mergeCell ref="C2:F2"/>
    <mergeCell ref="C9:D9"/>
    <mergeCell ref="C38:F38"/>
    <mergeCell ref="C7:D7"/>
    <mergeCell ref="C8:D8"/>
  </mergeCells>
  <conditionalFormatting sqref="J1:J1048576">
    <cfRule type="cellIs" dxfId="12" priority="1" operator="equal">
      <formula>"OK"</formula>
    </cfRule>
    <cfRule type="cellIs" dxfId="11" priority="2" operator="equal">
      <formula>"CHYBA"</formula>
    </cfRule>
  </conditionalFormatting>
  <conditionalFormatting sqref="J11">
    <cfRule type="containsText" dxfId="10" priority="3" operator="containsText" text="OK">
      <formula>NOT(ISERROR(SEARCH("OK",J11)))</formula>
    </cfRule>
    <cfRule type="containsText" dxfId="9" priority="4" operator="containsText" text="CHYBA">
      <formula>NOT(ISERROR(SEARCH("CHYBA",J11)))</formula>
    </cfRule>
  </conditionalFormatting>
  <pageMargins left="0.25" right="0.25" top="0.75" bottom="0.75" header="0.3" footer="0.3"/>
  <pageSetup paperSize="8" scale="7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9D491-052F-4EAD-8A4E-2D0F3BBB0B42}">
  <sheetPr>
    <pageSetUpPr fitToPage="1"/>
  </sheetPr>
  <dimension ref="B2:L54"/>
  <sheetViews>
    <sheetView workbookViewId="0">
      <pane ySplit="12" topLeftCell="A13" activePane="bottomLeft" state="frozen"/>
      <selection pane="bottomLeft" activeCell="G2" sqref="G2"/>
    </sheetView>
  </sheetViews>
  <sheetFormatPr defaultColWidth="11.42578125" defaultRowHeight="15" x14ac:dyDescent="0.25"/>
  <cols>
    <col min="1" max="1" width="4.28515625" style="115" customWidth="1"/>
    <col min="2" max="2" width="11.42578125" style="115"/>
    <col min="3" max="3" width="56.7109375" style="115" customWidth="1"/>
    <col min="4" max="4" width="16.28515625" style="115" bestFit="1" customWidth="1"/>
    <col min="5" max="6" width="11.42578125" style="115"/>
    <col min="7" max="8" width="11.5703125" style="115" customWidth="1"/>
    <col min="9" max="10" width="11.42578125" style="115"/>
    <col min="11" max="11" width="35.42578125" style="115" customWidth="1"/>
    <col min="12" max="12" width="4.28515625" style="115" customWidth="1"/>
    <col min="13" max="16384" width="11.42578125" style="115"/>
  </cols>
  <sheetData>
    <row r="2" spans="2:12" ht="23.25" x14ac:dyDescent="0.35">
      <c r="B2" s="116"/>
      <c r="C2" s="192" t="s">
        <v>2232</v>
      </c>
      <c r="D2" s="192"/>
      <c r="E2" s="192"/>
      <c r="F2" s="192"/>
      <c r="G2" s="117"/>
      <c r="H2" s="117"/>
    </row>
    <row r="3" spans="2:12" x14ac:dyDescent="0.25">
      <c r="B3" s="116"/>
      <c r="H3" s="118"/>
    </row>
    <row r="4" spans="2:12" ht="20.25" customHeight="1" thickBot="1" x14ac:dyDescent="0.3">
      <c r="B4" s="119" t="s">
        <v>2190</v>
      </c>
      <c r="C4" s="120">
        <f>'Výkaz 1 - OPM a SDO skup. 17'!C4</f>
        <v>0</v>
      </c>
      <c r="D4" s="121"/>
      <c r="E4" s="121"/>
      <c r="F4" s="121"/>
      <c r="G4" s="121"/>
      <c r="H4" s="122"/>
    </row>
    <row r="5" spans="2:12" ht="20.25" customHeight="1" thickBot="1" x14ac:dyDescent="0.3">
      <c r="B5" s="119" t="s">
        <v>2191</v>
      </c>
      <c r="C5" s="123">
        <f>'Výkaz 1 - OPM a SDO skup. 17'!C5</f>
        <v>0</v>
      </c>
      <c r="D5" s="124"/>
      <c r="E5" s="124"/>
      <c r="F5" s="124"/>
      <c r="G5" s="124"/>
      <c r="H5" s="125"/>
    </row>
    <row r="6" spans="2:12" ht="15.75" thickBot="1" x14ac:dyDescent="0.3"/>
    <row r="7" spans="2:12" ht="16.5" thickBot="1" x14ac:dyDescent="0.3">
      <c r="C7" s="193" t="s">
        <v>2128</v>
      </c>
      <c r="D7" s="194"/>
      <c r="E7" s="166">
        <f>SUM(D13:D50)</f>
        <v>0</v>
      </c>
      <c r="F7" s="126" t="s">
        <v>2134</v>
      </c>
    </row>
    <row r="8" spans="2:12" ht="16.5" thickBot="1" x14ac:dyDescent="0.3">
      <c r="C8" s="195" t="s">
        <v>2138</v>
      </c>
      <c r="D8" s="196"/>
      <c r="E8" s="167">
        <f>SUM(E13:E50)</f>
        <v>0</v>
      </c>
      <c r="F8" s="127" t="s">
        <v>2134</v>
      </c>
    </row>
    <row r="9" spans="2:12" ht="16.5" thickBot="1" x14ac:dyDescent="0.3">
      <c r="C9" s="195" t="s">
        <v>2139</v>
      </c>
      <c r="D9" s="196"/>
      <c r="E9" s="167" t="e">
        <f>(E8/E7)*100</f>
        <v>#DIV/0!</v>
      </c>
      <c r="F9" s="127" t="s">
        <v>2135</v>
      </c>
    </row>
    <row r="10" spans="2:12" ht="15.75" thickBot="1" x14ac:dyDescent="0.3">
      <c r="D10" s="128"/>
      <c r="E10" s="128"/>
      <c r="F10" s="128"/>
    </row>
    <row r="11" spans="2:12" ht="82.5" x14ac:dyDescent="0.25">
      <c r="B11" s="129" t="s">
        <v>2121</v>
      </c>
      <c r="C11" s="130" t="s">
        <v>2125</v>
      </c>
      <c r="D11" s="130" t="s">
        <v>2226</v>
      </c>
      <c r="E11" s="130" t="s">
        <v>2228</v>
      </c>
      <c r="F11" s="130" t="s">
        <v>2227</v>
      </c>
      <c r="G11" s="130" t="s">
        <v>2229</v>
      </c>
      <c r="H11" s="130" t="s">
        <v>2230</v>
      </c>
      <c r="I11" s="130" t="s">
        <v>2206</v>
      </c>
      <c r="J11" s="130" t="s">
        <v>2188</v>
      </c>
      <c r="K11" s="130" t="s">
        <v>2189</v>
      </c>
      <c r="L11" s="131"/>
    </row>
    <row r="12" spans="2:12" ht="15.75" thickBot="1" x14ac:dyDescent="0.3">
      <c r="B12" s="132"/>
      <c r="C12" s="133"/>
      <c r="D12" s="134" t="s">
        <v>2126</v>
      </c>
      <c r="E12" s="134" t="s">
        <v>2126</v>
      </c>
      <c r="F12" s="134" t="s">
        <v>2127</v>
      </c>
      <c r="G12" s="134" t="s">
        <v>2126</v>
      </c>
      <c r="H12" s="134" t="s">
        <v>2126</v>
      </c>
      <c r="I12" s="134" t="s">
        <v>2126</v>
      </c>
      <c r="J12" s="135"/>
      <c r="K12" s="134"/>
      <c r="L12" s="136"/>
    </row>
    <row r="13" spans="2:12" ht="30" customHeight="1" x14ac:dyDescent="0.25">
      <c r="B13" s="137" t="s">
        <v>2141</v>
      </c>
      <c r="C13" s="138" t="str">
        <f>IF(B13&lt;&gt;"",VLOOKUP("K"&amp;B13,'kody-odpadu'!$E$6:$H$978,2,FALSE),"")</f>
        <v>Beton</v>
      </c>
      <c r="D13" s="139">
        <f>'Výkaz 1 - OPM a SDO skup. 17'!E16</f>
        <v>0</v>
      </c>
      <c r="E13" s="139">
        <f>'Výkaz 1 - OPM a SDO skup. 17'!F16</f>
        <v>0</v>
      </c>
      <c r="F13" s="140">
        <f>IF(E13&gt;0,E13/D13,0)</f>
        <v>0</v>
      </c>
      <c r="G13" s="139">
        <f>'Výkaz 1 - OPM a SDO skup. 17'!I16</f>
        <v>0</v>
      </c>
      <c r="H13" s="139">
        <f>'Výkaz 1 - OPM a SDO skup. 17'!J16</f>
        <v>0</v>
      </c>
      <c r="I13" s="139">
        <f>'Výkaz 1 - OPM a SDO skup. 17'!K16</f>
        <v>0</v>
      </c>
      <c r="J13" s="141" t="str">
        <f t="shared" ref="J13:J50" si="0">IF(D13-G13-H13-I13=0,"OK","CHYBA")</f>
        <v>OK</v>
      </c>
      <c r="K13" s="158">
        <f>'Výkaz 1 - OPM a SDO skup. 17'!M16</f>
        <v>0</v>
      </c>
    </row>
    <row r="14" spans="2:12" ht="30" customHeight="1" x14ac:dyDescent="0.25">
      <c r="B14" s="137" t="s">
        <v>2142</v>
      </c>
      <c r="C14" s="138" t="str">
        <f>IF(B14&lt;&gt;"",VLOOKUP("K"&amp;B14,'kody-odpadu'!$E$6:$H$978,2,FALSE),"")</f>
        <v>Cihly</v>
      </c>
      <c r="D14" s="139">
        <f>'Výkaz 1 - OPM a SDO skup. 17'!E17</f>
        <v>0</v>
      </c>
      <c r="E14" s="139">
        <f>'Výkaz 1 - OPM a SDO skup. 17'!F17</f>
        <v>0</v>
      </c>
      <c r="F14" s="140">
        <f t="shared" ref="F14:F50" si="1">IF(E14&gt;0,E14/D14,0)</f>
        <v>0</v>
      </c>
      <c r="G14" s="139">
        <f>'Výkaz 1 - OPM a SDO skup. 17'!I17</f>
        <v>0</v>
      </c>
      <c r="H14" s="139">
        <f>'Výkaz 1 - OPM a SDO skup. 17'!J17</f>
        <v>0</v>
      </c>
      <c r="I14" s="139">
        <f>'Výkaz 1 - OPM a SDO skup. 17'!K17</f>
        <v>0</v>
      </c>
      <c r="J14" s="142" t="str">
        <f t="shared" si="0"/>
        <v>OK</v>
      </c>
      <c r="K14" s="158">
        <f>'Výkaz 1 - OPM a SDO skup. 17'!M17</f>
        <v>0</v>
      </c>
    </row>
    <row r="15" spans="2:12" ht="30" customHeight="1" x14ac:dyDescent="0.25">
      <c r="B15" s="137" t="s">
        <v>2144</v>
      </c>
      <c r="C15" s="138" t="str">
        <f>IF(B15&lt;&gt;"",VLOOKUP("K"&amp;B15,'kody-odpadu'!$E$6:$H$978,2,FALSE),"")</f>
        <v>Tašky a keramické výrobky</v>
      </c>
      <c r="D15" s="139">
        <f>'Výkaz 1 - OPM a SDO skup. 17'!E18</f>
        <v>0</v>
      </c>
      <c r="E15" s="139">
        <f>'Výkaz 1 - OPM a SDO skup. 17'!F18</f>
        <v>0</v>
      </c>
      <c r="F15" s="140">
        <f t="shared" si="1"/>
        <v>0</v>
      </c>
      <c r="G15" s="139">
        <f>'Výkaz 1 - OPM a SDO skup. 17'!I18</f>
        <v>0</v>
      </c>
      <c r="H15" s="139">
        <f>'Výkaz 1 - OPM a SDO skup. 17'!J18</f>
        <v>0</v>
      </c>
      <c r="I15" s="139">
        <f>'Výkaz 1 - OPM a SDO skup. 17'!K18</f>
        <v>0</v>
      </c>
      <c r="J15" s="142" t="str">
        <f t="shared" si="0"/>
        <v>OK</v>
      </c>
      <c r="K15" s="158">
        <f>'Výkaz 1 - OPM a SDO skup. 17'!M18</f>
        <v>0</v>
      </c>
    </row>
    <row r="16" spans="2:12" ht="30" customHeight="1" x14ac:dyDescent="0.25">
      <c r="B16" s="137" t="s">
        <v>2130</v>
      </c>
      <c r="C16" s="138" t="str">
        <f>IF(B16&lt;&gt;"",VLOOKUP("K"&amp;B16,'kody-odpadu'!$E$6:$H$978,2,FALSE),"")</f>
        <v>Směsi nebo oddělené frakce betonu, cihel, tašek a keramických výrobků obsahující nebezpečné látky</v>
      </c>
      <c r="D16" s="139">
        <f>'Výkaz 1 - OPM a SDO skup. 17'!E19</f>
        <v>0</v>
      </c>
      <c r="E16" s="139">
        <f>'Výkaz 1 - OPM a SDO skup. 17'!F19</f>
        <v>0</v>
      </c>
      <c r="F16" s="140">
        <f t="shared" si="1"/>
        <v>0</v>
      </c>
      <c r="G16" s="139">
        <f>'Výkaz 1 - OPM a SDO skup. 17'!I19</f>
        <v>0</v>
      </c>
      <c r="H16" s="139">
        <f>'Výkaz 1 - OPM a SDO skup. 17'!J19</f>
        <v>0</v>
      </c>
      <c r="I16" s="139">
        <f>'Výkaz 1 - OPM a SDO skup. 17'!K19</f>
        <v>0</v>
      </c>
      <c r="J16" s="142" t="str">
        <f t="shared" si="0"/>
        <v>OK</v>
      </c>
      <c r="K16" s="158">
        <f>'Výkaz 1 - OPM a SDO skup. 17'!M19</f>
        <v>0</v>
      </c>
    </row>
    <row r="17" spans="2:11" ht="30" customHeight="1" x14ac:dyDescent="0.25">
      <c r="B17" s="137" t="s">
        <v>2205</v>
      </c>
      <c r="C17" s="138" t="str">
        <f>IF(B17&lt;&gt;"",VLOOKUP("K"&amp;B17,'kody-odpadu'!$E$6:$H$978,2,FALSE),"")</f>
        <v>Směsi nebo oddělené frakce betonu, cihel, tašek a keramických výrobků neuvedené pod číslem 17 01 06</v>
      </c>
      <c r="D17" s="139">
        <f>'Výkaz 1 - OPM a SDO skup. 17'!E20</f>
        <v>0</v>
      </c>
      <c r="E17" s="139">
        <f>'Výkaz 1 - OPM a SDO skup. 17'!F20</f>
        <v>0</v>
      </c>
      <c r="F17" s="140">
        <f t="shared" si="1"/>
        <v>0</v>
      </c>
      <c r="G17" s="139">
        <f>'Výkaz 1 - OPM a SDO skup. 17'!I20</f>
        <v>0</v>
      </c>
      <c r="H17" s="139">
        <f>'Výkaz 1 - OPM a SDO skup. 17'!J20</f>
        <v>0</v>
      </c>
      <c r="I17" s="139">
        <f>'Výkaz 1 - OPM a SDO skup. 17'!K20</f>
        <v>0</v>
      </c>
      <c r="J17" s="142" t="str">
        <f t="shared" si="0"/>
        <v>OK</v>
      </c>
      <c r="K17" s="158">
        <f>'Výkaz 1 - OPM a SDO skup. 17'!M20</f>
        <v>0</v>
      </c>
    </row>
    <row r="18" spans="2:11" ht="30" customHeight="1" x14ac:dyDescent="0.25">
      <c r="B18" s="137" t="s">
        <v>2152</v>
      </c>
      <c r="C18" s="138" t="str">
        <f>IF(B18&lt;&gt;"",VLOOKUP("K"&amp;B18,'kody-odpadu'!$E$6:$H$978,2,FALSE),"")</f>
        <v>Dřevo</v>
      </c>
      <c r="D18" s="139">
        <f>'Výkaz 1 - OPM a SDO skup. 17'!E21</f>
        <v>0</v>
      </c>
      <c r="E18" s="139">
        <f>'Výkaz 1 - OPM a SDO skup. 17'!F21</f>
        <v>0</v>
      </c>
      <c r="F18" s="140">
        <f t="shared" si="1"/>
        <v>0</v>
      </c>
      <c r="G18" s="139">
        <f>'Výkaz 1 - OPM a SDO skup. 17'!I21</f>
        <v>0</v>
      </c>
      <c r="H18" s="139">
        <f>'Výkaz 1 - OPM a SDO skup. 17'!J21</f>
        <v>0</v>
      </c>
      <c r="I18" s="139">
        <f>'Výkaz 1 - OPM a SDO skup. 17'!K21</f>
        <v>0</v>
      </c>
      <c r="J18" s="142" t="str">
        <f t="shared" si="0"/>
        <v>OK</v>
      </c>
      <c r="K18" s="158">
        <f>'Výkaz 1 - OPM a SDO skup. 17'!M21</f>
        <v>0</v>
      </c>
    </row>
    <row r="19" spans="2:11" ht="30" customHeight="1" x14ac:dyDescent="0.25">
      <c r="B19" s="137" t="s">
        <v>2145</v>
      </c>
      <c r="C19" s="138" t="str">
        <f>IF(B19&lt;&gt;"",VLOOKUP("K"&amp;B19,'kody-odpadu'!$E$6:$H$978,2,FALSE),"")</f>
        <v>Sklo</v>
      </c>
      <c r="D19" s="139">
        <f>'Výkaz 1 - OPM a SDO skup. 17'!E22</f>
        <v>0</v>
      </c>
      <c r="E19" s="139">
        <f>'Výkaz 1 - OPM a SDO skup. 17'!F22</f>
        <v>0</v>
      </c>
      <c r="F19" s="140">
        <f t="shared" si="1"/>
        <v>0</v>
      </c>
      <c r="G19" s="139">
        <f>'Výkaz 1 - OPM a SDO skup. 17'!I22</f>
        <v>0</v>
      </c>
      <c r="H19" s="139">
        <f>'Výkaz 1 - OPM a SDO skup. 17'!J22</f>
        <v>0</v>
      </c>
      <c r="I19" s="139">
        <f>'Výkaz 1 - OPM a SDO skup. 17'!K22</f>
        <v>0</v>
      </c>
      <c r="J19" s="142" t="str">
        <f t="shared" si="0"/>
        <v>OK</v>
      </c>
      <c r="K19" s="158">
        <f>'Výkaz 1 - OPM a SDO skup. 17'!M22</f>
        <v>0</v>
      </c>
    </row>
    <row r="20" spans="2:11" ht="30" customHeight="1" x14ac:dyDescent="0.25">
      <c r="B20" s="137" t="s">
        <v>2153</v>
      </c>
      <c r="C20" s="138" t="str">
        <f>IF(B20&lt;&gt;"",VLOOKUP("K"&amp;B20,'kody-odpadu'!$E$6:$H$978,2,FALSE),"")</f>
        <v>Plasty</v>
      </c>
      <c r="D20" s="139">
        <f>'Výkaz 1 - OPM a SDO skup. 17'!E23</f>
        <v>0</v>
      </c>
      <c r="E20" s="139">
        <f>'Výkaz 1 - OPM a SDO skup. 17'!F23</f>
        <v>0</v>
      </c>
      <c r="F20" s="140">
        <f t="shared" si="1"/>
        <v>0</v>
      </c>
      <c r="G20" s="139">
        <f>'Výkaz 1 - OPM a SDO skup. 17'!I23</f>
        <v>0</v>
      </c>
      <c r="H20" s="139">
        <f>'Výkaz 1 - OPM a SDO skup. 17'!J23</f>
        <v>0</v>
      </c>
      <c r="I20" s="139">
        <f>'Výkaz 1 - OPM a SDO skup. 17'!K23</f>
        <v>0</v>
      </c>
      <c r="J20" s="142" t="str">
        <f t="shared" si="0"/>
        <v>OK</v>
      </c>
      <c r="K20" s="158">
        <f>'Výkaz 1 - OPM a SDO skup. 17'!M23</f>
        <v>0</v>
      </c>
    </row>
    <row r="21" spans="2:11" ht="30" customHeight="1" x14ac:dyDescent="0.25">
      <c r="B21" s="137" t="s">
        <v>2151</v>
      </c>
      <c r="C21" s="138" t="str">
        <f>IF(B21&lt;&gt;"",VLOOKUP("K"&amp;B21,'kody-odpadu'!$E$6:$H$978,2,FALSE),"")</f>
        <v>Sklo, plasty a dřevo obsahující nebezpečné látky nebo nebezpečnými látkami znečištěné</v>
      </c>
      <c r="D21" s="139">
        <f>'Výkaz 1 - OPM a SDO skup. 17'!E24</f>
        <v>0</v>
      </c>
      <c r="E21" s="139">
        <f>'Výkaz 1 - OPM a SDO skup. 17'!F24</f>
        <v>0</v>
      </c>
      <c r="F21" s="140">
        <f t="shared" si="1"/>
        <v>0</v>
      </c>
      <c r="G21" s="139">
        <f>'Výkaz 1 - OPM a SDO skup. 17'!I24</f>
        <v>0</v>
      </c>
      <c r="H21" s="139">
        <f>'Výkaz 1 - OPM a SDO skup. 17'!J24</f>
        <v>0</v>
      </c>
      <c r="I21" s="139">
        <f>'Výkaz 1 - OPM a SDO skup. 17'!K24</f>
        <v>0</v>
      </c>
      <c r="J21" s="142" t="str">
        <f t="shared" si="0"/>
        <v>OK</v>
      </c>
      <c r="K21" s="158">
        <f>'Výkaz 1 - OPM a SDO skup. 17'!M24</f>
        <v>0</v>
      </c>
    </row>
    <row r="22" spans="2:11" ht="30" customHeight="1" x14ac:dyDescent="0.25">
      <c r="B22" s="137" t="s">
        <v>2154</v>
      </c>
      <c r="C22" s="138" t="str">
        <f>IF(B22&lt;&gt;"",VLOOKUP("K"&amp;B22,'kody-odpadu'!$E$6:$H$978,2,FALSE),"")</f>
        <v>Asfaltové směsi obsahující dehet</v>
      </c>
      <c r="D22" s="139">
        <f>'Výkaz 1 - OPM a SDO skup. 17'!E25</f>
        <v>0</v>
      </c>
      <c r="E22" s="139">
        <f>'Výkaz 1 - OPM a SDO skup. 17'!F25</f>
        <v>0</v>
      </c>
      <c r="F22" s="140">
        <f t="shared" si="1"/>
        <v>0</v>
      </c>
      <c r="G22" s="139">
        <f>'Výkaz 1 - OPM a SDO skup. 17'!I25</f>
        <v>0</v>
      </c>
      <c r="H22" s="139">
        <f>'Výkaz 1 - OPM a SDO skup. 17'!J25</f>
        <v>0</v>
      </c>
      <c r="I22" s="139">
        <f>'Výkaz 1 - OPM a SDO skup. 17'!K25</f>
        <v>0</v>
      </c>
      <c r="J22" s="142" t="str">
        <f t="shared" si="0"/>
        <v>OK</v>
      </c>
      <c r="K22" s="158">
        <f>'Výkaz 1 - OPM a SDO skup. 17'!M25</f>
        <v>0</v>
      </c>
    </row>
    <row r="23" spans="2:11" ht="30" customHeight="1" x14ac:dyDescent="0.25">
      <c r="B23" s="137" t="s">
        <v>2146</v>
      </c>
      <c r="C23" s="138" t="str">
        <f>IF(B23&lt;&gt;"",VLOOKUP("K"&amp;B23,'kody-odpadu'!$E$6:$H$978,2,FALSE),"")</f>
        <v>Asfaltové směsi neuvedené pod číslem 17 03 01</v>
      </c>
      <c r="D23" s="139">
        <f>'Výkaz 1 - OPM a SDO skup. 17'!E26</f>
        <v>0</v>
      </c>
      <c r="E23" s="139">
        <f>'Výkaz 1 - OPM a SDO skup. 17'!F26</f>
        <v>0</v>
      </c>
      <c r="F23" s="140">
        <f t="shared" si="1"/>
        <v>0</v>
      </c>
      <c r="G23" s="139">
        <f>'Výkaz 1 - OPM a SDO skup. 17'!I26</f>
        <v>0</v>
      </c>
      <c r="H23" s="139">
        <f>'Výkaz 1 - OPM a SDO skup. 17'!J26</f>
        <v>0</v>
      </c>
      <c r="I23" s="139">
        <f>'Výkaz 1 - OPM a SDO skup. 17'!K26</f>
        <v>0</v>
      </c>
      <c r="J23" s="143" t="str">
        <f t="shared" si="0"/>
        <v>OK</v>
      </c>
      <c r="K23" s="158">
        <f>'Výkaz 1 - OPM a SDO skup. 17'!M26</f>
        <v>0</v>
      </c>
    </row>
    <row r="24" spans="2:11" ht="30" customHeight="1" x14ac:dyDescent="0.25">
      <c r="B24" s="137" t="s">
        <v>2155</v>
      </c>
      <c r="C24" s="138" t="str">
        <f>IF(B24&lt;&gt;"",VLOOKUP("K"&amp;B24,'kody-odpadu'!$E$6:$H$978,2,FALSE),"")</f>
        <v>Uhelný dehet a výrobky z dehtu</v>
      </c>
      <c r="D24" s="139">
        <f>'Výkaz 1 - OPM a SDO skup. 17'!E27</f>
        <v>0</v>
      </c>
      <c r="E24" s="139">
        <f>'Výkaz 1 - OPM a SDO skup. 17'!F27</f>
        <v>0</v>
      </c>
      <c r="F24" s="140">
        <f t="shared" si="1"/>
        <v>0</v>
      </c>
      <c r="G24" s="139">
        <f>'Výkaz 1 - OPM a SDO skup. 17'!I27</f>
        <v>0</v>
      </c>
      <c r="H24" s="139">
        <f>'Výkaz 1 - OPM a SDO skup. 17'!J27</f>
        <v>0</v>
      </c>
      <c r="I24" s="139">
        <f>'Výkaz 1 - OPM a SDO skup. 17'!K27</f>
        <v>0</v>
      </c>
      <c r="J24" s="143" t="str">
        <f t="shared" si="0"/>
        <v>OK</v>
      </c>
      <c r="K24" s="158">
        <f>'Výkaz 1 - OPM a SDO skup. 17'!M27</f>
        <v>0</v>
      </c>
    </row>
    <row r="25" spans="2:11" ht="30" customHeight="1" x14ac:dyDescent="0.25">
      <c r="B25" s="137" t="s">
        <v>2156</v>
      </c>
      <c r="C25" s="138" t="str">
        <f>IF(B25&lt;&gt;"",VLOOKUP("K"&amp;B25,'kody-odpadu'!$E$6:$H$978,2,FALSE),"")</f>
        <v>Měď, bronz, mosaz</v>
      </c>
      <c r="D25" s="139">
        <f>'Výkaz 1 - OPM a SDO skup. 17'!E28</f>
        <v>0</v>
      </c>
      <c r="E25" s="139">
        <f>'Výkaz 1 - OPM a SDO skup. 17'!F28</f>
        <v>0</v>
      </c>
      <c r="F25" s="140">
        <f t="shared" si="1"/>
        <v>0</v>
      </c>
      <c r="G25" s="139">
        <f>'Výkaz 1 - OPM a SDO skup. 17'!I28</f>
        <v>0</v>
      </c>
      <c r="H25" s="139">
        <f>'Výkaz 1 - OPM a SDO skup. 17'!J28</f>
        <v>0</v>
      </c>
      <c r="I25" s="139">
        <f>'Výkaz 1 - OPM a SDO skup. 17'!K28</f>
        <v>0</v>
      </c>
      <c r="J25" s="144" t="str">
        <f t="shared" si="0"/>
        <v>OK</v>
      </c>
      <c r="K25" s="158">
        <f>'Výkaz 1 - OPM a SDO skup. 17'!M28</f>
        <v>0</v>
      </c>
    </row>
    <row r="26" spans="2:11" ht="30" customHeight="1" x14ac:dyDescent="0.25">
      <c r="B26" s="137" t="s">
        <v>2157</v>
      </c>
      <c r="C26" s="138" t="str">
        <f>IF(B26&lt;&gt;"",VLOOKUP("K"&amp;B26,'kody-odpadu'!$E$6:$H$978,2,FALSE),"")</f>
        <v>Hliník</v>
      </c>
      <c r="D26" s="139">
        <f>'Výkaz 1 - OPM a SDO skup. 17'!E29</f>
        <v>0</v>
      </c>
      <c r="E26" s="139">
        <f>'Výkaz 1 - OPM a SDO skup. 17'!F29</f>
        <v>0</v>
      </c>
      <c r="F26" s="140">
        <f t="shared" si="1"/>
        <v>0</v>
      </c>
      <c r="G26" s="139">
        <f>'Výkaz 1 - OPM a SDO skup. 17'!I29</f>
        <v>0</v>
      </c>
      <c r="H26" s="139">
        <f>'Výkaz 1 - OPM a SDO skup. 17'!J29</f>
        <v>0</v>
      </c>
      <c r="I26" s="139">
        <f>'Výkaz 1 - OPM a SDO skup. 17'!K29</f>
        <v>0</v>
      </c>
      <c r="J26" s="142" t="str">
        <f t="shared" si="0"/>
        <v>OK</v>
      </c>
      <c r="K26" s="158">
        <f>'Výkaz 1 - OPM a SDO skup. 17'!M29</f>
        <v>0</v>
      </c>
    </row>
    <row r="27" spans="2:11" ht="30" customHeight="1" x14ac:dyDescent="0.25">
      <c r="B27" s="137" t="s">
        <v>2158</v>
      </c>
      <c r="C27" s="138" t="str">
        <f>IF(B27&lt;&gt;"",VLOOKUP("K"&amp;B27,'kody-odpadu'!$E$6:$H$978,2,FALSE),"")</f>
        <v>Olovo</v>
      </c>
      <c r="D27" s="139">
        <f>'Výkaz 1 - OPM a SDO skup. 17'!E30</f>
        <v>0</v>
      </c>
      <c r="E27" s="139">
        <f>'Výkaz 1 - OPM a SDO skup. 17'!F30</f>
        <v>0</v>
      </c>
      <c r="F27" s="140">
        <f t="shared" si="1"/>
        <v>0</v>
      </c>
      <c r="G27" s="139">
        <f>'Výkaz 1 - OPM a SDO skup. 17'!I30</f>
        <v>0</v>
      </c>
      <c r="H27" s="139">
        <f>'Výkaz 1 - OPM a SDO skup. 17'!J30</f>
        <v>0</v>
      </c>
      <c r="I27" s="139">
        <f>'Výkaz 1 - OPM a SDO skup. 17'!K30</f>
        <v>0</v>
      </c>
      <c r="J27" s="143" t="str">
        <f t="shared" si="0"/>
        <v>OK</v>
      </c>
      <c r="K27" s="158">
        <f>'Výkaz 1 - OPM a SDO skup. 17'!M30</f>
        <v>0</v>
      </c>
    </row>
    <row r="28" spans="2:11" ht="30" customHeight="1" x14ac:dyDescent="0.25">
      <c r="B28" s="137" t="s">
        <v>2159</v>
      </c>
      <c r="C28" s="138" t="str">
        <f>IF(B28&lt;&gt;"",VLOOKUP("K"&amp;B28,'kody-odpadu'!$E$6:$H$978,2,FALSE),"")</f>
        <v>Zinek</v>
      </c>
      <c r="D28" s="139">
        <f>'Výkaz 1 - OPM a SDO skup. 17'!E31</f>
        <v>0</v>
      </c>
      <c r="E28" s="139">
        <f>'Výkaz 1 - OPM a SDO skup. 17'!F31</f>
        <v>0</v>
      </c>
      <c r="F28" s="140">
        <f t="shared" si="1"/>
        <v>0</v>
      </c>
      <c r="G28" s="139">
        <f>'Výkaz 1 - OPM a SDO skup. 17'!I31</f>
        <v>0</v>
      </c>
      <c r="H28" s="139">
        <f>'Výkaz 1 - OPM a SDO skup. 17'!J31</f>
        <v>0</v>
      </c>
      <c r="I28" s="139">
        <f>'Výkaz 1 - OPM a SDO skup. 17'!K31</f>
        <v>0</v>
      </c>
      <c r="J28" s="144" t="str">
        <f t="shared" si="0"/>
        <v>OK</v>
      </c>
      <c r="K28" s="158">
        <f>'Výkaz 1 - OPM a SDO skup. 17'!M31</f>
        <v>0</v>
      </c>
    </row>
    <row r="29" spans="2:11" ht="30" customHeight="1" x14ac:dyDescent="0.25">
      <c r="B29" s="137" t="s">
        <v>2160</v>
      </c>
      <c r="C29" s="138" t="str">
        <f>IF(B29&lt;&gt;"",VLOOKUP("K"&amp;B29,'kody-odpadu'!$E$6:$H$978,2,FALSE),"")</f>
        <v>Železo a ocel</v>
      </c>
      <c r="D29" s="139">
        <f>'Výkaz 1 - OPM a SDO skup. 17'!E32</f>
        <v>0</v>
      </c>
      <c r="E29" s="139">
        <f>'Výkaz 1 - OPM a SDO skup. 17'!F32</f>
        <v>0</v>
      </c>
      <c r="F29" s="140">
        <f t="shared" si="1"/>
        <v>0</v>
      </c>
      <c r="G29" s="139">
        <f>'Výkaz 1 - OPM a SDO skup. 17'!I32</f>
        <v>0</v>
      </c>
      <c r="H29" s="139">
        <f>'Výkaz 1 - OPM a SDO skup. 17'!J32</f>
        <v>0</v>
      </c>
      <c r="I29" s="139">
        <f>'Výkaz 1 - OPM a SDO skup. 17'!K32</f>
        <v>0</v>
      </c>
      <c r="J29" s="142" t="str">
        <f t="shared" si="0"/>
        <v>OK</v>
      </c>
      <c r="K29" s="158">
        <f>'Výkaz 1 - OPM a SDO skup. 17'!M32</f>
        <v>0</v>
      </c>
    </row>
    <row r="30" spans="2:11" ht="30" customHeight="1" x14ac:dyDescent="0.25">
      <c r="B30" s="137" t="s">
        <v>2161</v>
      </c>
      <c r="C30" s="138" t="str">
        <f>IF(B30&lt;&gt;"",VLOOKUP("K"&amp;B30,'kody-odpadu'!$E$6:$H$978,2,FALSE),"")</f>
        <v>Cín</v>
      </c>
      <c r="D30" s="139">
        <f>'Výkaz 1 - OPM a SDO skup. 17'!E33</f>
        <v>0</v>
      </c>
      <c r="E30" s="139">
        <f>'Výkaz 1 - OPM a SDO skup. 17'!F33</f>
        <v>0</v>
      </c>
      <c r="F30" s="140">
        <f t="shared" si="1"/>
        <v>0</v>
      </c>
      <c r="G30" s="139">
        <f>'Výkaz 1 - OPM a SDO skup. 17'!I33</f>
        <v>0</v>
      </c>
      <c r="H30" s="139">
        <f>'Výkaz 1 - OPM a SDO skup. 17'!J33</f>
        <v>0</v>
      </c>
      <c r="I30" s="139">
        <f>'Výkaz 1 - OPM a SDO skup. 17'!K33</f>
        <v>0</v>
      </c>
      <c r="J30" s="143" t="str">
        <f t="shared" si="0"/>
        <v>OK</v>
      </c>
      <c r="K30" s="158">
        <f>'Výkaz 1 - OPM a SDO skup. 17'!M33</f>
        <v>0</v>
      </c>
    </row>
    <row r="31" spans="2:11" ht="30" customHeight="1" x14ac:dyDescent="0.25">
      <c r="B31" s="137" t="s">
        <v>2162</v>
      </c>
      <c r="C31" s="138" t="str">
        <f>IF(B31&lt;&gt;"",VLOOKUP("K"&amp;B31,'kody-odpadu'!$E$6:$H$978,2,FALSE),"")</f>
        <v>Směsné kovy</v>
      </c>
      <c r="D31" s="139">
        <f>'Výkaz 1 - OPM a SDO skup. 17'!E34</f>
        <v>0</v>
      </c>
      <c r="E31" s="139">
        <f>'Výkaz 1 - OPM a SDO skup. 17'!F34</f>
        <v>0</v>
      </c>
      <c r="F31" s="140">
        <f t="shared" si="1"/>
        <v>0</v>
      </c>
      <c r="G31" s="139">
        <f>'Výkaz 1 - OPM a SDO skup. 17'!I34</f>
        <v>0</v>
      </c>
      <c r="H31" s="139">
        <f>'Výkaz 1 - OPM a SDO skup. 17'!J34</f>
        <v>0</v>
      </c>
      <c r="I31" s="139">
        <f>'Výkaz 1 - OPM a SDO skup. 17'!K34</f>
        <v>0</v>
      </c>
      <c r="J31" s="143" t="str">
        <f t="shared" si="0"/>
        <v>OK</v>
      </c>
      <c r="K31" s="158">
        <f>'Výkaz 1 - OPM a SDO skup. 17'!M34</f>
        <v>0</v>
      </c>
    </row>
    <row r="32" spans="2:11" ht="30" customHeight="1" x14ac:dyDescent="0.25">
      <c r="B32" s="137" t="s">
        <v>2163</v>
      </c>
      <c r="C32" s="138" t="str">
        <f>IF(B32&lt;&gt;"",VLOOKUP("K"&amp;B32,'kody-odpadu'!$E$6:$H$978,2,FALSE),"")</f>
        <v>Kovový odpad znečištěný nebezpečnými látkami</v>
      </c>
      <c r="D32" s="139">
        <f>'Výkaz 1 - OPM a SDO skup. 17'!E35</f>
        <v>0</v>
      </c>
      <c r="E32" s="139">
        <f>'Výkaz 1 - OPM a SDO skup. 17'!F35</f>
        <v>0</v>
      </c>
      <c r="F32" s="140">
        <f t="shared" si="1"/>
        <v>0</v>
      </c>
      <c r="G32" s="139">
        <f>'Výkaz 1 - OPM a SDO skup. 17'!I35</f>
        <v>0</v>
      </c>
      <c r="H32" s="139">
        <f>'Výkaz 1 - OPM a SDO skup. 17'!J35</f>
        <v>0</v>
      </c>
      <c r="I32" s="139">
        <f>'Výkaz 1 - OPM a SDO skup. 17'!K35</f>
        <v>0</v>
      </c>
      <c r="J32" s="143" t="str">
        <f t="shared" si="0"/>
        <v>OK</v>
      </c>
      <c r="K32" s="158">
        <f>'Výkaz 1 - OPM a SDO skup. 17'!M35</f>
        <v>0</v>
      </c>
    </row>
    <row r="33" spans="2:11" ht="30" customHeight="1" x14ac:dyDescent="0.25">
      <c r="B33" s="137" t="s">
        <v>2164</v>
      </c>
      <c r="C33" s="138" t="str">
        <f>IF(B33&lt;&gt;"",VLOOKUP("K"&amp;B33,'kody-odpadu'!$E$6:$H$978,2,FALSE),"")</f>
        <v>Kabely obsahující ropné látky, uhelný dehet a jiné nebezpečné látky</v>
      </c>
      <c r="D33" s="139">
        <f>'Výkaz 1 - OPM a SDO skup. 17'!E36</f>
        <v>0</v>
      </c>
      <c r="E33" s="139">
        <f>'Výkaz 1 - OPM a SDO skup. 17'!F36</f>
        <v>0</v>
      </c>
      <c r="F33" s="140">
        <f t="shared" si="1"/>
        <v>0</v>
      </c>
      <c r="G33" s="139">
        <f>'Výkaz 1 - OPM a SDO skup. 17'!I36</f>
        <v>0</v>
      </c>
      <c r="H33" s="139">
        <f>'Výkaz 1 - OPM a SDO skup. 17'!J36</f>
        <v>0</v>
      </c>
      <c r="I33" s="139">
        <f>'Výkaz 1 - OPM a SDO skup. 17'!K36</f>
        <v>0</v>
      </c>
      <c r="J33" s="143" t="str">
        <f t="shared" si="0"/>
        <v>OK</v>
      </c>
      <c r="K33" s="158">
        <f>'Výkaz 1 - OPM a SDO skup. 17'!M36</f>
        <v>0</v>
      </c>
    </row>
    <row r="34" spans="2:11" ht="30" customHeight="1" x14ac:dyDescent="0.25">
      <c r="B34" s="137" t="s">
        <v>2165</v>
      </c>
      <c r="C34" s="138" t="str">
        <f>IF(B34&lt;&gt;"",VLOOKUP("K"&amp;B34,'kody-odpadu'!$E$6:$H$978,2,FALSE),"")</f>
        <v>Kabely neuvedené pod číslem 17 04 10</v>
      </c>
      <c r="D34" s="139">
        <f>'Výkaz 1 - OPM a SDO skup. 17'!E37</f>
        <v>0</v>
      </c>
      <c r="E34" s="139">
        <f>'Výkaz 1 - OPM a SDO skup. 17'!F37</f>
        <v>0</v>
      </c>
      <c r="F34" s="140">
        <f t="shared" ref="F34:F39" si="2">IF(E34&gt;0,E34/D34,0)</f>
        <v>0</v>
      </c>
      <c r="G34" s="139">
        <f>'Výkaz 1 - OPM a SDO skup. 17'!I37</f>
        <v>0</v>
      </c>
      <c r="H34" s="139">
        <f>'Výkaz 1 - OPM a SDO skup. 17'!J37</f>
        <v>0</v>
      </c>
      <c r="I34" s="139">
        <f>'Výkaz 1 - OPM a SDO skup. 17'!K37</f>
        <v>0</v>
      </c>
      <c r="J34" s="144" t="str">
        <f t="shared" ref="J34:J39" si="3">IF(D34-G34-H34-I34=0,"OK","CHYBA")</f>
        <v>OK</v>
      </c>
      <c r="K34" s="158">
        <f>'Výkaz 1 - OPM a SDO skup. 17'!M37</f>
        <v>0</v>
      </c>
    </row>
    <row r="35" spans="2:11" ht="30" customHeight="1" x14ac:dyDescent="0.25">
      <c r="B35" s="137" t="s">
        <v>2166</v>
      </c>
      <c r="C35" s="138" t="str">
        <f>IF(B35&lt;&gt;"",VLOOKUP("K"&amp;B35,'kody-odpadu'!$E$6:$H$978,2,FALSE),"")</f>
        <v>Zemina a kamení obsahující nebezpečné látky</v>
      </c>
      <c r="D35" s="139">
        <f>'Výkaz 1 - OPM a SDO skup. 17'!E38</f>
        <v>0</v>
      </c>
      <c r="E35" s="139">
        <f>'Výkaz 1 - OPM a SDO skup. 17'!F38</f>
        <v>0</v>
      </c>
      <c r="F35" s="140">
        <f t="shared" si="2"/>
        <v>0</v>
      </c>
      <c r="G35" s="139">
        <f>'Výkaz 1 - OPM a SDO skup. 17'!I38</f>
        <v>0</v>
      </c>
      <c r="H35" s="139">
        <f>'Výkaz 1 - OPM a SDO skup. 17'!J38</f>
        <v>0</v>
      </c>
      <c r="I35" s="139">
        <f>'Výkaz 1 - OPM a SDO skup. 17'!K38</f>
        <v>0</v>
      </c>
      <c r="J35" s="143" t="str">
        <f t="shared" si="3"/>
        <v>OK</v>
      </c>
      <c r="K35" s="158">
        <f>'Výkaz 1 - OPM a SDO skup. 17'!M38</f>
        <v>0</v>
      </c>
    </row>
    <row r="36" spans="2:11" ht="30" customHeight="1" x14ac:dyDescent="0.25">
      <c r="B36" s="137" t="s">
        <v>2147</v>
      </c>
      <c r="C36" s="138" t="str">
        <f>IF(B36&lt;&gt;"",VLOOKUP("K"&amp;B36,'kody-odpadu'!$E$6:$H$978,2,FALSE),"")</f>
        <v>Zemina a kamení neuvedené pod číslem 17 05 03</v>
      </c>
      <c r="D36" s="139">
        <f>'Výkaz 1 - OPM a SDO skup. 17'!E39</f>
        <v>0</v>
      </c>
      <c r="E36" s="139">
        <f>'Výkaz 1 - OPM a SDO skup. 17'!F39</f>
        <v>0</v>
      </c>
      <c r="F36" s="140">
        <f t="shared" si="2"/>
        <v>0</v>
      </c>
      <c r="G36" s="139">
        <f>'Výkaz 1 - OPM a SDO skup. 17'!I39</f>
        <v>0</v>
      </c>
      <c r="H36" s="139">
        <f>'Výkaz 1 - OPM a SDO skup. 17'!J39</f>
        <v>0</v>
      </c>
      <c r="I36" s="139">
        <f>'Výkaz 1 - OPM a SDO skup. 17'!K39</f>
        <v>0</v>
      </c>
      <c r="J36" s="144" t="str">
        <f t="shared" si="3"/>
        <v>OK</v>
      </c>
      <c r="K36" s="158">
        <f>'Výkaz 1 - OPM a SDO skup. 17'!M39</f>
        <v>0</v>
      </c>
    </row>
    <row r="37" spans="2:11" ht="30" customHeight="1" x14ac:dyDescent="0.25">
      <c r="B37" s="137" t="s">
        <v>2167</v>
      </c>
      <c r="C37" s="138" t="str">
        <f>IF(B37&lt;&gt;"",VLOOKUP("K"&amp;B37,'kody-odpadu'!$E$6:$H$978,2,FALSE),"")</f>
        <v>Vytěžená jalová hornina a hlušina obsahující nebezpečné látky</v>
      </c>
      <c r="D37" s="139">
        <f>'Výkaz 1 - OPM a SDO skup. 17'!E40</f>
        <v>0</v>
      </c>
      <c r="E37" s="139">
        <f>'Výkaz 1 - OPM a SDO skup. 17'!F40</f>
        <v>0</v>
      </c>
      <c r="F37" s="140">
        <f t="shared" si="2"/>
        <v>0</v>
      </c>
      <c r="G37" s="139">
        <f>'Výkaz 1 - OPM a SDO skup. 17'!I40</f>
        <v>0</v>
      </c>
      <c r="H37" s="139">
        <f>'Výkaz 1 - OPM a SDO skup. 17'!J40</f>
        <v>0</v>
      </c>
      <c r="I37" s="139">
        <f>'Výkaz 1 - OPM a SDO skup. 17'!K40</f>
        <v>0</v>
      </c>
      <c r="J37" s="142" t="str">
        <f t="shared" si="3"/>
        <v>OK</v>
      </c>
      <c r="K37" s="158">
        <f>'Výkaz 1 - OPM a SDO skup. 17'!M40</f>
        <v>0</v>
      </c>
    </row>
    <row r="38" spans="2:11" ht="30" customHeight="1" x14ac:dyDescent="0.25">
      <c r="B38" s="137" t="s">
        <v>2168</v>
      </c>
      <c r="C38" s="138" t="str">
        <f>IF(B38&lt;&gt;"",VLOOKUP("K"&amp;B38,'kody-odpadu'!$E$6:$H$978,2,FALSE),"")</f>
        <v>Vytěžená jalová hornina a hlušina neuvedená pod číslem 17 05 05</v>
      </c>
      <c r="D38" s="139">
        <f>'Výkaz 1 - OPM a SDO skup. 17'!E41</f>
        <v>0</v>
      </c>
      <c r="E38" s="139">
        <f>'Výkaz 1 - OPM a SDO skup. 17'!F41</f>
        <v>0</v>
      </c>
      <c r="F38" s="140">
        <f t="shared" si="2"/>
        <v>0</v>
      </c>
      <c r="G38" s="139">
        <f>'Výkaz 1 - OPM a SDO skup. 17'!I41</f>
        <v>0</v>
      </c>
      <c r="H38" s="139">
        <f>'Výkaz 1 - OPM a SDO skup. 17'!J41</f>
        <v>0</v>
      </c>
      <c r="I38" s="139">
        <f>'Výkaz 1 - OPM a SDO skup. 17'!K41</f>
        <v>0</v>
      </c>
      <c r="J38" s="143" t="str">
        <f t="shared" si="3"/>
        <v>OK</v>
      </c>
      <c r="K38" s="158">
        <f>'Výkaz 1 - OPM a SDO skup. 17'!M41</f>
        <v>0</v>
      </c>
    </row>
    <row r="39" spans="2:11" ht="30" customHeight="1" x14ac:dyDescent="0.25">
      <c r="B39" s="137" t="s">
        <v>2169</v>
      </c>
      <c r="C39" s="138" t="str">
        <f>IF(B39&lt;&gt;"",VLOOKUP("K"&amp;B39,'kody-odpadu'!$E$6:$H$978,2,FALSE),"")</f>
        <v>Štěrk ze železničního svršku obsahující nebezpečné látky</v>
      </c>
      <c r="D39" s="139">
        <f>'Výkaz 1 - OPM a SDO skup. 17'!E42</f>
        <v>0</v>
      </c>
      <c r="E39" s="139">
        <f>'Výkaz 1 - OPM a SDO skup. 17'!F42</f>
        <v>0</v>
      </c>
      <c r="F39" s="140">
        <f t="shared" si="2"/>
        <v>0</v>
      </c>
      <c r="G39" s="139">
        <f>'Výkaz 1 - OPM a SDO skup. 17'!I42</f>
        <v>0</v>
      </c>
      <c r="H39" s="139">
        <f>'Výkaz 1 - OPM a SDO skup. 17'!J42</f>
        <v>0</v>
      </c>
      <c r="I39" s="139">
        <f>'Výkaz 1 - OPM a SDO skup. 17'!K42</f>
        <v>0</v>
      </c>
      <c r="J39" s="143" t="str">
        <f t="shared" si="3"/>
        <v>OK</v>
      </c>
      <c r="K39" s="158">
        <f>'Výkaz 1 - OPM a SDO skup. 17'!M42</f>
        <v>0</v>
      </c>
    </row>
    <row r="40" spans="2:11" ht="30" customHeight="1" x14ac:dyDescent="0.25">
      <c r="B40" s="137" t="s">
        <v>2148</v>
      </c>
      <c r="C40" s="138" t="str">
        <f>IF(B40&lt;&gt;"",VLOOKUP("K"&amp;B40,'kody-odpadu'!$E$6:$H$978,2,FALSE),"")</f>
        <v>Štěrk ze železničního svršku neuvedený pod číslem 17 05 07</v>
      </c>
      <c r="D40" s="139">
        <f>'Výkaz 1 - OPM a SDO skup. 17'!E43</f>
        <v>0</v>
      </c>
      <c r="E40" s="139">
        <f>'Výkaz 1 - OPM a SDO skup. 17'!F43</f>
        <v>0</v>
      </c>
      <c r="F40" s="140">
        <f t="shared" ref="F40:F42" si="4">IF(E40&gt;0,E40/D40,0)</f>
        <v>0</v>
      </c>
      <c r="G40" s="139">
        <f>'Výkaz 1 - OPM a SDO skup. 17'!I43</f>
        <v>0</v>
      </c>
      <c r="H40" s="139">
        <f>'Výkaz 1 - OPM a SDO skup. 17'!J43</f>
        <v>0</v>
      </c>
      <c r="I40" s="139">
        <f>'Výkaz 1 - OPM a SDO skup. 17'!K43</f>
        <v>0</v>
      </c>
      <c r="J40" s="144" t="str">
        <f t="shared" ref="J40:J42" si="5">IF(D40-G40-H40-I40=0,"OK","CHYBA")</f>
        <v>OK</v>
      </c>
      <c r="K40" s="158">
        <f>'Výkaz 1 - OPM a SDO skup. 17'!M43</f>
        <v>0</v>
      </c>
    </row>
    <row r="41" spans="2:11" ht="30" customHeight="1" x14ac:dyDescent="0.25">
      <c r="B41" s="137" t="s">
        <v>2170</v>
      </c>
      <c r="C41" s="138" t="str">
        <f>IF(B41&lt;&gt;"",VLOOKUP("K"&amp;B41,'kody-odpadu'!$E$6:$H$978,2,FALSE),"")</f>
        <v>Izolační materiál s obsahem azbestu</v>
      </c>
      <c r="D41" s="139">
        <f>'Výkaz 1 - OPM a SDO skup. 17'!E44</f>
        <v>0</v>
      </c>
      <c r="E41" s="139">
        <f>'Výkaz 1 - OPM a SDO skup. 17'!F44</f>
        <v>0</v>
      </c>
      <c r="F41" s="140">
        <f t="shared" si="4"/>
        <v>0</v>
      </c>
      <c r="G41" s="139">
        <f>'Výkaz 1 - OPM a SDO skup. 17'!I44</f>
        <v>0</v>
      </c>
      <c r="H41" s="139">
        <f>'Výkaz 1 - OPM a SDO skup. 17'!J44</f>
        <v>0</v>
      </c>
      <c r="I41" s="139">
        <f>'Výkaz 1 - OPM a SDO skup. 17'!K44</f>
        <v>0</v>
      </c>
      <c r="J41" s="142" t="str">
        <f t="shared" si="5"/>
        <v>OK</v>
      </c>
      <c r="K41" s="158">
        <f>'Výkaz 1 - OPM a SDO skup. 17'!M44</f>
        <v>0</v>
      </c>
    </row>
    <row r="42" spans="2:11" ht="30" customHeight="1" x14ac:dyDescent="0.25">
      <c r="B42" s="137" t="s">
        <v>2171</v>
      </c>
      <c r="C42" s="138" t="str">
        <f>IF(B42&lt;&gt;"",VLOOKUP("K"&amp;B42,'kody-odpadu'!$E$6:$H$978,2,FALSE),"")</f>
        <v>Jiné izolační materiály, které jsou nebo obsahují nebezpečné látky</v>
      </c>
      <c r="D42" s="139">
        <f>'Výkaz 1 - OPM a SDO skup. 17'!E45</f>
        <v>0</v>
      </c>
      <c r="E42" s="139">
        <f>'Výkaz 1 - OPM a SDO skup. 17'!F45</f>
        <v>0</v>
      </c>
      <c r="F42" s="140">
        <f t="shared" si="4"/>
        <v>0</v>
      </c>
      <c r="G42" s="139">
        <f>'Výkaz 1 - OPM a SDO skup. 17'!I45</f>
        <v>0</v>
      </c>
      <c r="H42" s="139">
        <f>'Výkaz 1 - OPM a SDO skup. 17'!J45</f>
        <v>0</v>
      </c>
      <c r="I42" s="139">
        <f>'Výkaz 1 - OPM a SDO skup. 17'!K45</f>
        <v>0</v>
      </c>
      <c r="J42" s="143" t="str">
        <f t="shared" si="5"/>
        <v>OK</v>
      </c>
      <c r="K42" s="158">
        <f>'Výkaz 1 - OPM a SDO skup. 17'!M45</f>
        <v>0</v>
      </c>
    </row>
    <row r="43" spans="2:11" ht="30" customHeight="1" x14ac:dyDescent="0.25">
      <c r="B43" s="137" t="s">
        <v>2172</v>
      </c>
      <c r="C43" s="138" t="str">
        <f>IF(B43&lt;&gt;"",VLOOKUP("K"&amp;B43,'kody-odpadu'!$E$6:$H$978,2,FALSE),"")</f>
        <v>Izolační materiály neuvedené pod čísly 17 06 01 a 17 06 03</v>
      </c>
      <c r="D43" s="139">
        <f>'Výkaz 1 - OPM a SDO skup. 17'!E46</f>
        <v>0</v>
      </c>
      <c r="E43" s="139">
        <f>'Výkaz 1 - OPM a SDO skup. 17'!F46</f>
        <v>0</v>
      </c>
      <c r="F43" s="140">
        <f t="shared" ref="F43:F49" si="6">IF(E43&gt;0,E43/D43,0)</f>
        <v>0</v>
      </c>
      <c r="G43" s="139">
        <f>'Výkaz 1 - OPM a SDO skup. 17'!I46</f>
        <v>0</v>
      </c>
      <c r="H43" s="139">
        <f>'Výkaz 1 - OPM a SDO skup. 17'!J46</f>
        <v>0</v>
      </c>
      <c r="I43" s="139">
        <f>'Výkaz 1 - OPM a SDO skup. 17'!K46</f>
        <v>0</v>
      </c>
      <c r="J43" s="144" t="str">
        <f t="shared" ref="J43:J49" si="7">IF(D43-G43-H43-I43=0,"OK","CHYBA")</f>
        <v>OK</v>
      </c>
      <c r="K43" s="158">
        <f>'Výkaz 1 - OPM a SDO skup. 17'!M46</f>
        <v>0</v>
      </c>
    </row>
    <row r="44" spans="2:11" ht="30" customHeight="1" x14ac:dyDescent="0.25">
      <c r="B44" s="137" t="s">
        <v>2173</v>
      </c>
      <c r="C44" s="138" t="str">
        <f>IF(B44&lt;&gt;"",VLOOKUP("K"&amp;B44,'kody-odpadu'!$E$6:$H$978,2,FALSE),"")</f>
        <v>Stavební materiály obsahující azbest</v>
      </c>
      <c r="D44" s="139">
        <f>'Výkaz 1 - OPM a SDO skup. 17'!E47</f>
        <v>0</v>
      </c>
      <c r="E44" s="139">
        <f>'Výkaz 1 - OPM a SDO skup. 17'!F47</f>
        <v>0</v>
      </c>
      <c r="F44" s="140">
        <f t="shared" si="6"/>
        <v>0</v>
      </c>
      <c r="G44" s="139">
        <f>'Výkaz 1 - OPM a SDO skup. 17'!I47</f>
        <v>0</v>
      </c>
      <c r="H44" s="139">
        <f>'Výkaz 1 - OPM a SDO skup. 17'!J47</f>
        <v>0</v>
      </c>
      <c r="I44" s="139">
        <f>'Výkaz 1 - OPM a SDO skup. 17'!K47</f>
        <v>0</v>
      </c>
      <c r="J44" s="142" t="str">
        <f t="shared" si="7"/>
        <v>OK</v>
      </c>
      <c r="K44" s="158">
        <f>'Výkaz 1 - OPM a SDO skup. 17'!M47</f>
        <v>0</v>
      </c>
    </row>
    <row r="45" spans="2:11" ht="30" customHeight="1" x14ac:dyDescent="0.25">
      <c r="B45" s="137" t="s">
        <v>2174</v>
      </c>
      <c r="C45" s="138" t="str">
        <f>IF(B45&lt;&gt;"",VLOOKUP("K"&amp;B45,'kody-odpadu'!$E$6:$H$978,2,FALSE),"")</f>
        <v>Stavební materiály na bázi sádry znečištěné nebezpečnými látkami</v>
      </c>
      <c r="D45" s="139">
        <f>'Výkaz 1 - OPM a SDO skup. 17'!E48</f>
        <v>0</v>
      </c>
      <c r="E45" s="139">
        <f>'Výkaz 1 - OPM a SDO skup. 17'!F48</f>
        <v>0</v>
      </c>
      <c r="F45" s="140">
        <f t="shared" si="6"/>
        <v>0</v>
      </c>
      <c r="G45" s="139">
        <f>'Výkaz 1 - OPM a SDO skup. 17'!I48</f>
        <v>0</v>
      </c>
      <c r="H45" s="139">
        <f>'Výkaz 1 - OPM a SDO skup. 17'!J48</f>
        <v>0</v>
      </c>
      <c r="I45" s="139">
        <f>'Výkaz 1 - OPM a SDO skup. 17'!K48</f>
        <v>0</v>
      </c>
      <c r="J45" s="142" t="str">
        <f t="shared" si="7"/>
        <v>OK</v>
      </c>
      <c r="K45" s="158">
        <f>'Výkaz 1 - OPM a SDO skup. 17'!M48</f>
        <v>0</v>
      </c>
    </row>
    <row r="46" spans="2:11" ht="30" customHeight="1" x14ac:dyDescent="0.25">
      <c r="B46" s="137" t="s">
        <v>2149</v>
      </c>
      <c r="C46" s="138" t="str">
        <f>IF(B46&lt;&gt;"",VLOOKUP("K"&amp;B46,'kody-odpadu'!$E$6:$H$978,2,FALSE),"")</f>
        <v>Stavební materiály na bázi sádry neuvedené pod číslem 17 08 01</v>
      </c>
      <c r="D46" s="139">
        <f>'Výkaz 1 - OPM a SDO skup. 17'!E49</f>
        <v>0</v>
      </c>
      <c r="E46" s="139">
        <f>'Výkaz 1 - OPM a SDO skup. 17'!F49</f>
        <v>0</v>
      </c>
      <c r="F46" s="140">
        <f t="shared" si="6"/>
        <v>0</v>
      </c>
      <c r="G46" s="139">
        <f>'Výkaz 1 - OPM a SDO skup. 17'!I49</f>
        <v>0</v>
      </c>
      <c r="H46" s="139">
        <f>'Výkaz 1 - OPM a SDO skup. 17'!J49</f>
        <v>0</v>
      </c>
      <c r="I46" s="139">
        <f>'Výkaz 1 - OPM a SDO skup. 17'!K49</f>
        <v>0</v>
      </c>
      <c r="J46" s="142" t="str">
        <f t="shared" si="7"/>
        <v>OK</v>
      </c>
      <c r="K46" s="158">
        <f>'Výkaz 1 - OPM a SDO skup. 17'!M49</f>
        <v>0</v>
      </c>
    </row>
    <row r="47" spans="2:11" ht="30" customHeight="1" x14ac:dyDescent="0.25">
      <c r="B47" s="137" t="s">
        <v>2175</v>
      </c>
      <c r="C47" s="138" t="str">
        <f>IF(B47&lt;&gt;"",VLOOKUP("K"&amp;B47,'kody-odpadu'!$E$6:$H$978,2,FALSE),"")</f>
        <v>Stavební a demoliční odpady obsahující rtuť</v>
      </c>
      <c r="D47" s="139">
        <f>'Výkaz 1 - OPM a SDO skup. 17'!E50</f>
        <v>0</v>
      </c>
      <c r="E47" s="139">
        <f>'Výkaz 1 - OPM a SDO skup. 17'!F50</f>
        <v>0</v>
      </c>
      <c r="F47" s="140">
        <f t="shared" si="6"/>
        <v>0</v>
      </c>
      <c r="G47" s="139">
        <f>'Výkaz 1 - OPM a SDO skup. 17'!I50</f>
        <v>0</v>
      </c>
      <c r="H47" s="139">
        <f>'Výkaz 1 - OPM a SDO skup. 17'!J50</f>
        <v>0</v>
      </c>
      <c r="I47" s="139">
        <f>'Výkaz 1 - OPM a SDO skup. 17'!K50</f>
        <v>0</v>
      </c>
      <c r="J47" s="142" t="str">
        <f t="shared" si="7"/>
        <v>OK</v>
      </c>
      <c r="K47" s="158">
        <f>'Výkaz 1 - OPM a SDO skup. 17'!M50</f>
        <v>0</v>
      </c>
    </row>
    <row r="48" spans="2:11" ht="30" customHeight="1" x14ac:dyDescent="0.25">
      <c r="B48" s="137" t="s">
        <v>2176</v>
      </c>
      <c r="C48" s="159" t="str">
        <f>IF(B48&lt;&gt;"",VLOOKUP("K"&amp;B48,'kody-odpadu'!$E$6:$H$978,2,FALSE),"")</f>
        <v>Stavební a demoliční odpady obsahující PCB (např. těsnící materiály obsahující PCB, podlahoviny na bázi pryskyřic obsahující PCB, utěsněné zasklené dílce obsahující PCB, kondenzátory obsahující PCB)</v>
      </c>
      <c r="D48" s="139">
        <f>'Výkaz 1 - OPM a SDO skup. 17'!E51</f>
        <v>0</v>
      </c>
      <c r="E48" s="139">
        <f>'Výkaz 1 - OPM a SDO skup. 17'!F51</f>
        <v>0</v>
      </c>
      <c r="F48" s="140">
        <f t="shared" si="6"/>
        <v>0</v>
      </c>
      <c r="G48" s="139">
        <f>'Výkaz 1 - OPM a SDO skup. 17'!I51</f>
        <v>0</v>
      </c>
      <c r="H48" s="139">
        <f>'Výkaz 1 - OPM a SDO skup. 17'!J51</f>
        <v>0</v>
      </c>
      <c r="I48" s="139">
        <f>'Výkaz 1 - OPM a SDO skup. 17'!K51</f>
        <v>0</v>
      </c>
      <c r="J48" s="142" t="str">
        <f t="shared" si="7"/>
        <v>OK</v>
      </c>
      <c r="K48" s="158">
        <f>'Výkaz 1 - OPM a SDO skup. 17'!M51</f>
        <v>0</v>
      </c>
    </row>
    <row r="49" spans="2:11" ht="30" customHeight="1" x14ac:dyDescent="0.25">
      <c r="B49" s="137" t="s">
        <v>2177</v>
      </c>
      <c r="C49" s="138" t="str">
        <f>IF(B49&lt;&gt;"",VLOOKUP("K"&amp;B49,'kody-odpadu'!$E$6:$H$978,2,FALSE),"")</f>
        <v>Jiné stavební a demoliční odpady (včetně směsných stavebních a demoličních odpadů) obsahující nebezpečné látky</v>
      </c>
      <c r="D49" s="139">
        <f>'Výkaz 1 - OPM a SDO skup. 17'!E52</f>
        <v>0</v>
      </c>
      <c r="E49" s="139">
        <f>'Výkaz 1 - OPM a SDO skup. 17'!F52</f>
        <v>0</v>
      </c>
      <c r="F49" s="140">
        <f t="shared" si="6"/>
        <v>0</v>
      </c>
      <c r="G49" s="139">
        <f>'Výkaz 1 - OPM a SDO skup. 17'!I52</f>
        <v>0</v>
      </c>
      <c r="H49" s="139">
        <f>'Výkaz 1 - OPM a SDO skup. 17'!J52</f>
        <v>0</v>
      </c>
      <c r="I49" s="139">
        <f>'Výkaz 1 - OPM a SDO skup. 17'!K52</f>
        <v>0</v>
      </c>
      <c r="J49" s="143" t="str">
        <f t="shared" si="7"/>
        <v>OK</v>
      </c>
      <c r="K49" s="158">
        <f>'Výkaz 1 - OPM a SDO skup. 17'!M52</f>
        <v>0</v>
      </c>
    </row>
    <row r="50" spans="2:11" ht="30" customHeight="1" x14ac:dyDescent="0.25">
      <c r="B50" s="137" t="s">
        <v>2150</v>
      </c>
      <c r="C50" s="138" t="str">
        <f>IF(B50&lt;&gt;"",VLOOKUP("K"&amp;B50,'kody-odpadu'!$E$6:$H$978,2,FALSE),"")</f>
        <v>Směsné stavební a demoliční odpady neuvedené pod čísly 17 09 01, 17 09 02 a 17 09 03</v>
      </c>
      <c r="D50" s="139">
        <f>'Výkaz 1 - OPM a SDO skup. 17'!E53</f>
        <v>0</v>
      </c>
      <c r="E50" s="139">
        <f>'Výkaz 1 - OPM a SDO skup. 17'!F53</f>
        <v>0</v>
      </c>
      <c r="F50" s="140">
        <f t="shared" si="1"/>
        <v>0</v>
      </c>
      <c r="G50" s="139">
        <f>'Výkaz 1 - OPM a SDO skup. 17'!I53</f>
        <v>0</v>
      </c>
      <c r="H50" s="139">
        <f>'Výkaz 1 - OPM a SDO skup. 17'!J53</f>
        <v>0</v>
      </c>
      <c r="I50" s="139">
        <f>'Výkaz 1 - OPM a SDO skup. 17'!K53</f>
        <v>0</v>
      </c>
      <c r="J50" s="143" t="str">
        <f t="shared" si="0"/>
        <v>OK</v>
      </c>
      <c r="K50" s="158">
        <f>'Výkaz 1 - OPM a SDO skup. 17'!M53</f>
        <v>0</v>
      </c>
    </row>
    <row r="51" spans="2:11" x14ac:dyDescent="0.25">
      <c r="J51" s="145"/>
    </row>
    <row r="52" spans="2:11" ht="18.75" x14ac:dyDescent="0.3">
      <c r="B52" s="146" t="s">
        <v>2137</v>
      </c>
      <c r="C52" s="147"/>
      <c r="D52" s="147"/>
      <c r="E52" s="147"/>
      <c r="F52" s="147"/>
    </row>
    <row r="53" spans="2:11" x14ac:dyDescent="0.25">
      <c r="B53" s="147"/>
      <c r="C53" s="147"/>
      <c r="D53" s="147"/>
      <c r="E53" s="147"/>
      <c r="F53" s="147"/>
    </row>
    <row r="54" spans="2:11" ht="24.95" customHeight="1" x14ac:dyDescent="0.25">
      <c r="B54" s="148"/>
      <c r="C54" s="197" t="s">
        <v>2231</v>
      </c>
      <c r="D54" s="197"/>
      <c r="E54" s="197"/>
      <c r="F54" s="197"/>
    </row>
  </sheetData>
  <sheetProtection algorithmName="SHA-512" hashValue="Dmei+nngSWqe83Ej8gO1V93ejinnj4ZQskR/oFXGnRBlKfB3ahLWeVs6SPN9ZbOaF4b1Buo3RTF7pjBXZLS+7w==" saltValue="hkPIgvStLQE9fcbSNSB41Q==" spinCount="100000" sheet="1" selectLockedCells="1"/>
  <mergeCells count="5">
    <mergeCell ref="C2:F2"/>
    <mergeCell ref="C7:D7"/>
    <mergeCell ref="C8:D8"/>
    <mergeCell ref="C9:D9"/>
    <mergeCell ref="C54:F54"/>
  </mergeCells>
  <phoneticPr fontId="25" type="noConversion"/>
  <conditionalFormatting sqref="J1:J1048576">
    <cfRule type="cellIs" dxfId="8" priority="2" operator="equal">
      <formula>"OK"</formula>
    </cfRule>
    <cfRule type="cellIs" dxfId="7" priority="3" operator="equal">
      <formula>"CHYBA"</formula>
    </cfRule>
  </conditionalFormatting>
  <conditionalFormatting sqref="J11">
    <cfRule type="containsText" dxfId="6" priority="4" operator="containsText" text="OK">
      <formula>NOT(ISERROR(SEARCH("OK",J11)))</formula>
    </cfRule>
    <cfRule type="containsText" dxfId="5" priority="5" operator="containsText" text="CHYBA">
      <formula>NOT(ISERROR(SEARCH("CHYBA",J11)))</formula>
    </cfRule>
  </conditionalFormatting>
  <conditionalFormatting sqref="K13:K50">
    <cfRule type="cellIs" dxfId="4" priority="1" operator="equal">
      <formula>0</formula>
    </cfRule>
  </conditionalFormatting>
  <pageMargins left="0.25" right="0.25" top="0.75" bottom="0.75" header="0.3" footer="0.3"/>
  <pageSetup paperSize="8" scale="7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004"/>
  <sheetViews>
    <sheetView showGridLines="0" zoomScale="144" workbookViewId="0">
      <pane ySplit="4" topLeftCell="A5" activePane="bottomLeft" state="frozen"/>
      <selection pane="bottomLeft" activeCell="I8" sqref="I8"/>
    </sheetView>
  </sheetViews>
  <sheetFormatPr defaultColWidth="15.140625" defaultRowHeight="15" customHeight="1" x14ac:dyDescent="0.25"/>
  <cols>
    <col min="1" max="1" width="3.7109375" customWidth="1"/>
    <col min="2" max="2" width="35.140625" hidden="1" customWidth="1"/>
    <col min="3" max="3" width="35.140625" style="20" hidden="1" customWidth="1"/>
    <col min="4" max="5" width="11.7109375" style="25" customWidth="1"/>
    <col min="6" max="6" width="76.7109375" customWidth="1"/>
    <col min="7" max="7" width="15.28515625" customWidth="1"/>
    <col min="8" max="8" width="20.85546875" customWidth="1"/>
    <col min="9" max="30" width="7.7109375" customWidth="1"/>
  </cols>
  <sheetData>
    <row r="1" spans="1:8" ht="18" x14ac:dyDescent="0.25">
      <c r="A1" s="34"/>
      <c r="B1" s="198" t="str">
        <f>HYPERLINK("https://www.katalogodpadu.cz","KATALOG ODPADŮ 2017 - www.katalogodpadu.cz")</f>
        <v>KATALOG ODPADŮ 2017 - www.katalogodpadu.cz</v>
      </c>
      <c r="C1" s="198"/>
      <c r="D1" s="198"/>
      <c r="E1" s="198"/>
      <c r="F1" s="199"/>
      <c r="G1" s="199"/>
    </row>
    <row r="2" spans="1:8" ht="15.75" customHeight="1" x14ac:dyDescent="0.25">
      <c r="A2" s="34"/>
      <c r="B2" s="199"/>
      <c r="C2" s="199"/>
      <c r="D2" s="199"/>
      <c r="E2" s="199"/>
      <c r="F2" s="199"/>
      <c r="G2" s="199"/>
    </row>
    <row r="3" spans="1:8" ht="15.75" customHeight="1" x14ac:dyDescent="0.25">
      <c r="A3" s="34"/>
      <c r="B3" s="199"/>
      <c r="C3" s="199"/>
      <c r="D3" s="199"/>
      <c r="E3" s="199"/>
      <c r="F3" s="199"/>
      <c r="G3" s="199"/>
    </row>
    <row r="4" spans="1:8" ht="42.75" x14ac:dyDescent="0.25">
      <c r="A4" s="1"/>
      <c r="B4" s="200" t="s">
        <v>0</v>
      </c>
      <c r="C4" s="17"/>
      <c r="D4" s="113" t="s">
        <v>0</v>
      </c>
      <c r="E4" s="28"/>
      <c r="F4" s="26" t="s">
        <v>1</v>
      </c>
      <c r="G4" s="29" t="s">
        <v>2</v>
      </c>
      <c r="H4" s="114" t="s">
        <v>2222</v>
      </c>
    </row>
    <row r="5" spans="1:8" ht="15.75" customHeight="1" x14ac:dyDescent="0.25">
      <c r="A5" s="1"/>
      <c r="B5" s="201"/>
      <c r="C5" s="18"/>
      <c r="D5" s="21"/>
      <c r="E5" s="21"/>
      <c r="F5" s="27"/>
      <c r="G5" s="27"/>
    </row>
    <row r="6" spans="1:8" ht="39" customHeight="1" x14ac:dyDescent="0.25">
      <c r="A6" s="2"/>
      <c r="B6" s="3">
        <v>1</v>
      </c>
      <c r="C6" s="19"/>
      <c r="D6" s="22" t="s">
        <v>1765</v>
      </c>
      <c r="E6" s="32" t="str">
        <f>"K"&amp;D6</f>
        <v>K01</v>
      </c>
      <c r="F6" s="3" t="s">
        <v>3</v>
      </c>
      <c r="G6" s="13"/>
    </row>
    <row r="7" spans="1:8" ht="15.75" customHeight="1" x14ac:dyDescent="0.25">
      <c r="A7" s="4"/>
      <c r="B7" s="7" t="s">
        <v>4</v>
      </c>
      <c r="C7" s="16">
        <v>101</v>
      </c>
      <c r="D7" s="23" t="s">
        <v>1766</v>
      </c>
      <c r="E7" s="32" t="str">
        <f t="shared" ref="E7:E70" si="0">"K"&amp;D7</f>
        <v>K0101</v>
      </c>
      <c r="F7" s="11" t="s">
        <v>5</v>
      </c>
      <c r="G7" s="14"/>
      <c r="H7" t="str">
        <f>IF(LEN(B7)=5,"",IF(LEN(MID(B7,9,2))&gt;0,"N","O"))</f>
        <v/>
      </c>
    </row>
    <row r="8" spans="1:8" ht="15.75" customHeight="1" x14ac:dyDescent="0.25">
      <c r="A8" s="4"/>
      <c r="B8" s="7" t="s">
        <v>6</v>
      </c>
      <c r="C8" s="16">
        <v>10101</v>
      </c>
      <c r="D8" s="23" t="s">
        <v>1767</v>
      </c>
      <c r="E8" s="32" t="str">
        <f t="shared" si="0"/>
        <v>K010101</v>
      </c>
      <c r="F8" s="11" t="s">
        <v>7</v>
      </c>
      <c r="G8" s="14" t="s">
        <v>1721</v>
      </c>
    </row>
    <row r="9" spans="1:8" ht="15.75" customHeight="1" x14ac:dyDescent="0.25">
      <c r="A9" s="4"/>
      <c r="B9" s="7" t="s">
        <v>8</v>
      </c>
      <c r="C9" s="16">
        <v>10102</v>
      </c>
      <c r="D9" s="23" t="s">
        <v>1768</v>
      </c>
      <c r="E9" s="32" t="str">
        <f t="shared" si="0"/>
        <v>K010102</v>
      </c>
      <c r="F9" s="11" t="s">
        <v>9</v>
      </c>
      <c r="G9" s="14" t="s">
        <v>1721</v>
      </c>
    </row>
    <row r="10" spans="1:8" ht="15.75" customHeight="1" x14ac:dyDescent="0.25">
      <c r="A10" s="4"/>
      <c r="B10" s="7" t="s">
        <v>10</v>
      </c>
      <c r="C10" s="16">
        <v>103</v>
      </c>
      <c r="D10" s="23" t="s">
        <v>1769</v>
      </c>
      <c r="E10" s="32" t="str">
        <f t="shared" si="0"/>
        <v>K0103</v>
      </c>
      <c r="F10" s="11" t="s">
        <v>11</v>
      </c>
      <c r="G10" s="14" t="s">
        <v>1722</v>
      </c>
    </row>
    <row r="11" spans="1:8" ht="26.25" customHeight="1" x14ac:dyDescent="0.25">
      <c r="A11" s="4"/>
      <c r="B11" s="7" t="s">
        <v>12</v>
      </c>
      <c r="C11" s="16">
        <v>10304</v>
      </c>
      <c r="D11" s="23" t="s">
        <v>1770</v>
      </c>
      <c r="E11" s="32" t="str">
        <f t="shared" si="0"/>
        <v>K010304</v>
      </c>
      <c r="F11" s="11" t="s">
        <v>13</v>
      </c>
      <c r="G11" s="14" t="s">
        <v>1723</v>
      </c>
    </row>
    <row r="12" spans="1:8" ht="15.75" customHeight="1" x14ac:dyDescent="0.25">
      <c r="A12" s="4"/>
      <c r="B12" s="7" t="s">
        <v>14</v>
      </c>
      <c r="C12" s="16">
        <v>10305</v>
      </c>
      <c r="D12" s="23" t="s">
        <v>1771</v>
      </c>
      <c r="E12" s="32" t="str">
        <f t="shared" si="0"/>
        <v>K010305</v>
      </c>
      <c r="F12" s="11" t="s">
        <v>15</v>
      </c>
      <c r="G12" s="14" t="s">
        <v>1723</v>
      </c>
    </row>
    <row r="13" spans="1:8" ht="15.75" customHeight="1" x14ac:dyDescent="0.25">
      <c r="A13" s="4"/>
      <c r="B13" s="7" t="s">
        <v>16</v>
      </c>
      <c r="C13" s="16">
        <v>10306</v>
      </c>
      <c r="D13" s="23" t="s">
        <v>1772</v>
      </c>
      <c r="E13" s="32" t="str">
        <f t="shared" si="0"/>
        <v>K010306</v>
      </c>
      <c r="F13" s="11" t="s">
        <v>17</v>
      </c>
      <c r="G13" s="14" t="s">
        <v>1721</v>
      </c>
    </row>
    <row r="14" spans="1:8" ht="26.25" customHeight="1" x14ac:dyDescent="0.25">
      <c r="A14" s="4"/>
      <c r="B14" s="7" t="s">
        <v>18</v>
      </c>
      <c r="C14" s="16">
        <v>10307</v>
      </c>
      <c r="D14" s="23" t="s">
        <v>1773</v>
      </c>
      <c r="E14" s="32" t="str">
        <f t="shared" si="0"/>
        <v>K010307</v>
      </c>
      <c r="F14" s="11" t="s">
        <v>19</v>
      </c>
      <c r="G14" s="14" t="s">
        <v>1723</v>
      </c>
    </row>
    <row r="15" spans="1:8" ht="15.75" customHeight="1" x14ac:dyDescent="0.25">
      <c r="A15" s="4"/>
      <c r="B15" s="7" t="s">
        <v>20</v>
      </c>
      <c r="C15" s="16">
        <v>10308</v>
      </c>
      <c r="D15" s="23" t="s">
        <v>1774</v>
      </c>
      <c r="E15" s="32" t="str">
        <f t="shared" si="0"/>
        <v>K010308</v>
      </c>
      <c r="F15" s="11" t="s">
        <v>21</v>
      </c>
      <c r="G15" s="14" t="s">
        <v>1721</v>
      </c>
    </row>
    <row r="16" spans="1:8" ht="26.25" customHeight="1" x14ac:dyDescent="0.25">
      <c r="A16" s="4"/>
      <c r="B16" s="7" t="s">
        <v>22</v>
      </c>
      <c r="C16" s="16">
        <v>10309</v>
      </c>
      <c r="D16" s="23" t="s">
        <v>1775</v>
      </c>
      <c r="E16" s="32" t="str">
        <f t="shared" si="0"/>
        <v>K010309</v>
      </c>
      <c r="F16" s="11" t="s">
        <v>23</v>
      </c>
      <c r="G16" s="14" t="s">
        <v>1721</v>
      </c>
    </row>
    <row r="17" spans="1:7" ht="26.25" customHeight="1" x14ac:dyDescent="0.25">
      <c r="A17" s="4"/>
      <c r="B17" s="7" t="s">
        <v>24</v>
      </c>
      <c r="C17" s="16">
        <v>10310</v>
      </c>
      <c r="D17" s="23" t="s">
        <v>1776</v>
      </c>
      <c r="E17" s="32" t="str">
        <f t="shared" si="0"/>
        <v>K010310</v>
      </c>
      <c r="F17" s="11" t="s">
        <v>25</v>
      </c>
      <c r="G17" s="14" t="s">
        <v>1723</v>
      </c>
    </row>
    <row r="18" spans="1:7" ht="15.75" customHeight="1" x14ac:dyDescent="0.25">
      <c r="A18" s="4"/>
      <c r="B18" s="7" t="s">
        <v>26</v>
      </c>
      <c r="C18" s="16">
        <v>10399</v>
      </c>
      <c r="D18" s="23" t="s">
        <v>1777</v>
      </c>
      <c r="E18" s="32" t="str">
        <f t="shared" si="0"/>
        <v>K010399</v>
      </c>
      <c r="F18" s="11" t="s">
        <v>27</v>
      </c>
      <c r="G18" s="14" t="s">
        <v>1721</v>
      </c>
    </row>
    <row r="19" spans="1:7" ht="26.25" customHeight="1" x14ac:dyDescent="0.25">
      <c r="A19" s="4"/>
      <c r="B19" s="7" t="s">
        <v>28</v>
      </c>
      <c r="C19" s="16">
        <v>104</v>
      </c>
      <c r="D19" s="23" t="s">
        <v>1778</v>
      </c>
      <c r="E19" s="32" t="str">
        <f t="shared" si="0"/>
        <v>K0104</v>
      </c>
      <c r="F19" s="11" t="s">
        <v>29</v>
      </c>
      <c r="G19" s="14" t="s">
        <v>1722</v>
      </c>
    </row>
    <row r="20" spans="1:7" ht="26.25" customHeight="1" x14ac:dyDescent="0.25">
      <c r="A20" s="4"/>
      <c r="B20" s="7" t="s">
        <v>30</v>
      </c>
      <c r="C20" s="16">
        <v>10407</v>
      </c>
      <c r="D20" s="23" t="s">
        <v>1779</v>
      </c>
      <c r="E20" s="32" t="str">
        <f t="shared" si="0"/>
        <v>K010407</v>
      </c>
      <c r="F20" s="11" t="s">
        <v>31</v>
      </c>
      <c r="G20" s="14" t="s">
        <v>1723</v>
      </c>
    </row>
    <row r="21" spans="1:7" ht="15.75" customHeight="1" x14ac:dyDescent="0.25">
      <c r="A21" s="4"/>
      <c r="B21" s="7" t="s">
        <v>32</v>
      </c>
      <c r="C21" s="16">
        <v>10408</v>
      </c>
      <c r="D21" s="23" t="s">
        <v>1780</v>
      </c>
      <c r="E21" s="32" t="str">
        <f t="shared" si="0"/>
        <v>K010408</v>
      </c>
      <c r="F21" s="11" t="s">
        <v>33</v>
      </c>
      <c r="G21" s="14" t="s">
        <v>1721</v>
      </c>
    </row>
    <row r="22" spans="1:7" ht="15.75" customHeight="1" x14ac:dyDescent="0.25">
      <c r="A22" s="4"/>
      <c r="B22" s="7" t="s">
        <v>34</v>
      </c>
      <c r="C22" s="16">
        <v>10409</v>
      </c>
      <c r="D22" s="23" t="s">
        <v>1781</v>
      </c>
      <c r="E22" s="32" t="str">
        <f t="shared" si="0"/>
        <v>K010409</v>
      </c>
      <c r="F22" s="11" t="s">
        <v>35</v>
      </c>
      <c r="G22" s="14" t="s">
        <v>1721</v>
      </c>
    </row>
    <row r="23" spans="1:7" ht="15.75" customHeight="1" x14ac:dyDescent="0.25">
      <c r="A23" s="4"/>
      <c r="B23" s="7" t="s">
        <v>36</v>
      </c>
      <c r="C23" s="16">
        <v>10410</v>
      </c>
      <c r="D23" s="23" t="s">
        <v>1782</v>
      </c>
      <c r="E23" s="32" t="str">
        <f t="shared" si="0"/>
        <v>K010410</v>
      </c>
      <c r="F23" s="11" t="s">
        <v>37</v>
      </c>
      <c r="G23" s="14" t="s">
        <v>1721</v>
      </c>
    </row>
    <row r="24" spans="1:7" ht="26.25" customHeight="1" x14ac:dyDescent="0.25">
      <c r="A24" s="4"/>
      <c r="B24" s="7" t="s">
        <v>38</v>
      </c>
      <c r="C24" s="16">
        <v>10411</v>
      </c>
      <c r="D24" s="23" t="s">
        <v>1783</v>
      </c>
      <c r="E24" s="32" t="str">
        <f t="shared" si="0"/>
        <v>K010411</v>
      </c>
      <c r="F24" s="11" t="s">
        <v>39</v>
      </c>
      <c r="G24" s="14" t="s">
        <v>1721</v>
      </c>
    </row>
    <row r="25" spans="1:7" ht="26.25" customHeight="1" x14ac:dyDescent="0.25">
      <c r="A25" s="4"/>
      <c r="B25" s="7" t="s">
        <v>40</v>
      </c>
      <c r="C25" s="16">
        <v>10412</v>
      </c>
      <c r="D25" s="23" t="s">
        <v>1784</v>
      </c>
      <c r="E25" s="32" t="str">
        <f t="shared" si="0"/>
        <v>K010412</v>
      </c>
      <c r="F25" s="11" t="s">
        <v>41</v>
      </c>
      <c r="G25" s="14" t="s">
        <v>1721</v>
      </c>
    </row>
    <row r="26" spans="1:7" ht="26.25" customHeight="1" x14ac:dyDescent="0.25">
      <c r="A26" s="4"/>
      <c r="B26" s="7" t="s">
        <v>42</v>
      </c>
      <c r="C26" s="16">
        <v>10413</v>
      </c>
      <c r="D26" s="23" t="s">
        <v>1785</v>
      </c>
      <c r="E26" s="32" t="str">
        <f t="shared" si="0"/>
        <v>K010413</v>
      </c>
      <c r="F26" s="11" t="s">
        <v>43</v>
      </c>
      <c r="G26" s="14" t="s">
        <v>1721</v>
      </c>
    </row>
    <row r="27" spans="1:7" ht="15.75" customHeight="1" x14ac:dyDescent="0.25">
      <c r="A27" s="4"/>
      <c r="B27" s="7" t="s">
        <v>44</v>
      </c>
      <c r="C27" s="16">
        <v>10499</v>
      </c>
      <c r="D27" s="23" t="s">
        <v>1786</v>
      </c>
      <c r="E27" s="32" t="str">
        <f t="shared" si="0"/>
        <v>K010499</v>
      </c>
      <c r="F27" s="11" t="s">
        <v>27</v>
      </c>
      <c r="G27" s="14" t="s">
        <v>1721</v>
      </c>
    </row>
    <row r="28" spans="1:7" ht="15.75" customHeight="1" x14ac:dyDescent="0.25">
      <c r="A28" s="4"/>
      <c r="B28" s="7" t="s">
        <v>45</v>
      </c>
      <c r="C28" s="16">
        <v>105</v>
      </c>
      <c r="D28" s="23" t="s">
        <v>1787</v>
      </c>
      <c r="E28" s="32" t="str">
        <f t="shared" si="0"/>
        <v>K0105</v>
      </c>
      <c r="F28" s="11" t="s">
        <v>46</v>
      </c>
      <c r="G28" s="14" t="s">
        <v>1722</v>
      </c>
    </row>
    <row r="29" spans="1:7" ht="15.75" customHeight="1" x14ac:dyDescent="0.25">
      <c r="A29" s="4"/>
      <c r="B29" s="7" t="s">
        <v>47</v>
      </c>
      <c r="C29" s="16">
        <v>10504</v>
      </c>
      <c r="D29" s="23" t="s">
        <v>1788</v>
      </c>
      <c r="E29" s="32" t="str">
        <f t="shared" si="0"/>
        <v>K010504</v>
      </c>
      <c r="F29" s="11" t="s">
        <v>48</v>
      </c>
      <c r="G29" s="14" t="s">
        <v>1721</v>
      </c>
    </row>
    <row r="30" spans="1:7" ht="15.75" customHeight="1" x14ac:dyDescent="0.25">
      <c r="A30" s="4"/>
      <c r="B30" s="7" t="s">
        <v>49</v>
      </c>
      <c r="C30" s="16">
        <v>10505</v>
      </c>
      <c r="D30" s="23" t="s">
        <v>1789</v>
      </c>
      <c r="E30" s="32" t="str">
        <f t="shared" si="0"/>
        <v>K010505</v>
      </c>
      <c r="F30" s="11" t="s">
        <v>50</v>
      </c>
      <c r="G30" s="14" t="s">
        <v>1723</v>
      </c>
    </row>
    <row r="31" spans="1:7" ht="26.25" customHeight="1" x14ac:dyDescent="0.25">
      <c r="A31" s="4"/>
      <c r="B31" s="7" t="s">
        <v>51</v>
      </c>
      <c r="C31" s="16">
        <v>10506</v>
      </c>
      <c r="D31" s="23" t="s">
        <v>1790</v>
      </c>
      <c r="E31" s="32" t="str">
        <f t="shared" si="0"/>
        <v>K010506</v>
      </c>
      <c r="F31" s="11" t="s">
        <v>52</v>
      </c>
      <c r="G31" s="14" t="s">
        <v>1723</v>
      </c>
    </row>
    <row r="32" spans="1:7" ht="26.25" customHeight="1" x14ac:dyDescent="0.25">
      <c r="A32" s="4"/>
      <c r="B32" s="7" t="s">
        <v>53</v>
      </c>
      <c r="C32" s="16">
        <v>10507</v>
      </c>
      <c r="D32" s="23" t="s">
        <v>1791</v>
      </c>
      <c r="E32" s="32" t="str">
        <f t="shared" si="0"/>
        <v>K010507</v>
      </c>
      <c r="F32" s="11" t="s">
        <v>54</v>
      </c>
      <c r="G32" s="14" t="s">
        <v>1721</v>
      </c>
    </row>
    <row r="33" spans="1:7" ht="26.25" customHeight="1" x14ac:dyDescent="0.25">
      <c r="A33" s="4"/>
      <c r="B33" s="7" t="s">
        <v>55</v>
      </c>
      <c r="C33" s="16">
        <v>10508</v>
      </c>
      <c r="D33" s="23" t="s">
        <v>1792</v>
      </c>
      <c r="E33" s="32" t="str">
        <f t="shared" si="0"/>
        <v>K010508</v>
      </c>
      <c r="F33" s="11" t="s">
        <v>56</v>
      </c>
      <c r="G33" s="14" t="s">
        <v>1721</v>
      </c>
    </row>
    <row r="34" spans="1:7" ht="15.75" customHeight="1" x14ac:dyDescent="0.25">
      <c r="A34" s="4"/>
      <c r="B34" s="7" t="s">
        <v>57</v>
      </c>
      <c r="C34" s="16">
        <v>10599</v>
      </c>
      <c r="D34" s="23" t="s">
        <v>1793</v>
      </c>
      <c r="E34" s="32" t="str">
        <f t="shared" si="0"/>
        <v>K010599</v>
      </c>
      <c r="F34" s="11" t="s">
        <v>27</v>
      </c>
      <c r="G34" s="14" t="s">
        <v>1721</v>
      </c>
    </row>
    <row r="35" spans="1:7" ht="39" customHeight="1" x14ac:dyDescent="0.25">
      <c r="A35" s="2"/>
      <c r="B35" s="5">
        <v>2</v>
      </c>
      <c r="C35" s="16" t="s">
        <v>1724</v>
      </c>
      <c r="D35" s="23" t="s">
        <v>1794</v>
      </c>
      <c r="E35" s="32" t="str">
        <f t="shared" si="0"/>
        <v>K02</v>
      </c>
      <c r="F35" s="12" t="s">
        <v>58</v>
      </c>
      <c r="G35" s="15"/>
    </row>
    <row r="36" spans="1:7" ht="26.25" customHeight="1" x14ac:dyDescent="0.25">
      <c r="A36" s="4"/>
      <c r="B36" s="7" t="s">
        <v>59</v>
      </c>
      <c r="C36" s="16">
        <v>201</v>
      </c>
      <c r="D36" s="23" t="s">
        <v>1795</v>
      </c>
      <c r="E36" s="32" t="str">
        <f t="shared" si="0"/>
        <v>K0201</v>
      </c>
      <c r="F36" s="11" t="s">
        <v>60</v>
      </c>
      <c r="G36" s="14" t="s">
        <v>1722</v>
      </c>
    </row>
    <row r="37" spans="1:7" ht="15.75" customHeight="1" x14ac:dyDescent="0.25">
      <c r="A37" s="4"/>
      <c r="B37" s="7" t="s">
        <v>61</v>
      </c>
      <c r="C37" s="16">
        <v>20101</v>
      </c>
      <c r="D37" s="23" t="s">
        <v>1796</v>
      </c>
      <c r="E37" s="32" t="str">
        <f t="shared" si="0"/>
        <v>K020101</v>
      </c>
      <c r="F37" s="11" t="s">
        <v>62</v>
      </c>
      <c r="G37" s="14" t="s">
        <v>1721</v>
      </c>
    </row>
    <row r="38" spans="1:7" ht="15.75" customHeight="1" x14ac:dyDescent="0.25">
      <c r="A38" s="4"/>
      <c r="B38" s="7" t="s">
        <v>63</v>
      </c>
      <c r="C38" s="16">
        <v>20102</v>
      </c>
      <c r="D38" s="23" t="s">
        <v>1797</v>
      </c>
      <c r="E38" s="32" t="str">
        <f t="shared" si="0"/>
        <v>K020102</v>
      </c>
      <c r="F38" s="11" t="s">
        <v>64</v>
      </c>
      <c r="G38" s="14" t="s">
        <v>1721</v>
      </c>
    </row>
    <row r="39" spans="1:7" ht="15.75" customHeight="1" x14ac:dyDescent="0.25">
      <c r="A39" s="4"/>
      <c r="B39" s="7" t="s">
        <v>65</v>
      </c>
      <c r="C39" s="16">
        <v>20103</v>
      </c>
      <c r="D39" s="23" t="s">
        <v>1798</v>
      </c>
      <c r="E39" s="32" t="str">
        <f t="shared" si="0"/>
        <v>K020103</v>
      </c>
      <c r="F39" s="11" t="s">
        <v>66</v>
      </c>
      <c r="G39" s="14" t="s">
        <v>1721</v>
      </c>
    </row>
    <row r="40" spans="1:7" ht="15.75" customHeight="1" x14ac:dyDescent="0.25">
      <c r="A40" s="4"/>
      <c r="B40" s="7" t="s">
        <v>67</v>
      </c>
      <c r="C40" s="16">
        <v>20104</v>
      </c>
      <c r="D40" s="23" t="s">
        <v>1799</v>
      </c>
      <c r="E40" s="32" t="str">
        <f t="shared" si="0"/>
        <v>K020104</v>
      </c>
      <c r="F40" s="11" t="s">
        <v>68</v>
      </c>
      <c r="G40" s="14" t="s">
        <v>1721</v>
      </c>
    </row>
    <row r="41" spans="1:7" ht="39" customHeight="1" x14ac:dyDescent="0.25">
      <c r="A41" s="4"/>
      <c r="B41" s="7" t="s">
        <v>69</v>
      </c>
      <c r="C41" s="16">
        <v>20106</v>
      </c>
      <c r="D41" s="23" t="s">
        <v>1800</v>
      </c>
      <c r="E41" s="32" t="str">
        <f t="shared" si="0"/>
        <v>K020106</v>
      </c>
      <c r="F41" s="11" t="s">
        <v>70</v>
      </c>
      <c r="G41" s="14" t="s">
        <v>1721</v>
      </c>
    </row>
    <row r="42" spans="1:7" ht="15.75" customHeight="1" x14ac:dyDescent="0.25">
      <c r="A42" s="4"/>
      <c r="B42" s="7" t="s">
        <v>71</v>
      </c>
      <c r="C42" s="16">
        <v>20107</v>
      </c>
      <c r="D42" s="23" t="s">
        <v>1801</v>
      </c>
      <c r="E42" s="32" t="str">
        <f t="shared" si="0"/>
        <v>K020107</v>
      </c>
      <c r="F42" s="11" t="s">
        <v>72</v>
      </c>
      <c r="G42" s="14" t="s">
        <v>1721</v>
      </c>
    </row>
    <row r="43" spans="1:7" ht="15.75" customHeight="1" x14ac:dyDescent="0.25">
      <c r="A43" s="4"/>
      <c r="B43" s="7" t="s">
        <v>73</v>
      </c>
      <c r="C43" s="16">
        <v>20108</v>
      </c>
      <c r="D43" s="23" t="s">
        <v>1802</v>
      </c>
      <c r="E43" s="32" t="str">
        <f t="shared" si="0"/>
        <v>K020108</v>
      </c>
      <c r="F43" s="11" t="s">
        <v>74</v>
      </c>
      <c r="G43" s="14" t="s">
        <v>1723</v>
      </c>
    </row>
    <row r="44" spans="1:7" ht="15.75" customHeight="1" x14ac:dyDescent="0.25">
      <c r="A44" s="4"/>
      <c r="B44" s="7" t="s">
        <v>75</v>
      </c>
      <c r="C44" s="16">
        <v>20109</v>
      </c>
      <c r="D44" s="23" t="s">
        <v>1803</v>
      </c>
      <c r="E44" s="32" t="str">
        <f t="shared" si="0"/>
        <v>K020109</v>
      </c>
      <c r="F44" s="11" t="s">
        <v>76</v>
      </c>
      <c r="G44" s="14" t="s">
        <v>1721</v>
      </c>
    </row>
    <row r="45" spans="1:7" ht="15.75" customHeight="1" x14ac:dyDescent="0.25">
      <c r="A45" s="4"/>
      <c r="B45" s="7" t="s">
        <v>77</v>
      </c>
      <c r="C45" s="16">
        <v>20110</v>
      </c>
      <c r="D45" s="23" t="s">
        <v>1804</v>
      </c>
      <c r="E45" s="32" t="str">
        <f t="shared" si="0"/>
        <v>K020110</v>
      </c>
      <c r="F45" s="11" t="s">
        <v>78</v>
      </c>
      <c r="G45" s="14" t="s">
        <v>1721</v>
      </c>
    </row>
    <row r="46" spans="1:7" ht="15.75" customHeight="1" x14ac:dyDescent="0.25">
      <c r="A46" s="4"/>
      <c r="B46" s="7" t="s">
        <v>79</v>
      </c>
      <c r="C46" s="16">
        <v>20199</v>
      </c>
      <c r="D46" s="23" t="s">
        <v>1805</v>
      </c>
      <c r="E46" s="32" t="str">
        <f t="shared" si="0"/>
        <v>K020199</v>
      </c>
      <c r="F46" s="11" t="s">
        <v>27</v>
      </c>
      <c r="G46" s="14" t="s">
        <v>1721</v>
      </c>
    </row>
    <row r="47" spans="1:7" ht="26.25" customHeight="1" x14ac:dyDescent="0.25">
      <c r="A47" s="4"/>
      <c r="B47" s="7" t="s">
        <v>80</v>
      </c>
      <c r="C47" s="16">
        <v>202</v>
      </c>
      <c r="D47" s="23" t="s">
        <v>1806</v>
      </c>
      <c r="E47" s="32" t="str">
        <f t="shared" si="0"/>
        <v>K0202</v>
      </c>
      <c r="F47" s="11" t="s">
        <v>81</v>
      </c>
      <c r="G47" s="14" t="s">
        <v>1722</v>
      </c>
    </row>
    <row r="48" spans="1:7" ht="15.75" customHeight="1" x14ac:dyDescent="0.25">
      <c r="A48" s="4"/>
      <c r="B48" s="7" t="s">
        <v>82</v>
      </c>
      <c r="C48" s="16">
        <v>20201</v>
      </c>
      <c r="D48" s="23" t="s">
        <v>1807</v>
      </c>
      <c r="E48" s="32" t="str">
        <f t="shared" si="0"/>
        <v>K020201</v>
      </c>
      <c r="F48" s="11" t="s">
        <v>83</v>
      </c>
      <c r="G48" s="14" t="s">
        <v>1721</v>
      </c>
    </row>
    <row r="49" spans="1:7" ht="15.75" customHeight="1" x14ac:dyDescent="0.25">
      <c r="A49" s="4"/>
      <c r="B49" s="7" t="s">
        <v>84</v>
      </c>
      <c r="C49" s="16">
        <v>20202</v>
      </c>
      <c r="D49" s="23" t="s">
        <v>1808</v>
      </c>
      <c r="E49" s="32" t="str">
        <f t="shared" si="0"/>
        <v>K020202</v>
      </c>
      <c r="F49" s="11" t="s">
        <v>64</v>
      </c>
      <c r="G49" s="14" t="s">
        <v>1721</v>
      </c>
    </row>
    <row r="50" spans="1:7" ht="15.75" customHeight="1" x14ac:dyDescent="0.25">
      <c r="A50" s="4"/>
      <c r="B50" s="7" t="s">
        <v>85</v>
      </c>
      <c r="C50" s="16">
        <v>20203</v>
      </c>
      <c r="D50" s="23" t="s">
        <v>1809</v>
      </c>
      <c r="E50" s="32" t="str">
        <f t="shared" si="0"/>
        <v>K020203</v>
      </c>
      <c r="F50" s="11" t="s">
        <v>86</v>
      </c>
      <c r="G50" s="14" t="s">
        <v>1721</v>
      </c>
    </row>
    <row r="51" spans="1:7" ht="15.75" customHeight="1" x14ac:dyDescent="0.25">
      <c r="A51" s="4"/>
      <c r="B51" s="7" t="s">
        <v>87</v>
      </c>
      <c r="C51" s="16">
        <v>20204</v>
      </c>
      <c r="D51" s="23" t="s">
        <v>1810</v>
      </c>
      <c r="E51" s="32" t="str">
        <f t="shared" si="0"/>
        <v>K020204</v>
      </c>
      <c r="F51" s="11" t="s">
        <v>88</v>
      </c>
      <c r="G51" s="14" t="s">
        <v>1721</v>
      </c>
    </row>
    <row r="52" spans="1:7" ht="15.75" customHeight="1" x14ac:dyDescent="0.25">
      <c r="A52" s="4"/>
      <c r="B52" s="7" t="s">
        <v>89</v>
      </c>
      <c r="C52" s="16">
        <v>20299</v>
      </c>
      <c r="D52" s="23" t="s">
        <v>1811</v>
      </c>
      <c r="E52" s="32" t="str">
        <f t="shared" si="0"/>
        <v>K020299</v>
      </c>
      <c r="F52" s="11" t="s">
        <v>27</v>
      </c>
      <c r="G52" s="14" t="s">
        <v>1721</v>
      </c>
    </row>
    <row r="53" spans="1:7" ht="51.75" customHeight="1" x14ac:dyDescent="0.25">
      <c r="A53" s="4"/>
      <c r="B53" s="7" t="s">
        <v>90</v>
      </c>
      <c r="C53" s="16">
        <v>203</v>
      </c>
      <c r="D53" s="23" t="s">
        <v>1812</v>
      </c>
      <c r="E53" s="32" t="str">
        <f t="shared" si="0"/>
        <v>K0203</v>
      </c>
      <c r="F53" s="11" t="s">
        <v>91</v>
      </c>
      <c r="G53" s="14" t="s">
        <v>1722</v>
      </c>
    </row>
    <row r="54" spans="1:7" ht="15.75" customHeight="1" x14ac:dyDescent="0.25">
      <c r="A54" s="4"/>
      <c r="B54" s="7" t="s">
        <v>92</v>
      </c>
      <c r="C54" s="16">
        <v>20301</v>
      </c>
      <c r="D54" s="23" t="s">
        <v>1813</v>
      </c>
      <c r="E54" s="32" t="str">
        <f t="shared" si="0"/>
        <v>K020301</v>
      </c>
      <c r="F54" s="11" t="s">
        <v>93</v>
      </c>
      <c r="G54" s="14" t="s">
        <v>1721</v>
      </c>
    </row>
    <row r="55" spans="1:7" ht="15.75" customHeight="1" x14ac:dyDescent="0.25">
      <c r="A55" s="4"/>
      <c r="B55" s="7" t="s">
        <v>94</v>
      </c>
      <c r="C55" s="16">
        <v>20302</v>
      </c>
      <c r="D55" s="23" t="s">
        <v>1814</v>
      </c>
      <c r="E55" s="32" t="str">
        <f t="shared" si="0"/>
        <v>K020302</v>
      </c>
      <c r="F55" s="11" t="s">
        <v>95</v>
      </c>
      <c r="G55" s="14" t="s">
        <v>1721</v>
      </c>
    </row>
    <row r="56" spans="1:7" ht="15.75" customHeight="1" x14ac:dyDescent="0.25">
      <c r="A56" s="4"/>
      <c r="B56" s="7" t="s">
        <v>96</v>
      </c>
      <c r="C56" s="16">
        <v>20303</v>
      </c>
      <c r="D56" s="23" t="s">
        <v>1815</v>
      </c>
      <c r="E56" s="32" t="str">
        <f t="shared" si="0"/>
        <v>K020303</v>
      </c>
      <c r="F56" s="11" t="s">
        <v>97</v>
      </c>
      <c r="G56" s="14" t="s">
        <v>1721</v>
      </c>
    </row>
    <row r="57" spans="1:7" ht="15.75" customHeight="1" x14ac:dyDescent="0.25">
      <c r="A57" s="4"/>
      <c r="B57" s="7" t="s">
        <v>98</v>
      </c>
      <c r="C57" s="16">
        <v>20304</v>
      </c>
      <c r="D57" s="23" t="s">
        <v>1816</v>
      </c>
      <c r="E57" s="32" t="str">
        <f t="shared" si="0"/>
        <v>K020304</v>
      </c>
      <c r="F57" s="11" t="s">
        <v>86</v>
      </c>
      <c r="G57" s="14" t="s">
        <v>1721</v>
      </c>
    </row>
    <row r="58" spans="1:7" ht="15.75" customHeight="1" x14ac:dyDescent="0.25">
      <c r="A58" s="4"/>
      <c r="B58" s="7" t="s">
        <v>99</v>
      </c>
      <c r="C58" s="16">
        <v>20305</v>
      </c>
      <c r="D58" s="23" t="s">
        <v>1817</v>
      </c>
      <c r="E58" s="32" t="str">
        <f t="shared" si="0"/>
        <v>K020305</v>
      </c>
      <c r="F58" s="11" t="s">
        <v>88</v>
      </c>
      <c r="G58" s="14" t="s">
        <v>1721</v>
      </c>
    </row>
    <row r="59" spans="1:7" ht="15.75" customHeight="1" x14ac:dyDescent="0.25">
      <c r="A59" s="4"/>
      <c r="B59" s="7" t="s">
        <v>100</v>
      </c>
      <c r="C59" s="16">
        <v>20399</v>
      </c>
      <c r="D59" s="23" t="s">
        <v>1818</v>
      </c>
      <c r="E59" s="32" t="str">
        <f t="shared" si="0"/>
        <v>K020399</v>
      </c>
      <c r="F59" s="11" t="s">
        <v>27</v>
      </c>
      <c r="G59" s="14" t="s">
        <v>1721</v>
      </c>
    </row>
    <row r="60" spans="1:7" ht="15.75" customHeight="1" x14ac:dyDescent="0.25">
      <c r="A60" s="4"/>
      <c r="B60" s="7" t="s">
        <v>101</v>
      </c>
      <c r="C60" s="16">
        <v>204</v>
      </c>
      <c r="D60" s="23" t="s">
        <v>1819</v>
      </c>
      <c r="E60" s="32" t="str">
        <f t="shared" si="0"/>
        <v>K0204</v>
      </c>
      <c r="F60" s="11" t="s">
        <v>102</v>
      </c>
      <c r="G60" s="14" t="s">
        <v>1722</v>
      </c>
    </row>
    <row r="61" spans="1:7" ht="15.75" customHeight="1" x14ac:dyDescent="0.25">
      <c r="A61" s="4"/>
      <c r="B61" s="7" t="s">
        <v>103</v>
      </c>
      <c r="C61" s="16">
        <v>20401</v>
      </c>
      <c r="D61" s="23" t="s">
        <v>1820</v>
      </c>
      <c r="E61" s="32" t="str">
        <f t="shared" si="0"/>
        <v>K020401</v>
      </c>
      <c r="F61" s="11" t="s">
        <v>104</v>
      </c>
      <c r="G61" s="14" t="s">
        <v>1721</v>
      </c>
    </row>
    <row r="62" spans="1:7" ht="15.75" customHeight="1" x14ac:dyDescent="0.25">
      <c r="A62" s="4"/>
      <c r="B62" s="7" t="s">
        <v>105</v>
      </c>
      <c r="C62" s="16">
        <v>20402</v>
      </c>
      <c r="D62" s="23" t="s">
        <v>1821</v>
      </c>
      <c r="E62" s="32" t="str">
        <f t="shared" si="0"/>
        <v>K020402</v>
      </c>
      <c r="F62" s="11" t="s">
        <v>106</v>
      </c>
      <c r="G62" s="14" t="s">
        <v>1721</v>
      </c>
    </row>
    <row r="63" spans="1:7" ht="15.75" customHeight="1" x14ac:dyDescent="0.25">
      <c r="A63" s="4"/>
      <c r="B63" s="7" t="s">
        <v>107</v>
      </c>
      <c r="C63" s="16">
        <v>20403</v>
      </c>
      <c r="D63" s="23" t="s">
        <v>1822</v>
      </c>
      <c r="E63" s="32" t="str">
        <f t="shared" si="0"/>
        <v>K020403</v>
      </c>
      <c r="F63" s="11" t="s">
        <v>88</v>
      </c>
      <c r="G63" s="14" t="s">
        <v>1721</v>
      </c>
    </row>
    <row r="64" spans="1:7" ht="15.75" customHeight="1" x14ac:dyDescent="0.25">
      <c r="A64" s="4"/>
      <c r="B64" s="7" t="s">
        <v>108</v>
      </c>
      <c r="C64" s="16">
        <v>20499</v>
      </c>
      <c r="D64" s="23" t="s">
        <v>1823</v>
      </c>
      <c r="E64" s="32" t="str">
        <f t="shared" si="0"/>
        <v>K020499</v>
      </c>
      <c r="F64" s="11" t="s">
        <v>27</v>
      </c>
      <c r="G64" s="14" t="s">
        <v>1721</v>
      </c>
    </row>
    <row r="65" spans="1:7" ht="15.75" customHeight="1" x14ac:dyDescent="0.25">
      <c r="A65" s="4"/>
      <c r="B65" s="7" t="s">
        <v>109</v>
      </c>
      <c r="C65" s="16">
        <v>205</v>
      </c>
      <c r="D65" s="23" t="s">
        <v>1824</v>
      </c>
      <c r="E65" s="32" t="str">
        <f t="shared" si="0"/>
        <v>K0205</v>
      </c>
      <c r="F65" s="11" t="s">
        <v>110</v>
      </c>
      <c r="G65" s="14" t="s">
        <v>1722</v>
      </c>
    </row>
    <row r="66" spans="1:7" ht="15.75" customHeight="1" x14ac:dyDescent="0.25">
      <c r="A66" s="4"/>
      <c r="B66" s="7" t="s">
        <v>111</v>
      </c>
      <c r="C66" s="16">
        <v>20501</v>
      </c>
      <c r="D66" s="23" t="s">
        <v>1825</v>
      </c>
      <c r="E66" s="32" t="str">
        <f t="shared" si="0"/>
        <v>K020501</v>
      </c>
      <c r="F66" s="11" t="s">
        <v>86</v>
      </c>
      <c r="G66" s="14" t="s">
        <v>1721</v>
      </c>
    </row>
    <row r="67" spans="1:7" ht="15.75" customHeight="1" x14ac:dyDescent="0.25">
      <c r="A67" s="4"/>
      <c r="B67" s="7" t="s">
        <v>112</v>
      </c>
      <c r="C67" s="16">
        <v>20502</v>
      </c>
      <c r="D67" s="23" t="s">
        <v>1826</v>
      </c>
      <c r="E67" s="32" t="str">
        <f t="shared" si="0"/>
        <v>K020502</v>
      </c>
      <c r="F67" s="11" t="s">
        <v>88</v>
      </c>
      <c r="G67" s="14" t="s">
        <v>1721</v>
      </c>
    </row>
    <row r="68" spans="1:7" ht="15.75" customHeight="1" x14ac:dyDescent="0.25">
      <c r="A68" s="4"/>
      <c r="B68" s="7" t="s">
        <v>113</v>
      </c>
      <c r="C68" s="16">
        <v>20599</v>
      </c>
      <c r="D68" s="23" t="s">
        <v>1827</v>
      </c>
      <c r="E68" s="32" t="str">
        <f t="shared" si="0"/>
        <v>K020599</v>
      </c>
      <c r="F68" s="11" t="s">
        <v>27</v>
      </c>
      <c r="G68" s="14" t="s">
        <v>1721</v>
      </c>
    </row>
    <row r="69" spans="1:7" ht="15.75" customHeight="1" x14ac:dyDescent="0.25">
      <c r="A69" s="4"/>
      <c r="B69" s="7" t="s">
        <v>114</v>
      </c>
      <c r="C69" s="16">
        <v>206</v>
      </c>
      <c r="D69" s="23" t="s">
        <v>1828</v>
      </c>
      <c r="E69" s="32" t="str">
        <f t="shared" si="0"/>
        <v>K0206</v>
      </c>
      <c r="F69" s="11" t="s">
        <v>115</v>
      </c>
      <c r="G69" s="14" t="s">
        <v>1722</v>
      </c>
    </row>
    <row r="70" spans="1:7" ht="15.75" customHeight="1" x14ac:dyDescent="0.25">
      <c r="A70" s="4"/>
      <c r="B70" s="7" t="s">
        <v>116</v>
      </c>
      <c r="C70" s="16">
        <v>20601</v>
      </c>
      <c r="D70" s="23" t="s">
        <v>1829</v>
      </c>
      <c r="E70" s="32" t="str">
        <f t="shared" si="0"/>
        <v>K020601</v>
      </c>
      <c r="F70" s="11" t="s">
        <v>86</v>
      </c>
      <c r="G70" s="14" t="s">
        <v>1721</v>
      </c>
    </row>
    <row r="71" spans="1:7" ht="15.75" customHeight="1" x14ac:dyDescent="0.25">
      <c r="A71" s="4"/>
      <c r="B71" s="7" t="s">
        <v>117</v>
      </c>
      <c r="C71" s="16">
        <v>20602</v>
      </c>
      <c r="D71" s="23" t="s">
        <v>1830</v>
      </c>
      <c r="E71" s="32" t="str">
        <f t="shared" ref="E71:E134" si="1">"K"&amp;D71</f>
        <v>K020602</v>
      </c>
      <c r="F71" s="11" t="s">
        <v>95</v>
      </c>
      <c r="G71" s="14" t="s">
        <v>1721</v>
      </c>
    </row>
    <row r="72" spans="1:7" ht="15.75" customHeight="1" x14ac:dyDescent="0.25">
      <c r="A72" s="4"/>
      <c r="B72" s="7" t="s">
        <v>118</v>
      </c>
      <c r="C72" s="16">
        <v>20603</v>
      </c>
      <c r="D72" s="23" t="s">
        <v>1831</v>
      </c>
      <c r="E72" s="32" t="str">
        <f t="shared" si="1"/>
        <v>K020603</v>
      </c>
      <c r="F72" s="11" t="s">
        <v>88</v>
      </c>
      <c r="G72" s="14" t="s">
        <v>1721</v>
      </c>
    </row>
    <row r="73" spans="1:7" ht="15.75" customHeight="1" x14ac:dyDescent="0.25">
      <c r="A73" s="4"/>
      <c r="B73" s="7" t="s">
        <v>119</v>
      </c>
      <c r="C73" s="16">
        <v>20699</v>
      </c>
      <c r="D73" s="23" t="s">
        <v>1832</v>
      </c>
      <c r="E73" s="32" t="str">
        <f t="shared" si="1"/>
        <v>K020699</v>
      </c>
      <c r="F73" s="11" t="s">
        <v>27</v>
      </c>
      <c r="G73" s="14" t="s">
        <v>1721</v>
      </c>
    </row>
    <row r="74" spans="1:7" ht="26.25" customHeight="1" x14ac:dyDescent="0.25">
      <c r="A74" s="4"/>
      <c r="B74" s="7" t="s">
        <v>120</v>
      </c>
      <c r="C74" s="16">
        <v>207</v>
      </c>
      <c r="D74" s="23" t="s">
        <v>1833</v>
      </c>
      <c r="E74" s="32" t="str">
        <f t="shared" si="1"/>
        <v>K0207</v>
      </c>
      <c r="F74" s="11" t="s">
        <v>121</v>
      </c>
      <c r="G74" s="14" t="s">
        <v>1722</v>
      </c>
    </row>
    <row r="75" spans="1:7" ht="26.25" customHeight="1" x14ac:dyDescent="0.25">
      <c r="A75" s="4"/>
      <c r="B75" s="7" t="s">
        <v>122</v>
      </c>
      <c r="C75" s="16">
        <v>20701</v>
      </c>
      <c r="D75" s="23" t="s">
        <v>1834</v>
      </c>
      <c r="E75" s="32" t="str">
        <f t="shared" si="1"/>
        <v>K020701</v>
      </c>
      <c r="F75" s="11" t="s">
        <v>123</v>
      </c>
      <c r="G75" s="14" t="s">
        <v>1721</v>
      </c>
    </row>
    <row r="76" spans="1:7" ht="15.75" customHeight="1" x14ac:dyDescent="0.25">
      <c r="A76" s="4"/>
      <c r="B76" s="7" t="s">
        <v>124</v>
      </c>
      <c r="C76" s="16">
        <v>20702</v>
      </c>
      <c r="D76" s="23" t="s">
        <v>1835</v>
      </c>
      <c r="E76" s="32" t="str">
        <f t="shared" si="1"/>
        <v>K020702</v>
      </c>
      <c r="F76" s="11" t="s">
        <v>125</v>
      </c>
      <c r="G76" s="14" t="s">
        <v>1721</v>
      </c>
    </row>
    <row r="77" spans="1:7" ht="15.75" customHeight="1" x14ac:dyDescent="0.25">
      <c r="A77" s="4"/>
      <c r="B77" s="7" t="s">
        <v>126</v>
      </c>
      <c r="C77" s="16">
        <v>20703</v>
      </c>
      <c r="D77" s="23" t="s">
        <v>1836</v>
      </c>
      <c r="E77" s="32" t="str">
        <f t="shared" si="1"/>
        <v>K020703</v>
      </c>
      <c r="F77" s="11" t="s">
        <v>127</v>
      </c>
      <c r="G77" s="14" t="s">
        <v>1721</v>
      </c>
    </row>
    <row r="78" spans="1:7" ht="15.75" customHeight="1" x14ac:dyDescent="0.25">
      <c r="A78" s="4"/>
      <c r="B78" s="7" t="s">
        <v>128</v>
      </c>
      <c r="C78" s="16">
        <v>20704</v>
      </c>
      <c r="D78" s="23" t="s">
        <v>1837</v>
      </c>
      <c r="E78" s="32" t="str">
        <f t="shared" si="1"/>
        <v>K020704</v>
      </c>
      <c r="F78" s="11" t="s">
        <v>86</v>
      </c>
      <c r="G78" s="14" t="s">
        <v>1721</v>
      </c>
    </row>
    <row r="79" spans="1:7" ht="15.75" customHeight="1" x14ac:dyDescent="0.25">
      <c r="A79" s="4"/>
      <c r="B79" s="7" t="s">
        <v>129</v>
      </c>
      <c r="C79" s="16">
        <v>20705</v>
      </c>
      <c r="D79" s="23" t="s">
        <v>1838</v>
      </c>
      <c r="E79" s="32" t="str">
        <f t="shared" si="1"/>
        <v>K020705</v>
      </c>
      <c r="F79" s="11" t="s">
        <v>88</v>
      </c>
      <c r="G79" s="14" t="s">
        <v>1721</v>
      </c>
    </row>
    <row r="80" spans="1:7" ht="15.75" customHeight="1" x14ac:dyDescent="0.25">
      <c r="A80" s="4"/>
      <c r="B80" s="7" t="s">
        <v>130</v>
      </c>
      <c r="C80" s="16">
        <v>20799</v>
      </c>
      <c r="D80" s="23" t="s">
        <v>1839</v>
      </c>
      <c r="E80" s="32" t="str">
        <f t="shared" si="1"/>
        <v>K020799</v>
      </c>
      <c r="F80" s="11" t="s">
        <v>27</v>
      </c>
      <c r="G80" s="14" t="s">
        <v>1721</v>
      </c>
    </row>
    <row r="81" spans="1:7" ht="26.25" customHeight="1" x14ac:dyDescent="0.25">
      <c r="A81" s="2"/>
      <c r="B81" s="5">
        <v>3</v>
      </c>
      <c r="C81" s="16" t="s">
        <v>1725</v>
      </c>
      <c r="D81" s="23" t="s">
        <v>1840</v>
      </c>
      <c r="E81" s="32" t="str">
        <f t="shared" si="1"/>
        <v>K03</v>
      </c>
      <c r="F81" s="12" t="s">
        <v>131</v>
      </c>
      <c r="G81" s="15"/>
    </row>
    <row r="82" spans="1:7" ht="15.75" customHeight="1" x14ac:dyDescent="0.25">
      <c r="A82" s="4"/>
      <c r="B82" s="7" t="s">
        <v>132</v>
      </c>
      <c r="C82" s="16">
        <v>301</v>
      </c>
      <c r="D82" s="23" t="s">
        <v>1841</v>
      </c>
      <c r="E82" s="32" t="str">
        <f t="shared" si="1"/>
        <v>K0301</v>
      </c>
      <c r="F82" s="11" t="s">
        <v>133</v>
      </c>
      <c r="G82" s="14" t="s">
        <v>1722</v>
      </c>
    </row>
    <row r="83" spans="1:7" ht="15.75" customHeight="1" x14ac:dyDescent="0.25">
      <c r="A83" s="4"/>
      <c r="B83" s="7" t="s">
        <v>134</v>
      </c>
      <c r="C83" s="16">
        <v>30101</v>
      </c>
      <c r="D83" s="23" t="s">
        <v>1842</v>
      </c>
      <c r="E83" s="32" t="str">
        <f t="shared" si="1"/>
        <v>K030101</v>
      </c>
      <c r="F83" s="11" t="s">
        <v>135</v>
      </c>
      <c r="G83" s="14" t="s">
        <v>1721</v>
      </c>
    </row>
    <row r="84" spans="1:7" ht="26.25" customHeight="1" x14ac:dyDescent="0.25">
      <c r="A84" s="4"/>
      <c r="B84" s="7" t="s">
        <v>136</v>
      </c>
      <c r="C84" s="16">
        <v>30104</v>
      </c>
      <c r="D84" s="23" t="s">
        <v>1843</v>
      </c>
      <c r="E84" s="32" t="str">
        <f t="shared" si="1"/>
        <v>K030104</v>
      </c>
      <c r="F84" s="11" t="s">
        <v>137</v>
      </c>
      <c r="G84" s="14" t="s">
        <v>1723</v>
      </c>
    </row>
    <row r="85" spans="1:7" ht="26.25" customHeight="1" x14ac:dyDescent="0.25">
      <c r="A85" s="4"/>
      <c r="B85" s="7" t="s">
        <v>138</v>
      </c>
      <c r="C85" s="16">
        <v>30105</v>
      </c>
      <c r="D85" s="23" t="s">
        <v>1844</v>
      </c>
      <c r="E85" s="32" t="str">
        <f t="shared" si="1"/>
        <v>K030105</v>
      </c>
      <c r="F85" s="11" t="s">
        <v>139</v>
      </c>
      <c r="G85" s="14" t="s">
        <v>1721</v>
      </c>
    </row>
    <row r="86" spans="1:7" ht="15.75" customHeight="1" x14ac:dyDescent="0.25">
      <c r="A86" s="4"/>
      <c r="B86" s="7" t="s">
        <v>140</v>
      </c>
      <c r="C86" s="16">
        <v>30199</v>
      </c>
      <c r="D86" s="23" t="s">
        <v>1845</v>
      </c>
      <c r="E86" s="32" t="str">
        <f t="shared" si="1"/>
        <v>K030199</v>
      </c>
      <c r="F86" s="11" t="s">
        <v>27</v>
      </c>
      <c r="G86" s="14" t="s">
        <v>1721</v>
      </c>
    </row>
    <row r="87" spans="1:7" ht="15.75" customHeight="1" x14ac:dyDescent="0.25">
      <c r="A87" s="4"/>
      <c r="B87" s="7" t="s">
        <v>141</v>
      </c>
      <c r="C87" s="16">
        <v>302</v>
      </c>
      <c r="D87" s="23" t="s">
        <v>1846</v>
      </c>
      <c r="E87" s="32" t="str">
        <f t="shared" si="1"/>
        <v>K0302</v>
      </c>
      <c r="F87" s="11" t="s">
        <v>142</v>
      </c>
      <c r="G87" s="14" t="s">
        <v>1722</v>
      </c>
    </row>
    <row r="88" spans="1:7" ht="15.75" customHeight="1" x14ac:dyDescent="0.25">
      <c r="A88" s="4"/>
      <c r="B88" s="7" t="s">
        <v>143</v>
      </c>
      <c r="C88" s="16">
        <v>30201</v>
      </c>
      <c r="D88" s="23" t="s">
        <v>1847</v>
      </c>
      <c r="E88" s="32" t="str">
        <f t="shared" si="1"/>
        <v>K030201</v>
      </c>
      <c r="F88" s="11" t="s">
        <v>144</v>
      </c>
      <c r="G88" s="14" t="s">
        <v>1723</v>
      </c>
    </row>
    <row r="89" spans="1:7" ht="15.75" customHeight="1" x14ac:dyDescent="0.25">
      <c r="A89" s="4"/>
      <c r="B89" s="7" t="s">
        <v>145</v>
      </c>
      <c r="C89" s="16">
        <v>30202</v>
      </c>
      <c r="D89" s="23" t="s">
        <v>1848</v>
      </c>
      <c r="E89" s="32" t="str">
        <f t="shared" si="1"/>
        <v>K030202</v>
      </c>
      <c r="F89" s="11" t="s">
        <v>146</v>
      </c>
      <c r="G89" s="14" t="s">
        <v>1723</v>
      </c>
    </row>
    <row r="90" spans="1:7" ht="15.75" customHeight="1" x14ac:dyDescent="0.25">
      <c r="A90" s="4"/>
      <c r="B90" s="7" t="s">
        <v>147</v>
      </c>
      <c r="C90" s="16">
        <v>30203</v>
      </c>
      <c r="D90" s="23" t="s">
        <v>1849</v>
      </c>
      <c r="E90" s="32" t="str">
        <f t="shared" si="1"/>
        <v>K030203</v>
      </c>
      <c r="F90" s="11" t="s">
        <v>148</v>
      </c>
      <c r="G90" s="14" t="s">
        <v>1723</v>
      </c>
    </row>
    <row r="91" spans="1:7" ht="15.75" customHeight="1" x14ac:dyDescent="0.25">
      <c r="A91" s="4"/>
      <c r="B91" s="7" t="s">
        <v>149</v>
      </c>
      <c r="C91" s="16">
        <v>30204</v>
      </c>
      <c r="D91" s="23" t="s">
        <v>1850</v>
      </c>
      <c r="E91" s="32" t="str">
        <f t="shared" si="1"/>
        <v>K030204</v>
      </c>
      <c r="F91" s="11" t="s">
        <v>150</v>
      </c>
      <c r="G91" s="14" t="s">
        <v>1723</v>
      </c>
    </row>
    <row r="92" spans="1:7" ht="26.25" customHeight="1" x14ac:dyDescent="0.25">
      <c r="A92" s="4"/>
      <c r="B92" s="7" t="s">
        <v>151</v>
      </c>
      <c r="C92" s="16">
        <v>30205</v>
      </c>
      <c r="D92" s="23" t="s">
        <v>1851</v>
      </c>
      <c r="E92" s="32" t="str">
        <f t="shared" si="1"/>
        <v>K030205</v>
      </c>
      <c r="F92" s="11" t="s">
        <v>152</v>
      </c>
      <c r="G92" s="14" t="s">
        <v>1723</v>
      </c>
    </row>
    <row r="93" spans="1:7" ht="15.75" customHeight="1" x14ac:dyDescent="0.25">
      <c r="A93" s="4"/>
      <c r="B93" s="7" t="s">
        <v>153</v>
      </c>
      <c r="C93" s="16">
        <v>30299</v>
      </c>
      <c r="D93" s="23" t="s">
        <v>1852</v>
      </c>
      <c r="E93" s="32" t="str">
        <f t="shared" si="1"/>
        <v>K030299</v>
      </c>
      <c r="F93" s="11" t="s">
        <v>154</v>
      </c>
      <c r="G93" s="14" t="s">
        <v>1721</v>
      </c>
    </row>
    <row r="94" spans="1:7" ht="15.75" customHeight="1" x14ac:dyDescent="0.25">
      <c r="A94" s="4"/>
      <c r="B94" s="7" t="s">
        <v>155</v>
      </c>
      <c r="C94" s="16">
        <v>303</v>
      </c>
      <c r="D94" s="23" t="s">
        <v>1853</v>
      </c>
      <c r="E94" s="32" t="str">
        <f t="shared" si="1"/>
        <v>K0303</v>
      </c>
      <c r="F94" s="11" t="s">
        <v>156</v>
      </c>
      <c r="G94" s="14" t="s">
        <v>1722</v>
      </c>
    </row>
    <row r="95" spans="1:7" ht="15.75" customHeight="1" x14ac:dyDescent="0.25">
      <c r="A95" s="4"/>
      <c r="B95" s="7" t="s">
        <v>157</v>
      </c>
      <c r="C95" s="16">
        <v>30301</v>
      </c>
      <c r="D95" s="23" t="s">
        <v>1854</v>
      </c>
      <c r="E95" s="32" t="str">
        <f t="shared" si="1"/>
        <v>K030301</v>
      </c>
      <c r="F95" s="11" t="s">
        <v>158</v>
      </c>
      <c r="G95" s="14" t="s">
        <v>1721</v>
      </c>
    </row>
    <row r="96" spans="1:7" ht="15.75" customHeight="1" x14ac:dyDescent="0.25">
      <c r="A96" s="4"/>
      <c r="B96" s="7" t="s">
        <v>159</v>
      </c>
      <c r="C96" s="16">
        <v>30302</v>
      </c>
      <c r="D96" s="23" t="s">
        <v>1855</v>
      </c>
      <c r="E96" s="32" t="str">
        <f t="shared" si="1"/>
        <v>K030302</v>
      </c>
      <c r="F96" s="11" t="s">
        <v>160</v>
      </c>
      <c r="G96" s="14" t="s">
        <v>1721</v>
      </c>
    </row>
    <row r="97" spans="1:7" ht="15.75" customHeight="1" x14ac:dyDescent="0.25">
      <c r="A97" s="4"/>
      <c r="B97" s="7" t="s">
        <v>161</v>
      </c>
      <c r="C97" s="16">
        <v>30305</v>
      </c>
      <c r="D97" s="23" t="s">
        <v>1856</v>
      </c>
      <c r="E97" s="32" t="str">
        <f t="shared" si="1"/>
        <v>K030305</v>
      </c>
      <c r="F97" s="11" t="s">
        <v>162</v>
      </c>
      <c r="G97" s="14" t="s">
        <v>1721</v>
      </c>
    </row>
    <row r="98" spans="1:7" ht="26.25" customHeight="1" x14ac:dyDescent="0.25">
      <c r="A98" s="4"/>
      <c r="B98" s="7" t="s">
        <v>163</v>
      </c>
      <c r="C98" s="16">
        <v>30307</v>
      </c>
      <c r="D98" s="23" t="s">
        <v>1857</v>
      </c>
      <c r="E98" s="32" t="str">
        <f t="shared" si="1"/>
        <v>K030307</v>
      </c>
      <c r="F98" s="11" t="s">
        <v>164</v>
      </c>
      <c r="G98" s="14" t="s">
        <v>1721</v>
      </c>
    </row>
    <row r="99" spans="1:7" ht="15.75" customHeight="1" x14ac:dyDescent="0.25">
      <c r="A99" s="4"/>
      <c r="B99" s="7" t="s">
        <v>165</v>
      </c>
      <c r="C99" s="16">
        <v>30308</v>
      </c>
      <c r="D99" s="23" t="s">
        <v>1858</v>
      </c>
      <c r="E99" s="32" t="str">
        <f t="shared" si="1"/>
        <v>K030308</v>
      </c>
      <c r="F99" s="11" t="s">
        <v>166</v>
      </c>
      <c r="G99" s="14" t="s">
        <v>1721</v>
      </c>
    </row>
    <row r="100" spans="1:7" ht="15.75" customHeight="1" x14ac:dyDescent="0.25">
      <c r="A100" s="4"/>
      <c r="B100" s="7" t="s">
        <v>167</v>
      </c>
      <c r="C100" s="16">
        <v>30309</v>
      </c>
      <c r="D100" s="23" t="s">
        <v>1859</v>
      </c>
      <c r="E100" s="32" t="str">
        <f t="shared" si="1"/>
        <v>K030309</v>
      </c>
      <c r="F100" s="11" t="s">
        <v>168</v>
      </c>
      <c r="G100" s="14" t="s">
        <v>1721</v>
      </c>
    </row>
    <row r="101" spans="1:7" ht="39" customHeight="1" x14ac:dyDescent="0.25">
      <c r="A101" s="4"/>
      <c r="B101" s="7" t="s">
        <v>169</v>
      </c>
      <c r="C101" s="16">
        <v>30310</v>
      </c>
      <c r="D101" s="23" t="s">
        <v>1860</v>
      </c>
      <c r="E101" s="32" t="str">
        <f t="shared" si="1"/>
        <v>K030310</v>
      </c>
      <c r="F101" s="11" t="s">
        <v>170</v>
      </c>
      <c r="G101" s="14" t="s">
        <v>1721</v>
      </c>
    </row>
    <row r="102" spans="1:7" ht="26.25" customHeight="1" x14ac:dyDescent="0.25">
      <c r="A102" s="4"/>
      <c r="B102" s="7" t="s">
        <v>171</v>
      </c>
      <c r="C102" s="16">
        <v>30311</v>
      </c>
      <c r="D102" s="23" t="s">
        <v>1861</v>
      </c>
      <c r="E102" s="32" t="str">
        <f t="shared" si="1"/>
        <v>K030311</v>
      </c>
      <c r="F102" s="11" t="s">
        <v>172</v>
      </c>
      <c r="G102" s="14" t="s">
        <v>1721</v>
      </c>
    </row>
    <row r="103" spans="1:7" ht="15.75" customHeight="1" x14ac:dyDescent="0.25">
      <c r="A103" s="4"/>
      <c r="B103" s="7" t="s">
        <v>173</v>
      </c>
      <c r="C103" s="16">
        <v>30399</v>
      </c>
      <c r="D103" s="23" t="s">
        <v>1862</v>
      </c>
      <c r="E103" s="32" t="str">
        <f t="shared" si="1"/>
        <v>K030399</v>
      </c>
      <c r="F103" s="11" t="s">
        <v>27</v>
      </c>
      <c r="G103" s="14" t="s">
        <v>1721</v>
      </c>
    </row>
    <row r="104" spans="1:7" ht="26.25" customHeight="1" x14ac:dyDescent="0.25">
      <c r="A104" s="2"/>
      <c r="B104" s="5">
        <v>4</v>
      </c>
      <c r="C104" s="16" t="s">
        <v>1726</v>
      </c>
      <c r="D104" s="23" t="s">
        <v>1863</v>
      </c>
      <c r="E104" s="32" t="str">
        <f t="shared" si="1"/>
        <v>K04</v>
      </c>
      <c r="F104" s="12" t="s">
        <v>174</v>
      </c>
      <c r="G104" s="15"/>
    </row>
    <row r="105" spans="1:7" ht="15.75" customHeight="1" x14ac:dyDescent="0.25">
      <c r="A105" s="4"/>
      <c r="B105" s="7" t="s">
        <v>175</v>
      </c>
      <c r="C105" s="16">
        <v>401</v>
      </c>
      <c r="D105" s="23" t="s">
        <v>1864</v>
      </c>
      <c r="E105" s="32" t="str">
        <f t="shared" si="1"/>
        <v>K0401</v>
      </c>
      <c r="F105" s="11" t="s">
        <v>176</v>
      </c>
      <c r="G105" s="14" t="s">
        <v>1722</v>
      </c>
    </row>
    <row r="106" spans="1:7" ht="15.75" customHeight="1" x14ac:dyDescent="0.25">
      <c r="A106" s="4"/>
      <c r="B106" s="7" t="s">
        <v>177</v>
      </c>
      <c r="C106" s="16">
        <v>40101</v>
      </c>
      <c r="D106" s="23" t="s">
        <v>1865</v>
      </c>
      <c r="E106" s="32" t="str">
        <f t="shared" si="1"/>
        <v>K040101</v>
      </c>
      <c r="F106" s="11" t="s">
        <v>178</v>
      </c>
      <c r="G106" s="14" t="s">
        <v>1721</v>
      </c>
    </row>
    <row r="107" spans="1:7" ht="15.75" customHeight="1" x14ac:dyDescent="0.25">
      <c r="A107" s="4"/>
      <c r="B107" s="7" t="s">
        <v>179</v>
      </c>
      <c r="C107" s="16">
        <v>40102</v>
      </c>
      <c r="D107" s="23" t="s">
        <v>1866</v>
      </c>
      <c r="E107" s="32" t="str">
        <f t="shared" si="1"/>
        <v>K040102</v>
      </c>
      <c r="F107" s="11" t="s">
        <v>180</v>
      </c>
      <c r="G107" s="14" t="s">
        <v>1721</v>
      </c>
    </row>
    <row r="108" spans="1:7" ht="26.25" customHeight="1" x14ac:dyDescent="0.25">
      <c r="A108" s="4"/>
      <c r="B108" s="7" t="s">
        <v>181</v>
      </c>
      <c r="C108" s="16">
        <v>40103</v>
      </c>
      <c r="D108" s="23" t="s">
        <v>1867</v>
      </c>
      <c r="E108" s="32" t="str">
        <f t="shared" si="1"/>
        <v>K040103</v>
      </c>
      <c r="F108" s="11" t="s">
        <v>182</v>
      </c>
      <c r="G108" s="14" t="s">
        <v>1723</v>
      </c>
    </row>
    <row r="109" spans="1:7" ht="15.75" customHeight="1" x14ac:dyDescent="0.25">
      <c r="A109" s="4"/>
      <c r="B109" s="7" t="s">
        <v>183</v>
      </c>
      <c r="C109" s="16">
        <v>40104</v>
      </c>
      <c r="D109" s="23" t="s">
        <v>1868</v>
      </c>
      <c r="E109" s="32" t="str">
        <f t="shared" si="1"/>
        <v>K040104</v>
      </c>
      <c r="F109" s="11" t="s">
        <v>184</v>
      </c>
      <c r="G109" s="14" t="s">
        <v>1721</v>
      </c>
    </row>
    <row r="110" spans="1:7" ht="15.75" customHeight="1" x14ac:dyDescent="0.25">
      <c r="A110" s="4"/>
      <c r="B110" s="7" t="s">
        <v>185</v>
      </c>
      <c r="C110" s="16">
        <v>40105</v>
      </c>
      <c r="D110" s="23" t="s">
        <v>1869</v>
      </c>
      <c r="E110" s="32" t="str">
        <f t="shared" si="1"/>
        <v>K040105</v>
      </c>
      <c r="F110" s="11" t="s">
        <v>186</v>
      </c>
      <c r="G110" s="14" t="s">
        <v>1721</v>
      </c>
    </row>
    <row r="111" spans="1:7" ht="26.25" customHeight="1" x14ac:dyDescent="0.25">
      <c r="A111" s="4"/>
      <c r="B111" s="7" t="s">
        <v>187</v>
      </c>
      <c r="C111" s="16">
        <v>40106</v>
      </c>
      <c r="D111" s="23" t="s">
        <v>1870</v>
      </c>
      <c r="E111" s="32" t="str">
        <f t="shared" si="1"/>
        <v>K040106</v>
      </c>
      <c r="F111" s="11" t="s">
        <v>188</v>
      </c>
      <c r="G111" s="14" t="s">
        <v>1721</v>
      </c>
    </row>
    <row r="112" spans="1:7" ht="26.25" customHeight="1" x14ac:dyDescent="0.25">
      <c r="A112" s="4"/>
      <c r="B112" s="7" t="s">
        <v>189</v>
      </c>
      <c r="C112" s="16">
        <v>40107</v>
      </c>
      <c r="D112" s="23" t="s">
        <v>1871</v>
      </c>
      <c r="E112" s="32" t="str">
        <f t="shared" si="1"/>
        <v>K040107</v>
      </c>
      <c r="F112" s="11" t="s">
        <v>190</v>
      </c>
      <c r="G112" s="14" t="s">
        <v>1721</v>
      </c>
    </row>
    <row r="113" spans="1:7" ht="26.25" customHeight="1" x14ac:dyDescent="0.25">
      <c r="A113" s="4"/>
      <c r="B113" s="7" t="s">
        <v>191</v>
      </c>
      <c r="C113" s="16">
        <v>40108</v>
      </c>
      <c r="D113" s="23" t="s">
        <v>1872</v>
      </c>
      <c r="E113" s="32" t="str">
        <f t="shared" si="1"/>
        <v>K040108</v>
      </c>
      <c r="F113" s="11" t="s">
        <v>192</v>
      </c>
      <c r="G113" s="14" t="s">
        <v>1721</v>
      </c>
    </row>
    <row r="114" spans="1:7" ht="15.75" customHeight="1" x14ac:dyDescent="0.25">
      <c r="A114" s="4"/>
      <c r="B114" s="7" t="s">
        <v>193</v>
      </c>
      <c r="C114" s="16">
        <v>40109</v>
      </c>
      <c r="D114" s="23" t="s">
        <v>1873</v>
      </c>
      <c r="E114" s="32" t="str">
        <f t="shared" si="1"/>
        <v>K040109</v>
      </c>
      <c r="F114" s="11" t="s">
        <v>194</v>
      </c>
      <c r="G114" s="14" t="s">
        <v>1721</v>
      </c>
    </row>
    <row r="115" spans="1:7" ht="15.75" customHeight="1" x14ac:dyDescent="0.25">
      <c r="A115" s="4"/>
      <c r="B115" s="7" t="s">
        <v>195</v>
      </c>
      <c r="C115" s="16">
        <v>40199</v>
      </c>
      <c r="D115" s="23" t="s">
        <v>1874</v>
      </c>
      <c r="E115" s="32" t="str">
        <f t="shared" si="1"/>
        <v>K040199</v>
      </c>
      <c r="F115" s="11" t="s">
        <v>27</v>
      </c>
      <c r="G115" s="14" t="s">
        <v>1721</v>
      </c>
    </row>
    <row r="116" spans="1:7" ht="15.75" customHeight="1" x14ac:dyDescent="0.25">
      <c r="A116" s="4"/>
      <c r="B116" s="7" t="s">
        <v>196</v>
      </c>
      <c r="C116" s="16">
        <v>402</v>
      </c>
      <c r="D116" s="23" t="s">
        <v>1875</v>
      </c>
      <c r="E116" s="32" t="str">
        <f t="shared" si="1"/>
        <v>K0402</v>
      </c>
      <c r="F116" s="11" t="s">
        <v>197</v>
      </c>
      <c r="G116" s="14" t="s">
        <v>1722</v>
      </c>
    </row>
    <row r="117" spans="1:7" ht="26.25" customHeight="1" x14ac:dyDescent="0.25">
      <c r="A117" s="4"/>
      <c r="B117" s="7" t="s">
        <v>198</v>
      </c>
      <c r="C117" s="16">
        <v>40209</v>
      </c>
      <c r="D117" s="23" t="s">
        <v>1876</v>
      </c>
      <c r="E117" s="32" t="str">
        <f t="shared" si="1"/>
        <v>K040209</v>
      </c>
      <c r="F117" s="11" t="s">
        <v>199</v>
      </c>
      <c r="G117" s="14" t="s">
        <v>1721</v>
      </c>
    </row>
    <row r="118" spans="1:7" ht="15.75" customHeight="1" x14ac:dyDescent="0.25">
      <c r="A118" s="4"/>
      <c r="B118" s="7" t="s">
        <v>200</v>
      </c>
      <c r="C118" s="16">
        <v>40210</v>
      </c>
      <c r="D118" s="23" t="s">
        <v>1877</v>
      </c>
      <c r="E118" s="32" t="str">
        <f t="shared" si="1"/>
        <v>K040210</v>
      </c>
      <c r="F118" s="11" t="s">
        <v>201</v>
      </c>
      <c r="G118" s="14" t="s">
        <v>1721</v>
      </c>
    </row>
    <row r="119" spans="1:7" ht="15.75" customHeight="1" x14ac:dyDescent="0.25">
      <c r="A119" s="4"/>
      <c r="B119" s="7" t="s">
        <v>202</v>
      </c>
      <c r="C119" s="16">
        <v>40214</v>
      </c>
      <c r="D119" s="23" t="s">
        <v>1878</v>
      </c>
      <c r="E119" s="32" t="str">
        <f t="shared" si="1"/>
        <v>K040214</v>
      </c>
      <c r="F119" s="11" t="s">
        <v>203</v>
      </c>
      <c r="G119" s="14" t="s">
        <v>1723</v>
      </c>
    </row>
    <row r="120" spans="1:7" ht="15.75" customHeight="1" x14ac:dyDescent="0.25">
      <c r="A120" s="4"/>
      <c r="B120" s="7" t="s">
        <v>204</v>
      </c>
      <c r="C120" s="16">
        <v>40215</v>
      </c>
      <c r="D120" s="23" t="s">
        <v>1879</v>
      </c>
      <c r="E120" s="32" t="str">
        <f t="shared" si="1"/>
        <v>K040215</v>
      </c>
      <c r="F120" s="11" t="s">
        <v>205</v>
      </c>
      <c r="G120" s="14" t="s">
        <v>1721</v>
      </c>
    </row>
    <row r="121" spans="1:7" ht="15.75" customHeight="1" x14ac:dyDescent="0.25">
      <c r="A121" s="4"/>
      <c r="B121" s="7" t="s">
        <v>206</v>
      </c>
      <c r="C121" s="16">
        <v>40216</v>
      </c>
      <c r="D121" s="23" t="s">
        <v>1880</v>
      </c>
      <c r="E121" s="32" t="str">
        <f t="shared" si="1"/>
        <v>K040216</v>
      </c>
      <c r="F121" s="11" t="s">
        <v>207</v>
      </c>
      <c r="G121" s="14" t="s">
        <v>1723</v>
      </c>
    </row>
    <row r="122" spans="1:7" ht="15.75" customHeight="1" x14ac:dyDescent="0.25">
      <c r="A122" s="4"/>
      <c r="B122" s="7" t="s">
        <v>208</v>
      </c>
      <c r="C122" s="16">
        <v>40217</v>
      </c>
      <c r="D122" s="23" t="s">
        <v>1881</v>
      </c>
      <c r="E122" s="32" t="str">
        <f t="shared" si="1"/>
        <v>K040217</v>
      </c>
      <c r="F122" s="11" t="s">
        <v>209</v>
      </c>
      <c r="G122" s="14" t="s">
        <v>1721</v>
      </c>
    </row>
    <row r="123" spans="1:7" ht="26.25" customHeight="1" x14ac:dyDescent="0.25">
      <c r="A123" s="4"/>
      <c r="B123" s="7" t="s">
        <v>210</v>
      </c>
      <c r="C123" s="16">
        <v>40219</v>
      </c>
      <c r="D123" s="23" t="s">
        <v>1882</v>
      </c>
      <c r="E123" s="32" t="str">
        <f t="shared" si="1"/>
        <v>K040219</v>
      </c>
      <c r="F123" s="11" t="s">
        <v>211</v>
      </c>
      <c r="G123" s="14" t="s">
        <v>1723</v>
      </c>
    </row>
    <row r="124" spans="1:7" ht="26.25" customHeight="1" x14ac:dyDescent="0.25">
      <c r="A124" s="4"/>
      <c r="B124" s="7" t="s">
        <v>212</v>
      </c>
      <c r="C124" s="16">
        <v>40220</v>
      </c>
      <c r="D124" s="23" t="s">
        <v>1883</v>
      </c>
      <c r="E124" s="32" t="str">
        <f t="shared" si="1"/>
        <v>K040220</v>
      </c>
      <c r="F124" s="11" t="s">
        <v>213</v>
      </c>
      <c r="G124" s="14" t="s">
        <v>1721</v>
      </c>
    </row>
    <row r="125" spans="1:7" ht="15.75" customHeight="1" x14ac:dyDescent="0.25">
      <c r="A125" s="4"/>
      <c r="B125" s="7" t="s">
        <v>214</v>
      </c>
      <c r="C125" s="16">
        <v>40221</v>
      </c>
      <c r="D125" s="23" t="s">
        <v>1884</v>
      </c>
      <c r="E125" s="32" t="str">
        <f t="shared" si="1"/>
        <v>K040221</v>
      </c>
      <c r="F125" s="11" t="s">
        <v>215</v>
      </c>
      <c r="G125" s="14" t="s">
        <v>1721</v>
      </c>
    </row>
    <row r="126" spans="1:7" ht="15.75" customHeight="1" x14ac:dyDescent="0.25">
      <c r="A126" s="4"/>
      <c r="B126" s="7" t="s">
        <v>216</v>
      </c>
      <c r="C126" s="16">
        <v>40222</v>
      </c>
      <c r="D126" s="23" t="s">
        <v>1885</v>
      </c>
      <c r="E126" s="32" t="str">
        <f t="shared" si="1"/>
        <v>K040222</v>
      </c>
      <c r="F126" s="11" t="s">
        <v>217</v>
      </c>
      <c r="G126" s="14" t="s">
        <v>1721</v>
      </c>
    </row>
    <row r="127" spans="1:7" ht="15.75" customHeight="1" x14ac:dyDescent="0.25">
      <c r="A127" s="4"/>
      <c r="B127" s="7" t="s">
        <v>218</v>
      </c>
      <c r="C127" s="16">
        <v>40299</v>
      </c>
      <c r="D127" s="23" t="s">
        <v>1886</v>
      </c>
      <c r="E127" s="32" t="str">
        <f t="shared" si="1"/>
        <v>K040299</v>
      </c>
      <c r="F127" s="11" t="s">
        <v>27</v>
      </c>
      <c r="G127" s="14" t="s">
        <v>1721</v>
      </c>
    </row>
    <row r="128" spans="1:7" ht="26.25" customHeight="1" x14ac:dyDescent="0.25">
      <c r="A128" s="2"/>
      <c r="B128" s="5">
        <v>5</v>
      </c>
      <c r="C128" s="16" t="s">
        <v>1727</v>
      </c>
      <c r="D128" s="23" t="s">
        <v>1887</v>
      </c>
      <c r="E128" s="32" t="str">
        <f t="shared" si="1"/>
        <v>K05</v>
      </c>
      <c r="F128" s="12" t="s">
        <v>219</v>
      </c>
      <c r="G128" s="15"/>
    </row>
    <row r="129" spans="1:7" ht="15.75" customHeight="1" x14ac:dyDescent="0.25">
      <c r="A129" s="4"/>
      <c r="B129" s="7" t="s">
        <v>220</v>
      </c>
      <c r="C129" s="16">
        <v>501</v>
      </c>
      <c r="D129" s="23" t="s">
        <v>1888</v>
      </c>
      <c r="E129" s="32" t="str">
        <f t="shared" si="1"/>
        <v>K0501</v>
      </c>
      <c r="F129" s="11" t="s">
        <v>221</v>
      </c>
      <c r="G129" s="14" t="s">
        <v>1722</v>
      </c>
    </row>
    <row r="130" spans="1:7" ht="15.75" customHeight="1" x14ac:dyDescent="0.25">
      <c r="A130" s="4"/>
      <c r="B130" s="7" t="s">
        <v>222</v>
      </c>
      <c r="C130" s="16">
        <v>50102</v>
      </c>
      <c r="D130" s="23" t="s">
        <v>1889</v>
      </c>
      <c r="E130" s="32" t="str">
        <f t="shared" si="1"/>
        <v>K050102</v>
      </c>
      <c r="F130" s="11" t="s">
        <v>223</v>
      </c>
      <c r="G130" s="14" t="s">
        <v>1723</v>
      </c>
    </row>
    <row r="131" spans="1:7" ht="15.75" customHeight="1" x14ac:dyDescent="0.25">
      <c r="A131" s="4"/>
      <c r="B131" s="7" t="s">
        <v>224</v>
      </c>
      <c r="C131" s="16">
        <v>50103</v>
      </c>
      <c r="D131" s="23" t="s">
        <v>1890</v>
      </c>
      <c r="E131" s="32" t="str">
        <f t="shared" si="1"/>
        <v>K050103</v>
      </c>
      <c r="F131" s="11" t="s">
        <v>225</v>
      </c>
      <c r="G131" s="14" t="s">
        <v>1723</v>
      </c>
    </row>
    <row r="132" spans="1:7" ht="15.75" customHeight="1" x14ac:dyDescent="0.25">
      <c r="A132" s="4"/>
      <c r="B132" s="7" t="s">
        <v>226</v>
      </c>
      <c r="C132" s="16">
        <v>50104</v>
      </c>
      <c r="D132" s="23" t="s">
        <v>1891</v>
      </c>
      <c r="E132" s="32" t="str">
        <f t="shared" si="1"/>
        <v>K050104</v>
      </c>
      <c r="F132" s="11" t="s">
        <v>227</v>
      </c>
      <c r="G132" s="14" t="s">
        <v>1723</v>
      </c>
    </row>
    <row r="133" spans="1:7" ht="15.75" customHeight="1" x14ac:dyDescent="0.25">
      <c r="A133" s="4"/>
      <c r="B133" s="7" t="s">
        <v>228</v>
      </c>
      <c r="C133" s="16">
        <v>50105</v>
      </c>
      <c r="D133" s="23" t="s">
        <v>1892</v>
      </c>
      <c r="E133" s="32" t="str">
        <f t="shared" si="1"/>
        <v>K050105</v>
      </c>
      <c r="F133" s="11" t="s">
        <v>229</v>
      </c>
      <c r="G133" s="14" t="s">
        <v>1723</v>
      </c>
    </row>
    <row r="134" spans="1:7" ht="15.75" customHeight="1" x14ac:dyDescent="0.25">
      <c r="A134" s="4"/>
      <c r="B134" s="7" t="s">
        <v>230</v>
      </c>
      <c r="C134" s="16">
        <v>50106</v>
      </c>
      <c r="D134" s="23" t="s">
        <v>1893</v>
      </c>
      <c r="E134" s="32" t="str">
        <f t="shared" si="1"/>
        <v>K050106</v>
      </c>
      <c r="F134" s="11" t="s">
        <v>231</v>
      </c>
      <c r="G134" s="14" t="s">
        <v>1723</v>
      </c>
    </row>
    <row r="135" spans="1:7" ht="15.75" customHeight="1" x14ac:dyDescent="0.25">
      <c r="A135" s="4"/>
      <c r="B135" s="7" t="s">
        <v>232</v>
      </c>
      <c r="C135" s="16">
        <v>50107</v>
      </c>
      <c r="D135" s="23" t="s">
        <v>1894</v>
      </c>
      <c r="E135" s="32" t="str">
        <f t="shared" ref="E135:E198" si="2">"K"&amp;D135</f>
        <v>K050107</v>
      </c>
      <c r="F135" s="11" t="s">
        <v>233</v>
      </c>
      <c r="G135" s="14" t="s">
        <v>1723</v>
      </c>
    </row>
    <row r="136" spans="1:7" ht="15.75" customHeight="1" x14ac:dyDescent="0.25">
      <c r="A136" s="4"/>
      <c r="B136" s="7" t="s">
        <v>234</v>
      </c>
      <c r="C136" s="16">
        <v>50108</v>
      </c>
      <c r="D136" s="23" t="s">
        <v>1895</v>
      </c>
      <c r="E136" s="32" t="str">
        <f t="shared" si="2"/>
        <v>K050108</v>
      </c>
      <c r="F136" s="11" t="s">
        <v>235</v>
      </c>
      <c r="G136" s="14" t="s">
        <v>1723</v>
      </c>
    </row>
    <row r="137" spans="1:7" ht="26.25" customHeight="1" x14ac:dyDescent="0.25">
      <c r="A137" s="4"/>
      <c r="B137" s="7" t="s">
        <v>236</v>
      </c>
      <c r="C137" s="16">
        <v>50109</v>
      </c>
      <c r="D137" s="23" t="s">
        <v>1896</v>
      </c>
      <c r="E137" s="32" t="str">
        <f t="shared" si="2"/>
        <v>K050109</v>
      </c>
      <c r="F137" s="11" t="s">
        <v>211</v>
      </c>
      <c r="G137" s="14" t="s">
        <v>1723</v>
      </c>
    </row>
    <row r="138" spans="1:7" ht="26.25" customHeight="1" x14ac:dyDescent="0.25">
      <c r="A138" s="4"/>
      <c r="B138" s="7" t="s">
        <v>237</v>
      </c>
      <c r="C138" s="16">
        <v>50110</v>
      </c>
      <c r="D138" s="23" t="s">
        <v>1897</v>
      </c>
      <c r="E138" s="32" t="str">
        <f t="shared" si="2"/>
        <v>K050110</v>
      </c>
      <c r="F138" s="11" t="s">
        <v>238</v>
      </c>
      <c r="G138" s="14" t="s">
        <v>1721</v>
      </c>
    </row>
    <row r="139" spans="1:7" ht="15.75" customHeight="1" x14ac:dyDescent="0.25">
      <c r="A139" s="4"/>
      <c r="B139" s="7" t="s">
        <v>239</v>
      </c>
      <c r="C139" s="16">
        <v>50111</v>
      </c>
      <c r="D139" s="23" t="s">
        <v>1898</v>
      </c>
      <c r="E139" s="32" t="str">
        <f t="shared" si="2"/>
        <v>K050111</v>
      </c>
      <c r="F139" s="11" t="s">
        <v>240</v>
      </c>
      <c r="G139" s="14" t="s">
        <v>1723</v>
      </c>
    </row>
    <row r="140" spans="1:7" ht="15.75" customHeight="1" x14ac:dyDescent="0.25">
      <c r="A140" s="4"/>
      <c r="B140" s="7" t="s">
        <v>241</v>
      </c>
      <c r="C140" s="16">
        <v>50112</v>
      </c>
      <c r="D140" s="23" t="s">
        <v>1899</v>
      </c>
      <c r="E140" s="32" t="str">
        <f t="shared" si="2"/>
        <v>K050112</v>
      </c>
      <c r="F140" s="11" t="s">
        <v>242</v>
      </c>
      <c r="G140" s="14" t="s">
        <v>1723</v>
      </c>
    </row>
    <row r="141" spans="1:7" ht="15.75" customHeight="1" x14ac:dyDescent="0.25">
      <c r="A141" s="4"/>
      <c r="B141" s="7" t="s">
        <v>243</v>
      </c>
      <c r="C141" s="16">
        <v>50113</v>
      </c>
      <c r="D141" s="23" t="s">
        <v>1900</v>
      </c>
      <c r="E141" s="32" t="str">
        <f t="shared" si="2"/>
        <v>K050113</v>
      </c>
      <c r="F141" s="11" t="s">
        <v>244</v>
      </c>
      <c r="G141" s="14" t="s">
        <v>1721</v>
      </c>
    </row>
    <row r="142" spans="1:7" ht="15.75" customHeight="1" x14ac:dyDescent="0.25">
      <c r="A142" s="4"/>
      <c r="B142" s="7" t="s">
        <v>245</v>
      </c>
      <c r="C142" s="16">
        <v>50114</v>
      </c>
      <c r="D142" s="23" t="s">
        <v>1901</v>
      </c>
      <c r="E142" s="32" t="str">
        <f t="shared" si="2"/>
        <v>K050114</v>
      </c>
      <c r="F142" s="11" t="s">
        <v>246</v>
      </c>
      <c r="G142" s="14" t="s">
        <v>1721</v>
      </c>
    </row>
    <row r="143" spans="1:7" ht="15.75" customHeight="1" x14ac:dyDescent="0.25">
      <c r="A143" s="4"/>
      <c r="B143" s="7" t="s">
        <v>247</v>
      </c>
      <c r="C143" s="16">
        <v>50115</v>
      </c>
      <c r="D143" s="23" t="s">
        <v>1902</v>
      </c>
      <c r="E143" s="32" t="str">
        <f t="shared" si="2"/>
        <v>K050115</v>
      </c>
      <c r="F143" s="11" t="s">
        <v>248</v>
      </c>
      <c r="G143" s="14" t="s">
        <v>1723</v>
      </c>
    </row>
    <row r="144" spans="1:7" ht="15.75" customHeight="1" x14ac:dyDescent="0.25">
      <c r="A144" s="4"/>
      <c r="B144" s="7" t="s">
        <v>249</v>
      </c>
      <c r="C144" s="16">
        <v>50116</v>
      </c>
      <c r="D144" s="23" t="s">
        <v>1903</v>
      </c>
      <c r="E144" s="32" t="str">
        <f t="shared" si="2"/>
        <v>K050116</v>
      </c>
      <c r="F144" s="11" t="s">
        <v>250</v>
      </c>
      <c r="G144" s="14" t="s">
        <v>1721</v>
      </c>
    </row>
    <row r="145" spans="1:7" ht="15.75" customHeight="1" x14ac:dyDescent="0.25">
      <c r="A145" s="4"/>
      <c r="B145" s="7" t="s">
        <v>251</v>
      </c>
      <c r="C145" s="16">
        <v>50117</v>
      </c>
      <c r="D145" s="23" t="s">
        <v>1904</v>
      </c>
      <c r="E145" s="32" t="str">
        <f t="shared" si="2"/>
        <v>K050117</v>
      </c>
      <c r="F145" s="11" t="s">
        <v>252</v>
      </c>
      <c r="G145" s="14" t="s">
        <v>1721</v>
      </c>
    </row>
    <row r="146" spans="1:7" ht="15.75" customHeight="1" x14ac:dyDescent="0.25">
      <c r="A146" s="4"/>
      <c r="B146" s="7" t="s">
        <v>253</v>
      </c>
      <c r="C146" s="16">
        <v>50199</v>
      </c>
      <c r="D146" s="23" t="s">
        <v>1905</v>
      </c>
      <c r="E146" s="32" t="str">
        <f t="shared" si="2"/>
        <v>K050199</v>
      </c>
      <c r="F146" s="11" t="s">
        <v>27</v>
      </c>
      <c r="G146" s="14" t="s">
        <v>1721</v>
      </c>
    </row>
    <row r="147" spans="1:7" ht="15.75" customHeight="1" x14ac:dyDescent="0.25">
      <c r="A147" s="4"/>
      <c r="B147" s="7" t="s">
        <v>254</v>
      </c>
      <c r="C147" s="16">
        <v>506</v>
      </c>
      <c r="D147" s="23" t="s">
        <v>1906</v>
      </c>
      <c r="E147" s="32" t="str">
        <f t="shared" si="2"/>
        <v>K0506</v>
      </c>
      <c r="F147" s="11" t="s">
        <v>255</v>
      </c>
      <c r="G147" s="14" t="s">
        <v>1722</v>
      </c>
    </row>
    <row r="148" spans="1:7" ht="15.75" customHeight="1" x14ac:dyDescent="0.25">
      <c r="A148" s="4"/>
      <c r="B148" s="7" t="s">
        <v>256</v>
      </c>
      <c r="C148" s="16">
        <v>50601</v>
      </c>
      <c r="D148" s="23" t="s">
        <v>1907</v>
      </c>
      <c r="E148" s="32" t="str">
        <f t="shared" si="2"/>
        <v>K050601</v>
      </c>
      <c r="F148" s="11" t="s">
        <v>233</v>
      </c>
      <c r="G148" s="14" t="s">
        <v>1723</v>
      </c>
    </row>
    <row r="149" spans="1:7" ht="15.75" customHeight="1" x14ac:dyDescent="0.25">
      <c r="A149" s="4"/>
      <c r="B149" s="7" t="s">
        <v>257</v>
      </c>
      <c r="C149" s="16">
        <v>50603</v>
      </c>
      <c r="D149" s="23" t="s">
        <v>1908</v>
      </c>
      <c r="E149" s="32" t="str">
        <f t="shared" si="2"/>
        <v>K050603</v>
      </c>
      <c r="F149" s="11" t="s">
        <v>235</v>
      </c>
      <c r="G149" s="14" t="s">
        <v>1723</v>
      </c>
    </row>
    <row r="150" spans="1:7" ht="15.75" customHeight="1" x14ac:dyDescent="0.25">
      <c r="A150" s="4"/>
      <c r="B150" s="7" t="s">
        <v>258</v>
      </c>
      <c r="C150" s="16">
        <v>50604</v>
      </c>
      <c r="D150" s="23" t="s">
        <v>1909</v>
      </c>
      <c r="E150" s="32" t="str">
        <f t="shared" si="2"/>
        <v>K050604</v>
      </c>
      <c r="F150" s="11" t="s">
        <v>246</v>
      </c>
      <c r="G150" s="14" t="s">
        <v>1721</v>
      </c>
    </row>
    <row r="151" spans="1:7" ht="15.75" customHeight="1" x14ac:dyDescent="0.25">
      <c r="A151" s="4"/>
      <c r="B151" s="7" t="s">
        <v>259</v>
      </c>
      <c r="C151" s="16">
        <v>50699</v>
      </c>
      <c r="D151" s="23" t="s">
        <v>1910</v>
      </c>
      <c r="E151" s="32" t="str">
        <f t="shared" si="2"/>
        <v>K050699</v>
      </c>
      <c r="F151" s="11" t="s">
        <v>27</v>
      </c>
      <c r="G151" s="14" t="s">
        <v>1721</v>
      </c>
    </row>
    <row r="152" spans="1:7" ht="15.75" customHeight="1" x14ac:dyDescent="0.25">
      <c r="A152" s="4"/>
      <c r="B152" s="7" t="s">
        <v>260</v>
      </c>
      <c r="C152" s="16">
        <v>507</v>
      </c>
      <c r="D152" s="23" t="s">
        <v>1911</v>
      </c>
      <c r="E152" s="32" t="str">
        <f t="shared" si="2"/>
        <v>K0507</v>
      </c>
      <c r="F152" s="11" t="s">
        <v>261</v>
      </c>
      <c r="G152" s="14" t="s">
        <v>1722</v>
      </c>
    </row>
    <row r="153" spans="1:7" ht="15.75" customHeight="1" x14ac:dyDescent="0.25">
      <c r="A153" s="4"/>
      <c r="B153" s="7" t="s">
        <v>262</v>
      </c>
      <c r="C153" s="16">
        <v>50701</v>
      </c>
      <c r="D153" s="23" t="s">
        <v>1912</v>
      </c>
      <c r="E153" s="32" t="str">
        <f t="shared" si="2"/>
        <v>K050701</v>
      </c>
      <c r="F153" s="11" t="s">
        <v>263</v>
      </c>
      <c r="G153" s="14" t="s">
        <v>1723</v>
      </c>
    </row>
    <row r="154" spans="1:7" ht="15.75" customHeight="1" x14ac:dyDescent="0.25">
      <c r="A154" s="4"/>
      <c r="B154" s="7" t="s">
        <v>264</v>
      </c>
      <c r="C154" s="16">
        <v>50702</v>
      </c>
      <c r="D154" s="23" t="s">
        <v>1913</v>
      </c>
      <c r="E154" s="32" t="str">
        <f t="shared" si="2"/>
        <v>K050702</v>
      </c>
      <c r="F154" s="11" t="s">
        <v>265</v>
      </c>
      <c r="G154" s="14" t="s">
        <v>1721</v>
      </c>
    </row>
    <row r="155" spans="1:7" ht="15.75" customHeight="1" x14ac:dyDescent="0.25">
      <c r="A155" s="4"/>
      <c r="B155" s="7" t="s">
        <v>266</v>
      </c>
      <c r="C155" s="16">
        <v>50799</v>
      </c>
      <c r="D155" s="23" t="s">
        <v>1914</v>
      </c>
      <c r="E155" s="32" t="str">
        <f t="shared" si="2"/>
        <v>K050799</v>
      </c>
      <c r="F155" s="11" t="s">
        <v>27</v>
      </c>
      <c r="G155" s="14" t="s">
        <v>1721</v>
      </c>
    </row>
    <row r="156" spans="1:7" ht="26.25" customHeight="1" x14ac:dyDescent="0.25">
      <c r="A156" s="2"/>
      <c r="B156" s="5">
        <v>6</v>
      </c>
      <c r="C156" s="16" t="s">
        <v>1728</v>
      </c>
      <c r="D156" s="23" t="s">
        <v>1915</v>
      </c>
      <c r="E156" s="32" t="str">
        <f t="shared" si="2"/>
        <v>K06</v>
      </c>
      <c r="F156" s="12" t="s">
        <v>267</v>
      </c>
      <c r="G156" s="15"/>
    </row>
    <row r="157" spans="1:7" ht="26.25" customHeight="1" x14ac:dyDescent="0.25">
      <c r="A157" s="4"/>
      <c r="B157" s="7" t="s">
        <v>268</v>
      </c>
      <c r="C157" s="16">
        <v>601</v>
      </c>
      <c r="D157" s="23" t="s">
        <v>1916</v>
      </c>
      <c r="E157" s="32" t="str">
        <f t="shared" si="2"/>
        <v>K0601</v>
      </c>
      <c r="F157" s="11" t="s">
        <v>269</v>
      </c>
      <c r="G157" s="14" t="s">
        <v>1722</v>
      </c>
    </row>
    <row r="158" spans="1:7" ht="15.75" customHeight="1" x14ac:dyDescent="0.25">
      <c r="A158" s="4"/>
      <c r="B158" s="7" t="s">
        <v>270</v>
      </c>
      <c r="C158" s="16">
        <v>60101</v>
      </c>
      <c r="D158" s="23" t="s">
        <v>1917</v>
      </c>
      <c r="E158" s="32" t="str">
        <f t="shared" si="2"/>
        <v>K060101</v>
      </c>
      <c r="F158" s="11" t="s">
        <v>271</v>
      </c>
      <c r="G158" s="14" t="s">
        <v>1723</v>
      </c>
    </row>
    <row r="159" spans="1:7" ht="15.75" customHeight="1" x14ac:dyDescent="0.25">
      <c r="A159" s="4"/>
      <c r="B159" s="7" t="s">
        <v>272</v>
      </c>
      <c r="C159" s="16">
        <v>60102</v>
      </c>
      <c r="D159" s="23" t="s">
        <v>1918</v>
      </c>
      <c r="E159" s="32" t="str">
        <f t="shared" si="2"/>
        <v>K060102</v>
      </c>
      <c r="F159" s="11" t="s">
        <v>273</v>
      </c>
      <c r="G159" s="14" t="s">
        <v>1723</v>
      </c>
    </row>
    <row r="160" spans="1:7" ht="15.75" customHeight="1" x14ac:dyDescent="0.25">
      <c r="A160" s="4"/>
      <c r="B160" s="7" t="s">
        <v>274</v>
      </c>
      <c r="C160" s="16">
        <v>60103</v>
      </c>
      <c r="D160" s="23" t="s">
        <v>1919</v>
      </c>
      <c r="E160" s="32" t="str">
        <f t="shared" si="2"/>
        <v>K060103</v>
      </c>
      <c r="F160" s="11" t="s">
        <v>275</v>
      </c>
      <c r="G160" s="14" t="s">
        <v>1723</v>
      </c>
    </row>
    <row r="161" spans="1:7" ht="15.75" customHeight="1" x14ac:dyDescent="0.25">
      <c r="A161" s="4"/>
      <c r="B161" s="7" t="s">
        <v>276</v>
      </c>
      <c r="C161" s="16">
        <v>60104</v>
      </c>
      <c r="D161" s="23" t="s">
        <v>1920</v>
      </c>
      <c r="E161" s="32" t="str">
        <f t="shared" si="2"/>
        <v>K060104</v>
      </c>
      <c r="F161" s="11" t="s">
        <v>277</v>
      </c>
      <c r="G161" s="14" t="s">
        <v>1723</v>
      </c>
    </row>
    <row r="162" spans="1:7" ht="15.75" customHeight="1" x14ac:dyDescent="0.25">
      <c r="A162" s="4"/>
      <c r="B162" s="7" t="s">
        <v>278</v>
      </c>
      <c r="C162" s="16">
        <v>60105</v>
      </c>
      <c r="D162" s="23" t="s">
        <v>1921</v>
      </c>
      <c r="E162" s="32" t="str">
        <f t="shared" si="2"/>
        <v>K060105</v>
      </c>
      <c r="F162" s="11" t="s">
        <v>279</v>
      </c>
      <c r="G162" s="14" t="s">
        <v>1723</v>
      </c>
    </row>
    <row r="163" spans="1:7" ht="15.75" customHeight="1" x14ac:dyDescent="0.25">
      <c r="A163" s="4"/>
      <c r="B163" s="7" t="s">
        <v>280</v>
      </c>
      <c r="C163" s="16">
        <v>60106</v>
      </c>
      <c r="D163" s="23" t="s">
        <v>1922</v>
      </c>
      <c r="E163" s="32" t="str">
        <f t="shared" si="2"/>
        <v>K060106</v>
      </c>
      <c r="F163" s="11" t="s">
        <v>281</v>
      </c>
      <c r="G163" s="14" t="s">
        <v>1723</v>
      </c>
    </row>
    <row r="164" spans="1:7" ht="15.75" customHeight="1" x14ac:dyDescent="0.25">
      <c r="A164" s="4"/>
      <c r="B164" s="7" t="s">
        <v>282</v>
      </c>
      <c r="C164" s="16">
        <v>60199</v>
      </c>
      <c r="D164" s="23" t="s">
        <v>1923</v>
      </c>
      <c r="E164" s="32" t="str">
        <f t="shared" si="2"/>
        <v>K060199</v>
      </c>
      <c r="F164" s="11" t="s">
        <v>27</v>
      </c>
      <c r="G164" s="14" t="s">
        <v>1721</v>
      </c>
    </row>
    <row r="165" spans="1:7" ht="15.75" customHeight="1" x14ac:dyDescent="0.25">
      <c r="A165" s="4"/>
      <c r="B165" s="7" t="s">
        <v>283</v>
      </c>
      <c r="C165" s="16">
        <v>602</v>
      </c>
      <c r="D165" s="23" t="s">
        <v>1924</v>
      </c>
      <c r="E165" s="32" t="str">
        <f t="shared" si="2"/>
        <v>K0602</v>
      </c>
      <c r="F165" s="11" t="s">
        <v>284</v>
      </c>
      <c r="G165" s="14" t="s">
        <v>1722</v>
      </c>
    </row>
    <row r="166" spans="1:7" ht="15.75" customHeight="1" x14ac:dyDescent="0.25">
      <c r="A166" s="4"/>
      <c r="B166" s="7" t="s">
        <v>285</v>
      </c>
      <c r="C166" s="16">
        <v>60201</v>
      </c>
      <c r="D166" s="23" t="s">
        <v>1925</v>
      </c>
      <c r="E166" s="32" t="str">
        <f t="shared" si="2"/>
        <v>K060201</v>
      </c>
      <c r="F166" s="11" t="s">
        <v>286</v>
      </c>
      <c r="G166" s="14" t="s">
        <v>1723</v>
      </c>
    </row>
    <row r="167" spans="1:7" ht="15.75" customHeight="1" x14ac:dyDescent="0.25">
      <c r="A167" s="4"/>
      <c r="B167" s="7" t="s">
        <v>287</v>
      </c>
      <c r="C167" s="16">
        <v>60203</v>
      </c>
      <c r="D167" s="23" t="s">
        <v>1926</v>
      </c>
      <c r="E167" s="32" t="str">
        <f t="shared" si="2"/>
        <v>K060203</v>
      </c>
      <c r="F167" s="11" t="s">
        <v>288</v>
      </c>
      <c r="G167" s="14" t="s">
        <v>1723</v>
      </c>
    </row>
    <row r="168" spans="1:7" ht="15.75" customHeight="1" x14ac:dyDescent="0.25">
      <c r="A168" s="4"/>
      <c r="B168" s="7" t="s">
        <v>289</v>
      </c>
      <c r="C168" s="16">
        <v>60204</v>
      </c>
      <c r="D168" s="23" t="s">
        <v>1927</v>
      </c>
      <c r="E168" s="32" t="str">
        <f t="shared" si="2"/>
        <v>K060204</v>
      </c>
      <c r="F168" s="11" t="s">
        <v>290</v>
      </c>
      <c r="G168" s="14" t="s">
        <v>1723</v>
      </c>
    </row>
    <row r="169" spans="1:7" ht="15.75" customHeight="1" x14ac:dyDescent="0.25">
      <c r="A169" s="4"/>
      <c r="B169" s="7" t="s">
        <v>291</v>
      </c>
      <c r="C169" s="16">
        <v>60205</v>
      </c>
      <c r="D169" s="23" t="s">
        <v>1928</v>
      </c>
      <c r="E169" s="32" t="str">
        <f t="shared" si="2"/>
        <v>K060205</v>
      </c>
      <c r="F169" s="11" t="s">
        <v>292</v>
      </c>
      <c r="G169" s="14" t="s">
        <v>1723</v>
      </c>
    </row>
    <row r="170" spans="1:7" ht="15.75" customHeight="1" x14ac:dyDescent="0.25">
      <c r="A170" s="4"/>
      <c r="B170" s="7" t="s">
        <v>293</v>
      </c>
      <c r="C170" s="16">
        <v>60299</v>
      </c>
      <c r="D170" s="23" t="s">
        <v>1929</v>
      </c>
      <c r="E170" s="32" t="str">
        <f t="shared" si="2"/>
        <v>K060299</v>
      </c>
      <c r="F170" s="11" t="s">
        <v>27</v>
      </c>
      <c r="G170" s="14" t="s">
        <v>1721</v>
      </c>
    </row>
    <row r="171" spans="1:7" ht="26.25" customHeight="1" x14ac:dyDescent="0.25">
      <c r="A171" s="4"/>
      <c r="B171" s="7" t="s">
        <v>294</v>
      </c>
      <c r="C171" s="16">
        <v>603</v>
      </c>
      <c r="D171" s="23" t="s">
        <v>1930</v>
      </c>
      <c r="E171" s="32" t="str">
        <f t="shared" si="2"/>
        <v>K0603</v>
      </c>
      <c r="F171" s="11" t="s">
        <v>295</v>
      </c>
      <c r="G171" s="14" t="s">
        <v>1722</v>
      </c>
    </row>
    <row r="172" spans="1:7" ht="15.75" customHeight="1" x14ac:dyDescent="0.25">
      <c r="A172" s="4"/>
      <c r="B172" s="7" t="s">
        <v>296</v>
      </c>
      <c r="C172" s="16">
        <v>60311</v>
      </c>
      <c r="D172" s="23" t="s">
        <v>1931</v>
      </c>
      <c r="E172" s="32" t="str">
        <f t="shared" si="2"/>
        <v>K060311</v>
      </c>
      <c r="F172" s="11" t="s">
        <v>297</v>
      </c>
      <c r="G172" s="14" t="s">
        <v>1723</v>
      </c>
    </row>
    <row r="173" spans="1:7" ht="15.75" customHeight="1" x14ac:dyDescent="0.25">
      <c r="A173" s="4"/>
      <c r="B173" s="7" t="s">
        <v>298</v>
      </c>
      <c r="C173" s="16">
        <v>60313</v>
      </c>
      <c r="D173" s="23" t="s">
        <v>1932</v>
      </c>
      <c r="E173" s="32" t="str">
        <f t="shared" si="2"/>
        <v>K060313</v>
      </c>
      <c r="F173" s="11" t="s">
        <v>299</v>
      </c>
      <c r="G173" s="14" t="s">
        <v>1723</v>
      </c>
    </row>
    <row r="174" spans="1:7" ht="26.25" customHeight="1" x14ac:dyDescent="0.25">
      <c r="A174" s="4"/>
      <c r="B174" s="7" t="s">
        <v>300</v>
      </c>
      <c r="C174" s="16">
        <v>60314</v>
      </c>
      <c r="D174" s="23" t="s">
        <v>1933</v>
      </c>
      <c r="E174" s="32" t="str">
        <f t="shared" si="2"/>
        <v>K060314</v>
      </c>
      <c r="F174" s="11" t="s">
        <v>301</v>
      </c>
      <c r="G174" s="14" t="s">
        <v>1721</v>
      </c>
    </row>
    <row r="175" spans="1:7" ht="15.75" customHeight="1" x14ac:dyDescent="0.25">
      <c r="A175" s="4"/>
      <c r="B175" s="7" t="s">
        <v>302</v>
      </c>
      <c r="C175" s="16">
        <v>60315</v>
      </c>
      <c r="D175" s="23" t="s">
        <v>1934</v>
      </c>
      <c r="E175" s="32" t="str">
        <f t="shared" si="2"/>
        <v>K060315</v>
      </c>
      <c r="F175" s="11" t="s">
        <v>303</v>
      </c>
      <c r="G175" s="14" t="s">
        <v>1723</v>
      </c>
    </row>
    <row r="176" spans="1:7" ht="15.75" customHeight="1" x14ac:dyDescent="0.25">
      <c r="A176" s="4"/>
      <c r="B176" s="7" t="s">
        <v>304</v>
      </c>
      <c r="C176" s="16">
        <v>60316</v>
      </c>
      <c r="D176" s="23" t="s">
        <v>1935</v>
      </c>
      <c r="E176" s="32" t="str">
        <f t="shared" si="2"/>
        <v>K060316</v>
      </c>
      <c r="F176" s="11" t="s">
        <v>305</v>
      </c>
      <c r="G176" s="14" t="s">
        <v>1721</v>
      </c>
    </row>
    <row r="177" spans="1:7" ht="15.75" customHeight="1" x14ac:dyDescent="0.25">
      <c r="A177" s="4"/>
      <c r="B177" s="7" t="s">
        <v>306</v>
      </c>
      <c r="C177" s="16">
        <v>60399</v>
      </c>
      <c r="D177" s="23" t="s">
        <v>1936</v>
      </c>
      <c r="E177" s="32" t="str">
        <f t="shared" si="2"/>
        <v>K060399</v>
      </c>
      <c r="F177" s="11" t="s">
        <v>27</v>
      </c>
      <c r="G177" s="14" t="s">
        <v>1721</v>
      </c>
    </row>
    <row r="178" spans="1:7" ht="15.75" customHeight="1" x14ac:dyDescent="0.25">
      <c r="A178" s="4"/>
      <c r="B178" s="7" t="s">
        <v>307</v>
      </c>
      <c r="C178" s="16">
        <v>604</v>
      </c>
      <c r="D178" s="23" t="s">
        <v>1937</v>
      </c>
      <c r="E178" s="32" t="str">
        <f t="shared" si="2"/>
        <v>K0604</v>
      </c>
      <c r="F178" s="11" t="s">
        <v>308</v>
      </c>
      <c r="G178" s="14" t="s">
        <v>1722</v>
      </c>
    </row>
    <row r="179" spans="1:7" ht="15.75" customHeight="1" x14ac:dyDescent="0.25">
      <c r="A179" s="4"/>
      <c r="B179" s="7" t="s">
        <v>309</v>
      </c>
      <c r="C179" s="16">
        <v>60403</v>
      </c>
      <c r="D179" s="23" t="s">
        <v>1938</v>
      </c>
      <c r="E179" s="32" t="str">
        <f t="shared" si="2"/>
        <v>K060403</v>
      </c>
      <c r="F179" s="11" t="s">
        <v>310</v>
      </c>
      <c r="G179" s="14" t="s">
        <v>1723</v>
      </c>
    </row>
    <row r="180" spans="1:7" ht="15.75" customHeight="1" x14ac:dyDescent="0.25">
      <c r="A180" s="4"/>
      <c r="B180" s="7" t="s">
        <v>311</v>
      </c>
      <c r="C180" s="16">
        <v>60404</v>
      </c>
      <c r="D180" s="23" t="s">
        <v>1939</v>
      </c>
      <c r="E180" s="32" t="str">
        <f t="shared" si="2"/>
        <v>K060404</v>
      </c>
      <c r="F180" s="11" t="s">
        <v>263</v>
      </c>
      <c r="G180" s="14" t="s">
        <v>1723</v>
      </c>
    </row>
    <row r="181" spans="1:7" ht="15.75" customHeight="1" x14ac:dyDescent="0.25">
      <c r="A181" s="4"/>
      <c r="B181" s="7" t="s">
        <v>312</v>
      </c>
      <c r="C181" s="16">
        <v>60405</v>
      </c>
      <c r="D181" s="23" t="s">
        <v>1940</v>
      </c>
      <c r="E181" s="32" t="str">
        <f t="shared" si="2"/>
        <v>K060405</v>
      </c>
      <c r="F181" s="11" t="s">
        <v>313</v>
      </c>
      <c r="G181" s="14" t="s">
        <v>1723</v>
      </c>
    </row>
    <row r="182" spans="1:7" ht="15.75" customHeight="1" x14ac:dyDescent="0.25">
      <c r="A182" s="4"/>
      <c r="B182" s="7" t="s">
        <v>314</v>
      </c>
      <c r="C182" s="16">
        <v>60499</v>
      </c>
      <c r="D182" s="23" t="s">
        <v>1941</v>
      </c>
      <c r="E182" s="32" t="str">
        <f t="shared" si="2"/>
        <v>K060499</v>
      </c>
      <c r="F182" s="11" t="s">
        <v>27</v>
      </c>
      <c r="G182" s="14" t="s">
        <v>1721</v>
      </c>
    </row>
    <row r="183" spans="1:7" ht="15.75" customHeight="1" x14ac:dyDescent="0.25">
      <c r="A183" s="4"/>
      <c r="B183" s="7" t="s">
        <v>315</v>
      </c>
      <c r="C183" s="16">
        <v>605</v>
      </c>
      <c r="D183" s="23" t="s">
        <v>1942</v>
      </c>
      <c r="E183" s="32" t="str">
        <f t="shared" si="2"/>
        <v>K0605</v>
      </c>
      <c r="F183" s="11" t="s">
        <v>88</v>
      </c>
      <c r="G183" s="14" t="s">
        <v>1722</v>
      </c>
    </row>
    <row r="184" spans="1:7" ht="26.25" customHeight="1" x14ac:dyDescent="0.25">
      <c r="A184" s="4"/>
      <c r="B184" s="7" t="s">
        <v>316</v>
      </c>
      <c r="C184" s="16">
        <v>60502</v>
      </c>
      <c r="D184" s="23" t="s">
        <v>1943</v>
      </c>
      <c r="E184" s="32" t="str">
        <f t="shared" si="2"/>
        <v>K060502</v>
      </c>
      <c r="F184" s="11" t="s">
        <v>211</v>
      </c>
      <c r="G184" s="14" t="s">
        <v>1723</v>
      </c>
    </row>
    <row r="185" spans="1:7" ht="26.25" customHeight="1" x14ac:dyDescent="0.25">
      <c r="A185" s="4"/>
      <c r="B185" s="7" t="s">
        <v>317</v>
      </c>
      <c r="C185" s="16">
        <v>60503</v>
      </c>
      <c r="D185" s="23" t="s">
        <v>1944</v>
      </c>
      <c r="E185" s="32" t="str">
        <f t="shared" si="2"/>
        <v>K060503</v>
      </c>
      <c r="F185" s="11" t="s">
        <v>318</v>
      </c>
      <c r="G185" s="14" t="s">
        <v>1721</v>
      </c>
    </row>
    <row r="186" spans="1:7" ht="39" customHeight="1" x14ac:dyDescent="0.25">
      <c r="A186" s="4"/>
      <c r="B186" s="7" t="s">
        <v>319</v>
      </c>
      <c r="C186" s="16">
        <v>606</v>
      </c>
      <c r="D186" s="23" t="s">
        <v>1945</v>
      </c>
      <c r="E186" s="32" t="str">
        <f t="shared" si="2"/>
        <v>K0606</v>
      </c>
      <c r="F186" s="11" t="s">
        <v>320</v>
      </c>
      <c r="G186" s="14" t="s">
        <v>1722</v>
      </c>
    </row>
    <row r="187" spans="1:7" ht="15.75" customHeight="1" x14ac:dyDescent="0.25">
      <c r="A187" s="4"/>
      <c r="B187" s="7" t="s">
        <v>321</v>
      </c>
      <c r="C187" s="16">
        <v>60602</v>
      </c>
      <c r="D187" s="23" t="s">
        <v>1946</v>
      </c>
      <c r="E187" s="32" t="str">
        <f t="shared" si="2"/>
        <v>K060602</v>
      </c>
      <c r="F187" s="11" t="s">
        <v>322</v>
      </c>
      <c r="G187" s="14" t="s">
        <v>1723</v>
      </c>
    </row>
    <row r="188" spans="1:7" ht="26.25" customHeight="1" x14ac:dyDescent="0.25">
      <c r="A188" s="4"/>
      <c r="B188" s="7" t="s">
        <v>323</v>
      </c>
      <c r="C188" s="16">
        <v>60603</v>
      </c>
      <c r="D188" s="23" t="s">
        <v>1947</v>
      </c>
      <c r="E188" s="32" t="str">
        <f t="shared" si="2"/>
        <v>K060603</v>
      </c>
      <c r="F188" s="11" t="s">
        <v>324</v>
      </c>
      <c r="G188" s="14" t="s">
        <v>1721</v>
      </c>
    </row>
    <row r="189" spans="1:7" ht="15.75" customHeight="1" x14ac:dyDescent="0.25">
      <c r="A189" s="4"/>
      <c r="B189" s="7" t="s">
        <v>325</v>
      </c>
      <c r="C189" s="16">
        <v>60699</v>
      </c>
      <c r="D189" s="23" t="s">
        <v>1948</v>
      </c>
      <c r="E189" s="32" t="str">
        <f t="shared" si="2"/>
        <v>K060699</v>
      </c>
      <c r="F189" s="11" t="s">
        <v>27</v>
      </c>
      <c r="G189" s="14" t="s">
        <v>1721</v>
      </c>
    </row>
    <row r="190" spans="1:7" ht="26.25" customHeight="1" x14ac:dyDescent="0.25">
      <c r="A190" s="4"/>
      <c r="B190" s="7" t="s">
        <v>326</v>
      </c>
      <c r="C190" s="16">
        <v>607</v>
      </c>
      <c r="D190" s="23" t="s">
        <v>1949</v>
      </c>
      <c r="E190" s="32" t="str">
        <f t="shared" si="2"/>
        <v>K0607</v>
      </c>
      <c r="F190" s="11" t="s">
        <v>327</v>
      </c>
      <c r="G190" s="14" t="s">
        <v>1722</v>
      </c>
    </row>
    <row r="191" spans="1:7" ht="15.75" customHeight="1" x14ac:dyDescent="0.25">
      <c r="A191" s="4"/>
      <c r="B191" s="7" t="s">
        <v>328</v>
      </c>
      <c r="C191" s="16">
        <v>60701</v>
      </c>
      <c r="D191" s="23" t="s">
        <v>1950</v>
      </c>
      <c r="E191" s="32" t="str">
        <f t="shared" si="2"/>
        <v>K060701</v>
      </c>
      <c r="F191" s="11" t="s">
        <v>329</v>
      </c>
      <c r="G191" s="14" t="s">
        <v>1723</v>
      </c>
    </row>
    <row r="192" spans="1:7" ht="15.75" customHeight="1" x14ac:dyDescent="0.25">
      <c r="A192" s="4"/>
      <c r="B192" s="7" t="s">
        <v>330</v>
      </c>
      <c r="C192" s="16">
        <v>60702</v>
      </c>
      <c r="D192" s="23" t="s">
        <v>1951</v>
      </c>
      <c r="E192" s="32" t="str">
        <f t="shared" si="2"/>
        <v>K060702</v>
      </c>
      <c r="F192" s="11" t="s">
        <v>331</v>
      </c>
      <c r="G192" s="14" t="s">
        <v>1723</v>
      </c>
    </row>
    <row r="193" spans="1:7" ht="15.75" customHeight="1" x14ac:dyDescent="0.25">
      <c r="A193" s="4"/>
      <c r="B193" s="7" t="s">
        <v>332</v>
      </c>
      <c r="C193" s="16">
        <v>60703</v>
      </c>
      <c r="D193" s="23" t="s">
        <v>1952</v>
      </c>
      <c r="E193" s="32" t="str">
        <f t="shared" si="2"/>
        <v>K060703</v>
      </c>
      <c r="F193" s="11" t="s">
        <v>333</v>
      </c>
      <c r="G193" s="14" t="s">
        <v>1723</v>
      </c>
    </row>
    <row r="194" spans="1:7" ht="15.75" customHeight="1" x14ac:dyDescent="0.25">
      <c r="A194" s="4"/>
      <c r="B194" s="7" t="s">
        <v>334</v>
      </c>
      <c r="C194" s="16">
        <v>60704</v>
      </c>
      <c r="D194" s="23" t="s">
        <v>1953</v>
      </c>
      <c r="E194" s="32" t="str">
        <f t="shared" si="2"/>
        <v>K060704</v>
      </c>
      <c r="F194" s="11" t="s">
        <v>335</v>
      </c>
      <c r="G194" s="14" t="s">
        <v>1723</v>
      </c>
    </row>
    <row r="195" spans="1:7" ht="15.75" customHeight="1" x14ac:dyDescent="0.25">
      <c r="A195" s="4"/>
      <c r="B195" s="7" t="s">
        <v>336</v>
      </c>
      <c r="C195" s="16">
        <v>60799</v>
      </c>
      <c r="D195" s="23" t="s">
        <v>1954</v>
      </c>
      <c r="E195" s="32" t="str">
        <f t="shared" si="2"/>
        <v>K060799</v>
      </c>
      <c r="F195" s="11" t="s">
        <v>27</v>
      </c>
      <c r="G195" s="14" t="s">
        <v>1721</v>
      </c>
    </row>
    <row r="196" spans="1:7" ht="26.25" customHeight="1" x14ac:dyDescent="0.25">
      <c r="A196" s="4"/>
      <c r="B196" s="7" t="s">
        <v>337</v>
      </c>
      <c r="C196" s="16">
        <v>608</v>
      </c>
      <c r="D196" s="23" t="s">
        <v>1955</v>
      </c>
      <c r="E196" s="32" t="str">
        <f t="shared" si="2"/>
        <v>K0608</v>
      </c>
      <c r="F196" s="11" t="s">
        <v>338</v>
      </c>
      <c r="G196" s="14" t="s">
        <v>1722</v>
      </c>
    </row>
    <row r="197" spans="1:7" ht="15.75" customHeight="1" x14ac:dyDescent="0.25">
      <c r="A197" s="4"/>
      <c r="B197" s="7" t="s">
        <v>339</v>
      </c>
      <c r="C197" s="16">
        <v>60802</v>
      </c>
      <c r="D197" s="23" t="s">
        <v>1956</v>
      </c>
      <c r="E197" s="32" t="str">
        <f t="shared" si="2"/>
        <v>K060802</v>
      </c>
      <c r="F197" s="11" t="s">
        <v>340</v>
      </c>
      <c r="G197" s="14" t="s">
        <v>1723</v>
      </c>
    </row>
    <row r="198" spans="1:7" ht="15.75" customHeight="1" x14ac:dyDescent="0.25">
      <c r="A198" s="4"/>
      <c r="B198" s="7" t="s">
        <v>341</v>
      </c>
      <c r="C198" s="16">
        <v>60899</v>
      </c>
      <c r="D198" s="23" t="s">
        <v>1957</v>
      </c>
      <c r="E198" s="32" t="str">
        <f t="shared" si="2"/>
        <v>K060899</v>
      </c>
      <c r="F198" s="11" t="s">
        <v>27</v>
      </c>
      <c r="G198" s="14" t="s">
        <v>1721</v>
      </c>
    </row>
    <row r="199" spans="1:7" ht="39" customHeight="1" x14ac:dyDescent="0.25">
      <c r="A199" s="4"/>
      <c r="B199" s="7" t="s">
        <v>342</v>
      </c>
      <c r="C199" s="16">
        <v>609</v>
      </c>
      <c r="D199" s="23" t="s">
        <v>1958</v>
      </c>
      <c r="E199" s="32" t="str">
        <f t="shared" ref="E199:E262" si="3">"K"&amp;D199</f>
        <v>K0609</v>
      </c>
      <c r="F199" s="11" t="s">
        <v>343</v>
      </c>
      <c r="G199" s="14" t="s">
        <v>1722</v>
      </c>
    </row>
    <row r="200" spans="1:7" ht="15.75" customHeight="1" x14ac:dyDescent="0.25">
      <c r="A200" s="4"/>
      <c r="B200" s="7" t="s">
        <v>344</v>
      </c>
      <c r="C200" s="16">
        <v>60902</v>
      </c>
      <c r="D200" s="23" t="s">
        <v>1959</v>
      </c>
      <c r="E200" s="32" t="str">
        <f t="shared" si="3"/>
        <v>K060902</v>
      </c>
      <c r="F200" s="11" t="s">
        <v>345</v>
      </c>
      <c r="G200" s="14" t="s">
        <v>1721</v>
      </c>
    </row>
    <row r="201" spans="1:7" ht="26.25" customHeight="1" x14ac:dyDescent="0.25">
      <c r="A201" s="4"/>
      <c r="B201" s="7" t="s">
        <v>346</v>
      </c>
      <c r="C201" s="16">
        <v>60903</v>
      </c>
      <c r="D201" s="23" t="s">
        <v>1960</v>
      </c>
      <c r="E201" s="32" t="str">
        <f t="shared" si="3"/>
        <v>K060903</v>
      </c>
      <c r="F201" s="11" t="s">
        <v>347</v>
      </c>
      <c r="G201" s="14" t="s">
        <v>1723</v>
      </c>
    </row>
    <row r="202" spans="1:7" ht="26.25" customHeight="1" x14ac:dyDescent="0.25">
      <c r="A202" s="4"/>
      <c r="B202" s="7" t="s">
        <v>348</v>
      </c>
      <c r="C202" s="16">
        <v>60904</v>
      </c>
      <c r="D202" s="23" t="s">
        <v>1961</v>
      </c>
      <c r="E202" s="32" t="str">
        <f t="shared" si="3"/>
        <v>K060904</v>
      </c>
      <c r="F202" s="11" t="s">
        <v>349</v>
      </c>
      <c r="G202" s="14" t="s">
        <v>1721</v>
      </c>
    </row>
    <row r="203" spans="1:7" ht="15.75" customHeight="1" x14ac:dyDescent="0.25">
      <c r="A203" s="4"/>
      <c r="B203" s="7" t="s">
        <v>350</v>
      </c>
      <c r="C203" s="16">
        <v>60999</v>
      </c>
      <c r="D203" s="23" t="s">
        <v>1962</v>
      </c>
      <c r="E203" s="32" t="str">
        <f t="shared" si="3"/>
        <v>K060999</v>
      </c>
      <c r="F203" s="11" t="s">
        <v>27</v>
      </c>
      <c r="G203" s="14" t="s">
        <v>1721</v>
      </c>
    </row>
    <row r="204" spans="1:7" ht="39" customHeight="1" x14ac:dyDescent="0.25">
      <c r="A204" s="4"/>
      <c r="B204" s="7" t="s">
        <v>351</v>
      </c>
      <c r="C204" s="16">
        <v>610</v>
      </c>
      <c r="D204" s="23" t="s">
        <v>1963</v>
      </c>
      <c r="E204" s="32" t="str">
        <f t="shared" si="3"/>
        <v>K0610</v>
      </c>
      <c r="F204" s="11" t="s">
        <v>352</v>
      </c>
      <c r="G204" s="14" t="s">
        <v>1722</v>
      </c>
    </row>
    <row r="205" spans="1:7" ht="15.75" customHeight="1" x14ac:dyDescent="0.25">
      <c r="A205" s="4"/>
      <c r="B205" s="7" t="s">
        <v>353</v>
      </c>
      <c r="C205" s="16">
        <v>61002</v>
      </c>
      <c r="D205" s="23" t="s">
        <v>1964</v>
      </c>
      <c r="E205" s="32" t="str">
        <f t="shared" si="3"/>
        <v>K061002</v>
      </c>
      <c r="F205" s="11" t="s">
        <v>354</v>
      </c>
      <c r="G205" s="14" t="s">
        <v>1723</v>
      </c>
    </row>
    <row r="206" spans="1:7" ht="15.75" customHeight="1" x14ac:dyDescent="0.25">
      <c r="A206" s="4"/>
      <c r="B206" s="7" t="s">
        <v>355</v>
      </c>
      <c r="C206" s="16">
        <v>61099</v>
      </c>
      <c r="D206" s="23" t="s">
        <v>1965</v>
      </c>
      <c r="E206" s="32" t="str">
        <f t="shared" si="3"/>
        <v>K061099</v>
      </c>
      <c r="F206" s="11" t="s">
        <v>27</v>
      </c>
      <c r="G206" s="14" t="s">
        <v>1721</v>
      </c>
    </row>
    <row r="207" spans="1:7" ht="15.75" customHeight="1" x14ac:dyDescent="0.25">
      <c r="A207" s="4"/>
      <c r="B207" s="7" t="s">
        <v>356</v>
      </c>
      <c r="C207" s="16">
        <v>611</v>
      </c>
      <c r="D207" s="23" t="s">
        <v>1966</v>
      </c>
      <c r="E207" s="32" t="str">
        <f t="shared" si="3"/>
        <v>K0611</v>
      </c>
      <c r="F207" s="11" t="s">
        <v>357</v>
      </c>
      <c r="G207" s="14" t="s">
        <v>1722</v>
      </c>
    </row>
    <row r="208" spans="1:7" ht="15.75" customHeight="1" x14ac:dyDescent="0.25">
      <c r="A208" s="4"/>
      <c r="B208" s="7" t="s">
        <v>358</v>
      </c>
      <c r="C208" s="16">
        <v>61101</v>
      </c>
      <c r="D208" s="23" t="s">
        <v>1967</v>
      </c>
      <c r="E208" s="32" t="str">
        <f t="shared" si="3"/>
        <v>K061101</v>
      </c>
      <c r="F208" s="11" t="s">
        <v>359</v>
      </c>
      <c r="G208" s="14" t="s">
        <v>1721</v>
      </c>
    </row>
    <row r="209" spans="1:7" ht="15.75" customHeight="1" x14ac:dyDescent="0.25">
      <c r="A209" s="4"/>
      <c r="B209" s="7" t="s">
        <v>360</v>
      </c>
      <c r="C209" s="16">
        <v>61199</v>
      </c>
      <c r="D209" s="23" t="s">
        <v>1968</v>
      </c>
      <c r="E209" s="32" t="str">
        <f t="shared" si="3"/>
        <v>K061199</v>
      </c>
      <c r="F209" s="11" t="s">
        <v>27</v>
      </c>
      <c r="G209" s="14" t="s">
        <v>1721</v>
      </c>
    </row>
    <row r="210" spans="1:7" ht="15.75" customHeight="1" x14ac:dyDescent="0.25">
      <c r="A210" s="4"/>
      <c r="B210" s="7" t="s">
        <v>361</v>
      </c>
      <c r="C210" s="16">
        <v>613</v>
      </c>
      <c r="D210" s="23" t="s">
        <v>1969</v>
      </c>
      <c r="E210" s="32" t="str">
        <f t="shared" si="3"/>
        <v>K0613</v>
      </c>
      <c r="F210" s="11" t="s">
        <v>362</v>
      </c>
      <c r="G210" s="14" t="s">
        <v>1722</v>
      </c>
    </row>
    <row r="211" spans="1:7" ht="26.25" customHeight="1" x14ac:dyDescent="0.25">
      <c r="A211" s="4"/>
      <c r="B211" s="7" t="s">
        <v>363</v>
      </c>
      <c r="C211" s="16">
        <v>61301</v>
      </c>
      <c r="D211" s="23" t="s">
        <v>1970</v>
      </c>
      <c r="E211" s="32" t="str">
        <f t="shared" si="3"/>
        <v>K061301</v>
      </c>
      <c r="F211" s="11" t="s">
        <v>364</v>
      </c>
      <c r="G211" s="14" t="s">
        <v>1723</v>
      </c>
    </row>
    <row r="212" spans="1:7" ht="26.25" customHeight="1" x14ac:dyDescent="0.25">
      <c r="A212" s="4"/>
      <c r="B212" s="7" t="s">
        <v>365</v>
      </c>
      <c r="C212" s="16">
        <v>61302</v>
      </c>
      <c r="D212" s="23" t="s">
        <v>1971</v>
      </c>
      <c r="E212" s="32" t="str">
        <f t="shared" si="3"/>
        <v>K061302</v>
      </c>
      <c r="F212" s="11" t="s">
        <v>366</v>
      </c>
      <c r="G212" s="14" t="s">
        <v>1723</v>
      </c>
    </row>
    <row r="213" spans="1:7" ht="15.75" customHeight="1" x14ac:dyDescent="0.25">
      <c r="A213" s="4"/>
      <c r="B213" s="7" t="s">
        <v>367</v>
      </c>
      <c r="C213" s="16">
        <v>61303</v>
      </c>
      <c r="D213" s="23" t="s">
        <v>1972</v>
      </c>
      <c r="E213" s="32" t="str">
        <f t="shared" si="3"/>
        <v>K061303</v>
      </c>
      <c r="F213" s="11" t="s">
        <v>368</v>
      </c>
      <c r="G213" s="14" t="s">
        <v>1721</v>
      </c>
    </row>
    <row r="214" spans="1:7" ht="15.75" customHeight="1" x14ac:dyDescent="0.25">
      <c r="A214" s="4"/>
      <c r="B214" s="7" t="s">
        <v>369</v>
      </c>
      <c r="C214" s="16">
        <v>61304</v>
      </c>
      <c r="D214" s="23" t="s">
        <v>1973</v>
      </c>
      <c r="E214" s="32" t="str">
        <f t="shared" si="3"/>
        <v>K061304</v>
      </c>
      <c r="F214" s="11" t="s">
        <v>370</v>
      </c>
      <c r="G214" s="14" t="s">
        <v>1723</v>
      </c>
    </row>
    <row r="215" spans="1:7" ht="15.75" customHeight="1" x14ac:dyDescent="0.25">
      <c r="A215" s="4"/>
      <c r="B215" s="7" t="s">
        <v>371</v>
      </c>
      <c r="C215" s="16">
        <v>61305</v>
      </c>
      <c r="D215" s="23" t="s">
        <v>1974</v>
      </c>
      <c r="E215" s="32" t="str">
        <f t="shared" si="3"/>
        <v>K061305</v>
      </c>
      <c r="F215" s="11" t="s">
        <v>372</v>
      </c>
      <c r="G215" s="14" t="s">
        <v>1723</v>
      </c>
    </row>
    <row r="216" spans="1:7" ht="15.75" customHeight="1" x14ac:dyDescent="0.25">
      <c r="A216" s="4"/>
      <c r="B216" s="7" t="s">
        <v>373</v>
      </c>
      <c r="C216" s="16">
        <v>61399</v>
      </c>
      <c r="D216" s="23" t="s">
        <v>1975</v>
      </c>
      <c r="E216" s="32" t="str">
        <f t="shared" si="3"/>
        <v>K061399</v>
      </c>
      <c r="F216" s="11" t="s">
        <v>27</v>
      </c>
      <c r="G216" s="14" t="s">
        <v>1721</v>
      </c>
    </row>
    <row r="217" spans="1:7" ht="15.75" customHeight="1" x14ac:dyDescent="0.25">
      <c r="A217" s="2"/>
      <c r="B217" s="5">
        <v>7</v>
      </c>
      <c r="C217" s="16" t="s">
        <v>1729</v>
      </c>
      <c r="D217" s="23" t="s">
        <v>1976</v>
      </c>
      <c r="E217" s="32" t="str">
        <f t="shared" si="3"/>
        <v>K07</v>
      </c>
      <c r="F217" s="12" t="s">
        <v>374</v>
      </c>
      <c r="G217" s="15"/>
    </row>
    <row r="218" spans="1:7" ht="26.25" customHeight="1" x14ac:dyDescent="0.25">
      <c r="A218" s="4"/>
      <c r="B218" s="7" t="s">
        <v>375</v>
      </c>
      <c r="C218" s="16">
        <v>701</v>
      </c>
      <c r="D218" s="23" t="s">
        <v>1977</v>
      </c>
      <c r="E218" s="32" t="str">
        <f t="shared" si="3"/>
        <v>K0701</v>
      </c>
      <c r="F218" s="11" t="s">
        <v>376</v>
      </c>
      <c r="G218" s="14" t="s">
        <v>1722</v>
      </c>
    </row>
    <row r="219" spans="1:7" ht="15.75" customHeight="1" x14ac:dyDescent="0.25">
      <c r="A219" s="4"/>
      <c r="B219" s="7" t="s">
        <v>377</v>
      </c>
      <c r="C219" s="16">
        <v>70101</v>
      </c>
      <c r="D219" s="23" t="s">
        <v>1978</v>
      </c>
      <c r="E219" s="32" t="str">
        <f t="shared" si="3"/>
        <v>K070101</v>
      </c>
      <c r="F219" s="11" t="s">
        <v>378</v>
      </c>
      <c r="G219" s="14" t="s">
        <v>1723</v>
      </c>
    </row>
    <row r="220" spans="1:7" ht="26.25" customHeight="1" x14ac:dyDescent="0.25">
      <c r="A220" s="4"/>
      <c r="B220" s="7" t="s">
        <v>379</v>
      </c>
      <c r="C220" s="16">
        <v>70103</v>
      </c>
      <c r="D220" s="23" t="s">
        <v>1979</v>
      </c>
      <c r="E220" s="32" t="str">
        <f t="shared" si="3"/>
        <v>K070103</v>
      </c>
      <c r="F220" s="11" t="s">
        <v>380</v>
      </c>
      <c r="G220" s="14" t="s">
        <v>1723</v>
      </c>
    </row>
    <row r="221" spans="1:7" ht="26.25" customHeight="1" x14ac:dyDescent="0.25">
      <c r="A221" s="4"/>
      <c r="B221" s="7" t="s">
        <v>381</v>
      </c>
      <c r="C221" s="16">
        <v>70104</v>
      </c>
      <c r="D221" s="23" t="s">
        <v>1980</v>
      </c>
      <c r="E221" s="32" t="str">
        <f t="shared" si="3"/>
        <v>K070104</v>
      </c>
      <c r="F221" s="11" t="s">
        <v>382</v>
      </c>
      <c r="G221" s="14" t="s">
        <v>1723</v>
      </c>
    </row>
    <row r="222" spans="1:7" ht="15.75" customHeight="1" x14ac:dyDescent="0.25">
      <c r="A222" s="4"/>
      <c r="B222" s="7" t="s">
        <v>383</v>
      </c>
      <c r="C222" s="16">
        <v>70107</v>
      </c>
      <c r="D222" s="23" t="s">
        <v>1981</v>
      </c>
      <c r="E222" s="32" t="str">
        <f t="shared" si="3"/>
        <v>K070107</v>
      </c>
      <c r="F222" s="11" t="s">
        <v>384</v>
      </c>
      <c r="G222" s="14" t="s">
        <v>1723</v>
      </c>
    </row>
    <row r="223" spans="1:7" ht="15.75" customHeight="1" x14ac:dyDescent="0.25">
      <c r="A223" s="4"/>
      <c r="B223" s="7" t="s">
        <v>385</v>
      </c>
      <c r="C223" s="16">
        <v>70108</v>
      </c>
      <c r="D223" s="23" t="s">
        <v>1982</v>
      </c>
      <c r="E223" s="32" t="str">
        <f t="shared" si="3"/>
        <v>K070108</v>
      </c>
      <c r="F223" s="11" t="s">
        <v>386</v>
      </c>
      <c r="G223" s="14" t="s">
        <v>1723</v>
      </c>
    </row>
    <row r="224" spans="1:7" ht="26.25" customHeight="1" x14ac:dyDescent="0.25">
      <c r="A224" s="4"/>
      <c r="B224" s="7" t="s">
        <v>387</v>
      </c>
      <c r="C224" s="16">
        <v>70109</v>
      </c>
      <c r="D224" s="23" t="s">
        <v>1983</v>
      </c>
      <c r="E224" s="32" t="str">
        <f t="shared" si="3"/>
        <v>K070109</v>
      </c>
      <c r="F224" s="11" t="s">
        <v>388</v>
      </c>
      <c r="G224" s="14" t="s">
        <v>1723</v>
      </c>
    </row>
    <row r="225" spans="1:7" ht="15.75" customHeight="1" x14ac:dyDescent="0.25">
      <c r="A225" s="4"/>
      <c r="B225" s="7" t="s">
        <v>389</v>
      </c>
      <c r="C225" s="16">
        <v>70110</v>
      </c>
      <c r="D225" s="23" t="s">
        <v>1984</v>
      </c>
      <c r="E225" s="32" t="str">
        <f t="shared" si="3"/>
        <v>K070110</v>
      </c>
      <c r="F225" s="11" t="s">
        <v>390</v>
      </c>
      <c r="G225" s="14" t="s">
        <v>1723</v>
      </c>
    </row>
    <row r="226" spans="1:7" ht="26.25" customHeight="1" x14ac:dyDescent="0.25">
      <c r="A226" s="4"/>
      <c r="B226" s="7" t="s">
        <v>391</v>
      </c>
      <c r="C226" s="16">
        <v>70111</v>
      </c>
      <c r="D226" s="23" t="s">
        <v>1985</v>
      </c>
      <c r="E226" s="32" t="str">
        <f t="shared" si="3"/>
        <v>K070111</v>
      </c>
      <c r="F226" s="11" t="s">
        <v>211</v>
      </c>
      <c r="G226" s="14" t="s">
        <v>1723</v>
      </c>
    </row>
    <row r="227" spans="1:7" ht="26.25" customHeight="1" x14ac:dyDescent="0.25">
      <c r="A227" s="4"/>
      <c r="B227" s="7" t="s">
        <v>392</v>
      </c>
      <c r="C227" s="16">
        <v>70112</v>
      </c>
      <c r="D227" s="23" t="s">
        <v>1986</v>
      </c>
      <c r="E227" s="32" t="str">
        <f t="shared" si="3"/>
        <v>K070112</v>
      </c>
      <c r="F227" s="11" t="s">
        <v>393</v>
      </c>
      <c r="G227" s="14" t="s">
        <v>1721</v>
      </c>
    </row>
    <row r="228" spans="1:7" ht="15.75" customHeight="1" x14ac:dyDescent="0.25">
      <c r="A228" s="4"/>
      <c r="B228" s="7" t="s">
        <v>394</v>
      </c>
      <c r="C228" s="16">
        <v>70199</v>
      </c>
      <c r="D228" s="23" t="s">
        <v>1987</v>
      </c>
      <c r="E228" s="32" t="str">
        <f t="shared" si="3"/>
        <v>K070199</v>
      </c>
      <c r="F228" s="11" t="s">
        <v>27</v>
      </c>
      <c r="G228" s="14" t="s">
        <v>1721</v>
      </c>
    </row>
    <row r="229" spans="1:7" ht="26.25" customHeight="1" x14ac:dyDescent="0.25">
      <c r="A229" s="4"/>
      <c r="B229" s="7" t="s">
        <v>395</v>
      </c>
      <c r="C229" s="16">
        <v>702</v>
      </c>
      <c r="D229" s="23" t="s">
        <v>1988</v>
      </c>
      <c r="E229" s="32" t="str">
        <f t="shared" si="3"/>
        <v>K0702</v>
      </c>
      <c r="F229" s="11" t="s">
        <v>396</v>
      </c>
      <c r="G229" s="14" t="s">
        <v>1722</v>
      </c>
    </row>
    <row r="230" spans="1:7" ht="15.75" customHeight="1" x14ac:dyDescent="0.25">
      <c r="A230" s="4"/>
      <c r="B230" s="7" t="s">
        <v>397</v>
      </c>
      <c r="C230" s="16">
        <v>70201</v>
      </c>
      <c r="D230" s="23" t="s">
        <v>1989</v>
      </c>
      <c r="E230" s="32" t="str">
        <f t="shared" si="3"/>
        <v>K070201</v>
      </c>
      <c r="F230" s="11" t="s">
        <v>378</v>
      </c>
      <c r="G230" s="14" t="s">
        <v>1723</v>
      </c>
    </row>
    <row r="231" spans="1:7" ht="26.25" customHeight="1" x14ac:dyDescent="0.25">
      <c r="A231" s="4"/>
      <c r="B231" s="7" t="s">
        <v>398</v>
      </c>
      <c r="C231" s="16">
        <v>70203</v>
      </c>
      <c r="D231" s="23" t="s">
        <v>1990</v>
      </c>
      <c r="E231" s="32" t="str">
        <f t="shared" si="3"/>
        <v>K070203</v>
      </c>
      <c r="F231" s="11" t="s">
        <v>380</v>
      </c>
      <c r="G231" s="14" t="s">
        <v>1723</v>
      </c>
    </row>
    <row r="232" spans="1:7" ht="26.25" customHeight="1" x14ac:dyDescent="0.25">
      <c r="A232" s="4"/>
      <c r="B232" s="7" t="s">
        <v>399</v>
      </c>
      <c r="C232" s="16">
        <v>70204</v>
      </c>
      <c r="D232" s="23" t="s">
        <v>1991</v>
      </c>
      <c r="E232" s="32" t="str">
        <f t="shared" si="3"/>
        <v>K070204</v>
      </c>
      <c r="F232" s="11" t="s">
        <v>382</v>
      </c>
      <c r="G232" s="14" t="s">
        <v>1723</v>
      </c>
    </row>
    <row r="233" spans="1:7" ht="15.75" customHeight="1" x14ac:dyDescent="0.25">
      <c r="A233" s="4"/>
      <c r="B233" s="7" t="s">
        <v>400</v>
      </c>
      <c r="C233" s="16">
        <v>70207</v>
      </c>
      <c r="D233" s="23" t="s">
        <v>1992</v>
      </c>
      <c r="E233" s="32" t="str">
        <f t="shared" si="3"/>
        <v>K070207</v>
      </c>
      <c r="F233" s="11" t="s">
        <v>384</v>
      </c>
      <c r="G233" s="14" t="s">
        <v>1723</v>
      </c>
    </row>
    <row r="234" spans="1:7" ht="15.75" customHeight="1" x14ac:dyDescent="0.25">
      <c r="A234" s="4"/>
      <c r="B234" s="7" t="s">
        <v>401</v>
      </c>
      <c r="C234" s="16">
        <v>70208</v>
      </c>
      <c r="D234" s="23" t="s">
        <v>1993</v>
      </c>
      <c r="E234" s="32" t="str">
        <f t="shared" si="3"/>
        <v>K070208</v>
      </c>
      <c r="F234" s="11" t="s">
        <v>386</v>
      </c>
      <c r="G234" s="14" t="s">
        <v>1723</v>
      </c>
    </row>
    <row r="235" spans="1:7" ht="26.25" customHeight="1" x14ac:dyDescent="0.25">
      <c r="A235" s="4"/>
      <c r="B235" s="7" t="s">
        <v>402</v>
      </c>
      <c r="C235" s="16">
        <v>70209</v>
      </c>
      <c r="D235" s="23" t="s">
        <v>1994</v>
      </c>
      <c r="E235" s="32" t="str">
        <f t="shared" si="3"/>
        <v>K070209</v>
      </c>
      <c r="F235" s="11" t="s">
        <v>403</v>
      </c>
      <c r="G235" s="14" t="s">
        <v>1723</v>
      </c>
    </row>
    <row r="236" spans="1:7" ht="15.75" customHeight="1" x14ac:dyDescent="0.25">
      <c r="A236" s="4"/>
      <c r="B236" s="7" t="s">
        <v>404</v>
      </c>
      <c r="C236" s="16">
        <v>70210</v>
      </c>
      <c r="D236" s="23" t="s">
        <v>1995</v>
      </c>
      <c r="E236" s="32" t="str">
        <f t="shared" si="3"/>
        <v>K070210</v>
      </c>
      <c r="F236" s="11" t="s">
        <v>405</v>
      </c>
      <c r="G236" s="14" t="s">
        <v>1723</v>
      </c>
    </row>
    <row r="237" spans="1:7" ht="26.25" customHeight="1" x14ac:dyDescent="0.25">
      <c r="A237" s="4"/>
      <c r="B237" s="7" t="s">
        <v>406</v>
      </c>
      <c r="C237" s="16">
        <v>70211</v>
      </c>
      <c r="D237" s="23" t="s">
        <v>1996</v>
      </c>
      <c r="E237" s="32" t="str">
        <f t="shared" si="3"/>
        <v>K070211</v>
      </c>
      <c r="F237" s="11" t="s">
        <v>211</v>
      </c>
      <c r="G237" s="14" t="s">
        <v>1723</v>
      </c>
    </row>
    <row r="238" spans="1:7" ht="26.25" customHeight="1" x14ac:dyDescent="0.25">
      <c r="A238" s="4"/>
      <c r="B238" s="7" t="s">
        <v>407</v>
      </c>
      <c r="C238" s="16">
        <v>70212</v>
      </c>
      <c r="D238" s="23" t="s">
        <v>1997</v>
      </c>
      <c r="E238" s="32" t="str">
        <f t="shared" si="3"/>
        <v>K070212</v>
      </c>
      <c r="F238" s="11" t="s">
        <v>408</v>
      </c>
      <c r="G238" s="14" t="s">
        <v>1721</v>
      </c>
    </row>
    <row r="239" spans="1:7" ht="15.75" customHeight="1" x14ac:dyDescent="0.25">
      <c r="A239" s="4"/>
      <c r="B239" s="7" t="s">
        <v>409</v>
      </c>
      <c r="C239" s="16">
        <v>70213</v>
      </c>
      <c r="D239" s="23" t="s">
        <v>1998</v>
      </c>
      <c r="E239" s="32" t="str">
        <f t="shared" si="3"/>
        <v>K070213</v>
      </c>
      <c r="F239" s="11" t="s">
        <v>410</v>
      </c>
      <c r="G239" s="14" t="s">
        <v>1721</v>
      </c>
    </row>
    <row r="240" spans="1:7" ht="15.75" customHeight="1" x14ac:dyDescent="0.25">
      <c r="A240" s="4"/>
      <c r="B240" s="7" t="s">
        <v>411</v>
      </c>
      <c r="C240" s="16">
        <v>70214</v>
      </c>
      <c r="D240" s="23" t="s">
        <v>1999</v>
      </c>
      <c r="E240" s="32" t="str">
        <f t="shared" si="3"/>
        <v>K070214</v>
      </c>
      <c r="F240" s="11" t="s">
        <v>412</v>
      </c>
      <c r="G240" s="14" t="s">
        <v>1723</v>
      </c>
    </row>
    <row r="241" spans="1:7" ht="15.75" customHeight="1" x14ac:dyDescent="0.25">
      <c r="A241" s="4"/>
      <c r="B241" s="7" t="s">
        <v>413</v>
      </c>
      <c r="C241" s="16">
        <v>70215</v>
      </c>
      <c r="D241" s="23" t="s">
        <v>2000</v>
      </c>
      <c r="E241" s="32" t="str">
        <f t="shared" si="3"/>
        <v>K070215</v>
      </c>
      <c r="F241" s="11" t="s">
        <v>414</v>
      </c>
      <c r="G241" s="14" t="s">
        <v>1721</v>
      </c>
    </row>
    <row r="242" spans="1:7" ht="15.75" customHeight="1" x14ac:dyDescent="0.25">
      <c r="A242" s="4"/>
      <c r="B242" s="7" t="s">
        <v>415</v>
      </c>
      <c r="C242" s="16">
        <v>70216</v>
      </c>
      <c r="D242" s="23" t="s">
        <v>2001</v>
      </c>
      <c r="E242" s="32" t="str">
        <f t="shared" si="3"/>
        <v>K070216</v>
      </c>
      <c r="F242" s="11" t="s">
        <v>416</v>
      </c>
      <c r="G242" s="14" t="s">
        <v>1723</v>
      </c>
    </row>
    <row r="243" spans="1:7" ht="26.25" customHeight="1" x14ac:dyDescent="0.25">
      <c r="A243" s="4"/>
      <c r="B243" s="7" t="s">
        <v>417</v>
      </c>
      <c r="C243" s="16">
        <v>70217</v>
      </c>
      <c r="D243" s="23" t="s">
        <v>2002</v>
      </c>
      <c r="E243" s="32" t="str">
        <f t="shared" si="3"/>
        <v>K070217</v>
      </c>
      <c r="F243" s="11" t="s">
        <v>418</v>
      </c>
      <c r="G243" s="14" t="s">
        <v>1721</v>
      </c>
    </row>
    <row r="244" spans="1:7" ht="15.75" customHeight="1" x14ac:dyDescent="0.25">
      <c r="A244" s="4"/>
      <c r="B244" s="7" t="s">
        <v>419</v>
      </c>
      <c r="C244" s="16">
        <v>70299</v>
      </c>
      <c r="D244" s="23" t="s">
        <v>2003</v>
      </c>
      <c r="E244" s="32" t="str">
        <f t="shared" si="3"/>
        <v>K070299</v>
      </c>
      <c r="F244" s="11" t="s">
        <v>27</v>
      </c>
      <c r="G244" s="14" t="s">
        <v>1721</v>
      </c>
    </row>
    <row r="245" spans="1:7" ht="39" customHeight="1" x14ac:dyDescent="0.25">
      <c r="A245" s="4"/>
      <c r="B245" s="7" t="s">
        <v>420</v>
      </c>
      <c r="C245" s="16">
        <v>703</v>
      </c>
      <c r="D245" s="23" t="s">
        <v>2004</v>
      </c>
      <c r="E245" s="32" t="str">
        <f t="shared" si="3"/>
        <v>K0703</v>
      </c>
      <c r="F245" s="11" t="s">
        <v>421</v>
      </c>
      <c r="G245" s="14" t="s">
        <v>1722</v>
      </c>
    </row>
    <row r="246" spans="1:7" ht="15.75" customHeight="1" x14ac:dyDescent="0.25">
      <c r="A246" s="4"/>
      <c r="B246" s="7" t="s">
        <v>422</v>
      </c>
      <c r="C246" s="16">
        <v>70301</v>
      </c>
      <c r="D246" s="23" t="s">
        <v>2005</v>
      </c>
      <c r="E246" s="32" t="str">
        <f t="shared" si="3"/>
        <v>K070301</v>
      </c>
      <c r="F246" s="11" t="s">
        <v>378</v>
      </c>
      <c r="G246" s="14" t="s">
        <v>1723</v>
      </c>
    </row>
    <row r="247" spans="1:7" ht="26.25" customHeight="1" x14ac:dyDescent="0.25">
      <c r="A247" s="4"/>
      <c r="B247" s="7" t="s">
        <v>423</v>
      </c>
      <c r="C247" s="16">
        <v>70303</v>
      </c>
      <c r="D247" s="23" t="s">
        <v>2006</v>
      </c>
      <c r="E247" s="32" t="str">
        <f t="shared" si="3"/>
        <v>K070303</v>
      </c>
      <c r="F247" s="11" t="s">
        <v>380</v>
      </c>
      <c r="G247" s="14" t="s">
        <v>1723</v>
      </c>
    </row>
    <row r="248" spans="1:7" ht="26.25" customHeight="1" x14ac:dyDescent="0.25">
      <c r="A248" s="4"/>
      <c r="B248" s="7" t="s">
        <v>424</v>
      </c>
      <c r="C248" s="16">
        <v>70304</v>
      </c>
      <c r="D248" s="23" t="s">
        <v>2007</v>
      </c>
      <c r="E248" s="32" t="str">
        <f t="shared" si="3"/>
        <v>K070304</v>
      </c>
      <c r="F248" s="11" t="s">
        <v>382</v>
      </c>
      <c r="G248" s="14" t="s">
        <v>1723</v>
      </c>
    </row>
    <row r="249" spans="1:7" ht="15.75" customHeight="1" x14ac:dyDescent="0.25">
      <c r="A249" s="4"/>
      <c r="B249" s="7" t="s">
        <v>425</v>
      </c>
      <c r="C249" s="16">
        <v>70307</v>
      </c>
      <c r="D249" s="23" t="s">
        <v>2008</v>
      </c>
      <c r="E249" s="32" t="str">
        <f t="shared" si="3"/>
        <v>K070307</v>
      </c>
      <c r="F249" s="11" t="s">
        <v>384</v>
      </c>
      <c r="G249" s="14" t="s">
        <v>1723</v>
      </c>
    </row>
    <row r="250" spans="1:7" ht="15.75" customHeight="1" x14ac:dyDescent="0.25">
      <c r="A250" s="4"/>
      <c r="B250" s="7" t="s">
        <v>426</v>
      </c>
      <c r="C250" s="16">
        <v>70308</v>
      </c>
      <c r="D250" s="23" t="s">
        <v>2009</v>
      </c>
      <c r="E250" s="32" t="str">
        <f t="shared" si="3"/>
        <v>K070308</v>
      </c>
      <c r="F250" s="11" t="s">
        <v>386</v>
      </c>
      <c r="G250" s="14" t="s">
        <v>1723</v>
      </c>
    </row>
    <row r="251" spans="1:7" ht="26.25" customHeight="1" x14ac:dyDescent="0.25">
      <c r="A251" s="4"/>
      <c r="B251" s="7" t="s">
        <v>427</v>
      </c>
      <c r="C251" s="16">
        <v>70309</v>
      </c>
      <c r="D251" s="23" t="s">
        <v>2010</v>
      </c>
      <c r="E251" s="32" t="str">
        <f t="shared" si="3"/>
        <v>K070309</v>
      </c>
      <c r="F251" s="11" t="s">
        <v>403</v>
      </c>
      <c r="G251" s="14" t="s">
        <v>1723</v>
      </c>
    </row>
    <row r="252" spans="1:7" ht="15.75" customHeight="1" x14ac:dyDescent="0.25">
      <c r="A252" s="4"/>
      <c r="B252" s="7" t="s">
        <v>428</v>
      </c>
      <c r="C252" s="16">
        <v>70310</v>
      </c>
      <c r="D252" s="23" t="s">
        <v>2011</v>
      </c>
      <c r="E252" s="32" t="str">
        <f t="shared" si="3"/>
        <v>K070310</v>
      </c>
      <c r="F252" s="11" t="s">
        <v>405</v>
      </c>
      <c r="G252" s="14" t="s">
        <v>1723</v>
      </c>
    </row>
    <row r="253" spans="1:7" ht="26.25" customHeight="1" x14ac:dyDescent="0.25">
      <c r="A253" s="4"/>
      <c r="B253" s="7" t="s">
        <v>429</v>
      </c>
      <c r="C253" s="16">
        <v>70311</v>
      </c>
      <c r="D253" s="23" t="s">
        <v>2012</v>
      </c>
      <c r="E253" s="32" t="str">
        <f t="shared" si="3"/>
        <v>K070311</v>
      </c>
      <c r="F253" s="11" t="s">
        <v>211</v>
      </c>
      <c r="G253" s="14" t="s">
        <v>1723</v>
      </c>
    </row>
    <row r="254" spans="1:7" ht="26.25" customHeight="1" x14ac:dyDescent="0.25">
      <c r="A254" s="4"/>
      <c r="B254" s="7" t="s">
        <v>430</v>
      </c>
      <c r="C254" s="16">
        <v>70312</v>
      </c>
      <c r="D254" s="23" t="s">
        <v>2013</v>
      </c>
      <c r="E254" s="32" t="str">
        <f t="shared" si="3"/>
        <v>K070312</v>
      </c>
      <c r="F254" s="11" t="s">
        <v>431</v>
      </c>
      <c r="G254" s="14" t="s">
        <v>1721</v>
      </c>
    </row>
    <row r="255" spans="1:7" ht="15.75" customHeight="1" x14ac:dyDescent="0.25">
      <c r="A255" s="4"/>
      <c r="B255" s="7" t="s">
        <v>432</v>
      </c>
      <c r="C255" s="16">
        <v>70399</v>
      </c>
      <c r="D255" s="23" t="s">
        <v>2014</v>
      </c>
      <c r="E255" s="32" t="str">
        <f t="shared" si="3"/>
        <v>K070399</v>
      </c>
      <c r="F255" s="11" t="s">
        <v>27</v>
      </c>
      <c r="G255" s="14" t="s">
        <v>1721</v>
      </c>
    </row>
    <row r="256" spans="1:7" ht="51.75" customHeight="1" x14ac:dyDescent="0.25">
      <c r="A256" s="4"/>
      <c r="B256" s="7" t="s">
        <v>433</v>
      </c>
      <c r="C256" s="16">
        <v>704</v>
      </c>
      <c r="D256" s="23" t="s">
        <v>2015</v>
      </c>
      <c r="E256" s="32" t="str">
        <f t="shared" si="3"/>
        <v>K0704</v>
      </c>
      <c r="F256" s="11" t="s">
        <v>434</v>
      </c>
      <c r="G256" s="14" t="s">
        <v>1722</v>
      </c>
    </row>
    <row r="257" spans="1:7" ht="15.75" customHeight="1" x14ac:dyDescent="0.25">
      <c r="A257" s="4"/>
      <c r="B257" s="7" t="s">
        <v>435</v>
      </c>
      <c r="C257" s="16">
        <v>70401</v>
      </c>
      <c r="D257" s="23" t="s">
        <v>2016</v>
      </c>
      <c r="E257" s="32" t="str">
        <f t="shared" si="3"/>
        <v>K070401</v>
      </c>
      <c r="F257" s="11" t="s">
        <v>378</v>
      </c>
      <c r="G257" s="14" t="s">
        <v>1723</v>
      </c>
    </row>
    <row r="258" spans="1:7" ht="26.25" customHeight="1" x14ac:dyDescent="0.25">
      <c r="A258" s="4"/>
      <c r="B258" s="7" t="s">
        <v>436</v>
      </c>
      <c r="C258" s="16">
        <v>70403</v>
      </c>
      <c r="D258" s="23" t="s">
        <v>2017</v>
      </c>
      <c r="E258" s="32" t="str">
        <f t="shared" si="3"/>
        <v>K070403</v>
      </c>
      <c r="F258" s="11" t="s">
        <v>380</v>
      </c>
      <c r="G258" s="14" t="s">
        <v>1723</v>
      </c>
    </row>
    <row r="259" spans="1:7" ht="26.25" customHeight="1" x14ac:dyDescent="0.25">
      <c r="A259" s="4"/>
      <c r="B259" s="7" t="s">
        <v>437</v>
      </c>
      <c r="C259" s="16">
        <v>70404</v>
      </c>
      <c r="D259" s="23" t="s">
        <v>2018</v>
      </c>
      <c r="E259" s="32" t="str">
        <f t="shared" si="3"/>
        <v>K070404</v>
      </c>
      <c r="F259" s="11" t="s">
        <v>382</v>
      </c>
      <c r="G259" s="14" t="s">
        <v>1723</v>
      </c>
    </row>
    <row r="260" spans="1:7" ht="15.75" customHeight="1" x14ac:dyDescent="0.25">
      <c r="A260" s="4"/>
      <c r="B260" s="7" t="s">
        <v>438</v>
      </c>
      <c r="C260" s="16">
        <v>70407</v>
      </c>
      <c r="D260" s="23" t="s">
        <v>2019</v>
      </c>
      <c r="E260" s="32" t="str">
        <f t="shared" si="3"/>
        <v>K070407</v>
      </c>
      <c r="F260" s="11" t="s">
        <v>384</v>
      </c>
      <c r="G260" s="14" t="s">
        <v>1723</v>
      </c>
    </row>
    <row r="261" spans="1:7" ht="15.75" customHeight="1" x14ac:dyDescent="0.25">
      <c r="A261" s="4"/>
      <c r="B261" s="7" t="s">
        <v>439</v>
      </c>
      <c r="C261" s="16">
        <v>70408</v>
      </c>
      <c r="D261" s="23" t="s">
        <v>2020</v>
      </c>
      <c r="E261" s="32" t="str">
        <f t="shared" si="3"/>
        <v>K070408</v>
      </c>
      <c r="F261" s="11" t="s">
        <v>386</v>
      </c>
      <c r="G261" s="14" t="s">
        <v>1723</v>
      </c>
    </row>
    <row r="262" spans="1:7" ht="26.25" customHeight="1" x14ac:dyDescent="0.25">
      <c r="A262" s="4"/>
      <c r="B262" s="7" t="s">
        <v>440</v>
      </c>
      <c r="C262" s="16">
        <v>70409</v>
      </c>
      <c r="D262" s="23" t="s">
        <v>2021</v>
      </c>
      <c r="E262" s="32" t="str">
        <f t="shared" si="3"/>
        <v>K070409</v>
      </c>
      <c r="F262" s="11" t="s">
        <v>403</v>
      </c>
      <c r="G262" s="14" t="s">
        <v>1723</v>
      </c>
    </row>
    <row r="263" spans="1:7" ht="15.75" customHeight="1" x14ac:dyDescent="0.25">
      <c r="A263" s="4"/>
      <c r="B263" s="7" t="s">
        <v>441</v>
      </c>
      <c r="C263" s="16">
        <v>70410</v>
      </c>
      <c r="D263" s="23" t="s">
        <v>2022</v>
      </c>
      <c r="E263" s="32" t="str">
        <f t="shared" ref="E263:E326" si="4">"K"&amp;D263</f>
        <v>K070410</v>
      </c>
      <c r="F263" s="11" t="s">
        <v>405</v>
      </c>
      <c r="G263" s="14" t="s">
        <v>1723</v>
      </c>
    </row>
    <row r="264" spans="1:7" ht="26.25" customHeight="1" x14ac:dyDescent="0.25">
      <c r="A264" s="4"/>
      <c r="B264" s="7" t="s">
        <v>442</v>
      </c>
      <c r="C264" s="16">
        <v>70411</v>
      </c>
      <c r="D264" s="23" t="s">
        <v>2023</v>
      </c>
      <c r="E264" s="32" t="str">
        <f t="shared" si="4"/>
        <v>K070411</v>
      </c>
      <c r="F264" s="11" t="s">
        <v>211</v>
      </c>
      <c r="G264" s="14" t="s">
        <v>1723</v>
      </c>
    </row>
    <row r="265" spans="1:7" ht="26.25" customHeight="1" x14ac:dyDescent="0.25">
      <c r="A265" s="4"/>
      <c r="B265" s="7" t="s">
        <v>443</v>
      </c>
      <c r="C265" s="16">
        <v>70412</v>
      </c>
      <c r="D265" s="23" t="s">
        <v>2024</v>
      </c>
      <c r="E265" s="32" t="str">
        <f t="shared" si="4"/>
        <v>K070412</v>
      </c>
      <c r="F265" s="11" t="s">
        <v>444</v>
      </c>
      <c r="G265" s="14" t="s">
        <v>1721</v>
      </c>
    </row>
    <row r="266" spans="1:7" ht="15.75" customHeight="1" x14ac:dyDescent="0.25">
      <c r="A266" s="4"/>
      <c r="B266" s="7" t="s">
        <v>445</v>
      </c>
      <c r="C266" s="16">
        <v>70413</v>
      </c>
      <c r="D266" s="23" t="s">
        <v>2025</v>
      </c>
      <c r="E266" s="32" t="str">
        <f t="shared" si="4"/>
        <v>K070413</v>
      </c>
      <c r="F266" s="11" t="s">
        <v>446</v>
      </c>
      <c r="G266" s="14" t="s">
        <v>1723</v>
      </c>
    </row>
    <row r="267" spans="1:7" ht="15.75" customHeight="1" x14ac:dyDescent="0.25">
      <c r="A267" s="4"/>
      <c r="B267" s="7" t="s">
        <v>447</v>
      </c>
      <c r="C267" s="16">
        <v>70499</v>
      </c>
      <c r="D267" s="23" t="s">
        <v>2026</v>
      </c>
      <c r="E267" s="32" t="str">
        <f t="shared" si="4"/>
        <v>K070499</v>
      </c>
      <c r="F267" s="11" t="s">
        <v>27</v>
      </c>
      <c r="G267" s="14" t="s">
        <v>1721</v>
      </c>
    </row>
    <row r="268" spans="1:7" ht="26.25" customHeight="1" x14ac:dyDescent="0.25">
      <c r="A268" s="4"/>
      <c r="B268" s="7" t="s">
        <v>448</v>
      </c>
      <c r="C268" s="16">
        <v>705</v>
      </c>
      <c r="D268" s="23" t="s">
        <v>2027</v>
      </c>
      <c r="E268" s="32" t="str">
        <f t="shared" si="4"/>
        <v>K0705</v>
      </c>
      <c r="F268" s="11" t="s">
        <v>449</v>
      </c>
      <c r="G268" s="14" t="s">
        <v>1722</v>
      </c>
    </row>
    <row r="269" spans="1:7" ht="15.75" customHeight="1" x14ac:dyDescent="0.25">
      <c r="A269" s="4"/>
      <c r="B269" s="7" t="s">
        <v>450</v>
      </c>
      <c r="C269" s="16">
        <v>70501</v>
      </c>
      <c r="D269" s="23" t="s">
        <v>2028</v>
      </c>
      <c r="E269" s="32" t="str">
        <f t="shared" si="4"/>
        <v>K070501</v>
      </c>
      <c r="F269" s="11" t="s">
        <v>378</v>
      </c>
      <c r="G269" s="14" t="s">
        <v>1723</v>
      </c>
    </row>
    <row r="270" spans="1:7" ht="26.25" customHeight="1" x14ac:dyDescent="0.25">
      <c r="A270" s="4"/>
      <c r="B270" s="7" t="s">
        <v>451</v>
      </c>
      <c r="C270" s="16">
        <v>70503</v>
      </c>
      <c r="D270" s="23" t="s">
        <v>2029</v>
      </c>
      <c r="E270" s="32" t="str">
        <f t="shared" si="4"/>
        <v>K070503</v>
      </c>
      <c r="F270" s="11" t="s">
        <v>380</v>
      </c>
      <c r="G270" s="14" t="s">
        <v>1723</v>
      </c>
    </row>
    <row r="271" spans="1:7" ht="26.25" customHeight="1" x14ac:dyDescent="0.25">
      <c r="A271" s="4"/>
      <c r="B271" s="7" t="s">
        <v>452</v>
      </c>
      <c r="C271" s="16">
        <v>70504</v>
      </c>
      <c r="D271" s="23" t="s">
        <v>2030</v>
      </c>
      <c r="E271" s="32" t="str">
        <f t="shared" si="4"/>
        <v>K070504</v>
      </c>
      <c r="F271" s="11" t="s">
        <v>382</v>
      </c>
      <c r="G271" s="14" t="s">
        <v>1723</v>
      </c>
    </row>
    <row r="272" spans="1:7" ht="15.75" customHeight="1" x14ac:dyDescent="0.25">
      <c r="A272" s="4"/>
      <c r="B272" s="7" t="s">
        <v>453</v>
      </c>
      <c r="C272" s="16">
        <v>70507</v>
      </c>
      <c r="D272" s="23" t="s">
        <v>2031</v>
      </c>
      <c r="E272" s="32" t="str">
        <f t="shared" si="4"/>
        <v>K070507</v>
      </c>
      <c r="F272" s="11" t="s">
        <v>384</v>
      </c>
      <c r="G272" s="14" t="s">
        <v>1723</v>
      </c>
    </row>
    <row r="273" spans="1:7" ht="15.75" customHeight="1" x14ac:dyDescent="0.25">
      <c r="A273" s="4"/>
      <c r="B273" s="7" t="s">
        <v>454</v>
      </c>
      <c r="C273" s="16">
        <v>70508</v>
      </c>
      <c r="D273" s="23" t="s">
        <v>2032</v>
      </c>
      <c r="E273" s="32" t="str">
        <f t="shared" si="4"/>
        <v>K070508</v>
      </c>
      <c r="F273" s="11" t="s">
        <v>386</v>
      </c>
      <c r="G273" s="14" t="s">
        <v>1723</v>
      </c>
    </row>
    <row r="274" spans="1:7" ht="26.25" customHeight="1" x14ac:dyDescent="0.25">
      <c r="A274" s="4"/>
      <c r="B274" s="7" t="s">
        <v>455</v>
      </c>
      <c r="C274" s="16">
        <v>70509</v>
      </c>
      <c r="D274" s="23" t="s">
        <v>2033</v>
      </c>
      <c r="E274" s="32" t="str">
        <f t="shared" si="4"/>
        <v>K070509</v>
      </c>
      <c r="F274" s="11" t="s">
        <v>403</v>
      </c>
      <c r="G274" s="14" t="s">
        <v>1723</v>
      </c>
    </row>
    <row r="275" spans="1:7" ht="15.75" customHeight="1" x14ac:dyDescent="0.25">
      <c r="A275" s="4"/>
      <c r="B275" s="7" t="s">
        <v>456</v>
      </c>
      <c r="C275" s="16">
        <v>70510</v>
      </c>
      <c r="D275" s="23" t="s">
        <v>2034</v>
      </c>
      <c r="E275" s="32" t="str">
        <f t="shared" si="4"/>
        <v>K070510</v>
      </c>
      <c r="F275" s="11" t="s">
        <v>405</v>
      </c>
      <c r="G275" s="14" t="s">
        <v>1723</v>
      </c>
    </row>
    <row r="276" spans="1:7" ht="26.25" customHeight="1" x14ac:dyDescent="0.25">
      <c r="A276" s="4"/>
      <c r="B276" s="7" t="s">
        <v>457</v>
      </c>
      <c r="C276" s="16">
        <v>70511</v>
      </c>
      <c r="D276" s="23" t="s">
        <v>2035</v>
      </c>
      <c r="E276" s="32" t="str">
        <f t="shared" si="4"/>
        <v>K070511</v>
      </c>
      <c r="F276" s="11" t="s">
        <v>211</v>
      </c>
      <c r="G276" s="14" t="s">
        <v>1723</v>
      </c>
    </row>
    <row r="277" spans="1:7" ht="26.25" customHeight="1" x14ac:dyDescent="0.25">
      <c r="A277" s="4"/>
      <c r="B277" s="7" t="s">
        <v>458</v>
      </c>
      <c r="C277" s="16">
        <v>70512</v>
      </c>
      <c r="D277" s="23" t="s">
        <v>2036</v>
      </c>
      <c r="E277" s="32" t="str">
        <f t="shared" si="4"/>
        <v>K070512</v>
      </c>
      <c r="F277" s="11" t="s">
        <v>459</v>
      </c>
      <c r="G277" s="14" t="s">
        <v>1721</v>
      </c>
    </row>
    <row r="278" spans="1:7" ht="15.75" customHeight="1" x14ac:dyDescent="0.25">
      <c r="A278" s="4"/>
      <c r="B278" s="7" t="s">
        <v>460</v>
      </c>
      <c r="C278" s="16">
        <v>70513</v>
      </c>
      <c r="D278" s="23" t="s">
        <v>2037</v>
      </c>
      <c r="E278" s="32" t="str">
        <f t="shared" si="4"/>
        <v>K070513</v>
      </c>
      <c r="F278" s="11" t="s">
        <v>446</v>
      </c>
      <c r="G278" s="14" t="s">
        <v>1723</v>
      </c>
    </row>
    <row r="279" spans="1:7" ht="15.75" customHeight="1" x14ac:dyDescent="0.25">
      <c r="A279" s="4"/>
      <c r="B279" s="7" t="s">
        <v>461</v>
      </c>
      <c r="C279" s="16">
        <v>70514</v>
      </c>
      <c r="D279" s="23" t="s">
        <v>2038</v>
      </c>
      <c r="E279" s="32" t="str">
        <f t="shared" si="4"/>
        <v>K070514</v>
      </c>
      <c r="F279" s="11" t="s">
        <v>462</v>
      </c>
      <c r="G279" s="14" t="s">
        <v>1721</v>
      </c>
    </row>
    <row r="280" spans="1:7" ht="15.75" customHeight="1" x14ac:dyDescent="0.25">
      <c r="A280" s="4"/>
      <c r="B280" s="7" t="s">
        <v>463</v>
      </c>
      <c r="C280" s="16">
        <v>70599</v>
      </c>
      <c r="D280" s="23" t="s">
        <v>2039</v>
      </c>
      <c r="E280" s="32" t="str">
        <f t="shared" si="4"/>
        <v>K070599</v>
      </c>
      <c r="F280" s="11" t="s">
        <v>27</v>
      </c>
      <c r="G280" s="14" t="s">
        <v>1721</v>
      </c>
    </row>
    <row r="281" spans="1:7" ht="39" customHeight="1" x14ac:dyDescent="0.25">
      <c r="A281" s="4"/>
      <c r="B281" s="7" t="s">
        <v>464</v>
      </c>
      <c r="C281" s="16">
        <v>706</v>
      </c>
      <c r="D281" s="23" t="s">
        <v>2040</v>
      </c>
      <c r="E281" s="32" t="str">
        <f t="shared" si="4"/>
        <v>K0706</v>
      </c>
      <c r="F281" s="11" t="s">
        <v>465</v>
      </c>
      <c r="G281" s="14" t="s">
        <v>1722</v>
      </c>
    </row>
    <row r="282" spans="1:7" ht="15.75" customHeight="1" x14ac:dyDescent="0.25">
      <c r="A282" s="4"/>
      <c r="B282" s="7" t="s">
        <v>466</v>
      </c>
      <c r="C282" s="16">
        <v>70601</v>
      </c>
      <c r="D282" s="23" t="s">
        <v>2041</v>
      </c>
      <c r="E282" s="32" t="str">
        <f t="shared" si="4"/>
        <v>K070601</v>
      </c>
      <c r="F282" s="11" t="s">
        <v>378</v>
      </c>
      <c r="G282" s="14" t="s">
        <v>1723</v>
      </c>
    </row>
    <row r="283" spans="1:7" ht="26.25" customHeight="1" x14ac:dyDescent="0.25">
      <c r="A283" s="4"/>
      <c r="B283" s="7" t="s">
        <v>467</v>
      </c>
      <c r="C283" s="16">
        <v>70603</v>
      </c>
      <c r="D283" s="23" t="s">
        <v>2042</v>
      </c>
      <c r="E283" s="32" t="str">
        <f t="shared" si="4"/>
        <v>K070603</v>
      </c>
      <c r="F283" s="11" t="s">
        <v>380</v>
      </c>
      <c r="G283" s="14" t="s">
        <v>1723</v>
      </c>
    </row>
    <row r="284" spans="1:7" ht="26.25" customHeight="1" x14ac:dyDescent="0.25">
      <c r="A284" s="4"/>
      <c r="B284" s="7" t="s">
        <v>468</v>
      </c>
      <c r="C284" s="16">
        <v>70604</v>
      </c>
      <c r="D284" s="23" t="s">
        <v>2043</v>
      </c>
      <c r="E284" s="32" t="str">
        <f t="shared" si="4"/>
        <v>K070604</v>
      </c>
      <c r="F284" s="11" t="s">
        <v>382</v>
      </c>
      <c r="G284" s="14" t="s">
        <v>1723</v>
      </c>
    </row>
    <row r="285" spans="1:7" ht="15.75" customHeight="1" x14ac:dyDescent="0.25">
      <c r="A285" s="4"/>
      <c r="B285" s="7" t="s">
        <v>469</v>
      </c>
      <c r="C285" s="16">
        <v>70607</v>
      </c>
      <c r="D285" s="23" t="s">
        <v>2044</v>
      </c>
      <c r="E285" s="32" t="str">
        <f t="shared" si="4"/>
        <v>K070607</v>
      </c>
      <c r="F285" s="11" t="s">
        <v>384</v>
      </c>
      <c r="G285" s="14" t="s">
        <v>1723</v>
      </c>
    </row>
    <row r="286" spans="1:7" ht="15.75" customHeight="1" x14ac:dyDescent="0.25">
      <c r="A286" s="4"/>
      <c r="B286" s="7" t="s">
        <v>470</v>
      </c>
      <c r="C286" s="16">
        <v>70608</v>
      </c>
      <c r="D286" s="23" t="s">
        <v>2045</v>
      </c>
      <c r="E286" s="32" t="str">
        <f t="shared" si="4"/>
        <v>K070608</v>
      </c>
      <c r="F286" s="11" t="s">
        <v>471</v>
      </c>
      <c r="G286" s="14" t="s">
        <v>1723</v>
      </c>
    </row>
    <row r="287" spans="1:7" ht="26.25" customHeight="1" x14ac:dyDescent="0.25">
      <c r="A287" s="4"/>
      <c r="B287" s="7" t="s">
        <v>472</v>
      </c>
      <c r="C287" s="16">
        <v>70609</v>
      </c>
      <c r="D287" s="23" t="s">
        <v>2046</v>
      </c>
      <c r="E287" s="32" t="str">
        <f t="shared" si="4"/>
        <v>K070609</v>
      </c>
      <c r="F287" s="11" t="s">
        <v>403</v>
      </c>
      <c r="G287" s="14" t="s">
        <v>1723</v>
      </c>
    </row>
    <row r="288" spans="1:7" ht="15.75" customHeight="1" x14ac:dyDescent="0.25">
      <c r="A288" s="4"/>
      <c r="B288" s="7" t="s">
        <v>473</v>
      </c>
      <c r="C288" s="16">
        <v>70610</v>
      </c>
      <c r="D288" s="23" t="s">
        <v>2047</v>
      </c>
      <c r="E288" s="32" t="str">
        <f t="shared" si="4"/>
        <v>K070610</v>
      </c>
      <c r="F288" s="11" t="s">
        <v>405</v>
      </c>
      <c r="G288" s="14" t="s">
        <v>1723</v>
      </c>
    </row>
    <row r="289" spans="1:7" ht="26.25" customHeight="1" x14ac:dyDescent="0.25">
      <c r="A289" s="4"/>
      <c r="B289" s="7" t="s">
        <v>474</v>
      </c>
      <c r="C289" s="16">
        <v>70611</v>
      </c>
      <c r="D289" s="23" t="s">
        <v>2048</v>
      </c>
      <c r="E289" s="32" t="str">
        <f t="shared" si="4"/>
        <v>K070611</v>
      </c>
      <c r="F289" s="11" t="s">
        <v>211</v>
      </c>
      <c r="G289" s="14" t="s">
        <v>1723</v>
      </c>
    </row>
    <row r="290" spans="1:7" ht="26.25" customHeight="1" x14ac:dyDescent="0.25">
      <c r="A290" s="4"/>
      <c r="B290" s="7" t="s">
        <v>475</v>
      </c>
      <c r="C290" s="16">
        <v>70612</v>
      </c>
      <c r="D290" s="23" t="s">
        <v>2049</v>
      </c>
      <c r="E290" s="32" t="str">
        <f t="shared" si="4"/>
        <v>K070612</v>
      </c>
      <c r="F290" s="11" t="s">
        <v>476</v>
      </c>
      <c r="G290" s="14" t="s">
        <v>1721</v>
      </c>
    </row>
    <row r="291" spans="1:7" ht="15.75" customHeight="1" x14ac:dyDescent="0.25">
      <c r="A291" s="4"/>
      <c r="B291" s="7" t="s">
        <v>477</v>
      </c>
      <c r="C291" s="16">
        <v>70699</v>
      </c>
      <c r="D291" s="23" t="s">
        <v>2050</v>
      </c>
      <c r="E291" s="32" t="str">
        <f t="shared" si="4"/>
        <v>K070699</v>
      </c>
      <c r="F291" s="11" t="s">
        <v>27</v>
      </c>
      <c r="G291" s="14" t="s">
        <v>1721</v>
      </c>
    </row>
    <row r="292" spans="1:7" ht="39" customHeight="1" x14ac:dyDescent="0.25">
      <c r="A292" s="4"/>
      <c r="B292" s="7" t="s">
        <v>478</v>
      </c>
      <c r="C292" s="16">
        <v>707</v>
      </c>
      <c r="D292" s="23" t="s">
        <v>2051</v>
      </c>
      <c r="E292" s="32" t="str">
        <f t="shared" si="4"/>
        <v>K0707</v>
      </c>
      <c r="F292" s="11" t="s">
        <v>479</v>
      </c>
      <c r="G292" s="14" t="s">
        <v>1722</v>
      </c>
    </row>
    <row r="293" spans="1:7" ht="15.75" customHeight="1" x14ac:dyDescent="0.25">
      <c r="A293" s="4"/>
      <c r="B293" s="7" t="s">
        <v>480</v>
      </c>
      <c r="C293" s="16">
        <v>70701</v>
      </c>
      <c r="D293" s="23" t="s">
        <v>2052</v>
      </c>
      <c r="E293" s="32" t="str">
        <f t="shared" si="4"/>
        <v>K070701</v>
      </c>
      <c r="F293" s="11" t="s">
        <v>378</v>
      </c>
      <c r="G293" s="14" t="s">
        <v>1723</v>
      </c>
    </row>
    <row r="294" spans="1:7" ht="26.25" customHeight="1" x14ac:dyDescent="0.25">
      <c r="A294" s="4"/>
      <c r="B294" s="7" t="s">
        <v>481</v>
      </c>
      <c r="C294" s="16">
        <v>70703</v>
      </c>
      <c r="D294" s="23" t="s">
        <v>2053</v>
      </c>
      <c r="E294" s="32" t="str">
        <f t="shared" si="4"/>
        <v>K070703</v>
      </c>
      <c r="F294" s="11" t="s">
        <v>380</v>
      </c>
      <c r="G294" s="14" t="s">
        <v>1723</v>
      </c>
    </row>
    <row r="295" spans="1:7" ht="26.25" customHeight="1" x14ac:dyDescent="0.25">
      <c r="A295" s="4"/>
      <c r="B295" s="7" t="s">
        <v>482</v>
      </c>
      <c r="C295" s="16">
        <v>70704</v>
      </c>
      <c r="D295" s="23" t="s">
        <v>2054</v>
      </c>
      <c r="E295" s="32" t="str">
        <f t="shared" si="4"/>
        <v>K070704</v>
      </c>
      <c r="F295" s="11" t="s">
        <v>382</v>
      </c>
      <c r="G295" s="14" t="s">
        <v>1723</v>
      </c>
    </row>
    <row r="296" spans="1:7" ht="15.75" customHeight="1" x14ac:dyDescent="0.25">
      <c r="A296" s="4"/>
      <c r="B296" s="7" t="s">
        <v>483</v>
      </c>
      <c r="C296" s="16">
        <v>70707</v>
      </c>
      <c r="D296" s="23" t="s">
        <v>2055</v>
      </c>
      <c r="E296" s="32" t="str">
        <f t="shared" si="4"/>
        <v>K070707</v>
      </c>
      <c r="F296" s="11" t="s">
        <v>384</v>
      </c>
      <c r="G296" s="14" t="s">
        <v>1723</v>
      </c>
    </row>
    <row r="297" spans="1:7" ht="15.75" customHeight="1" x14ac:dyDescent="0.25">
      <c r="A297" s="4"/>
      <c r="B297" s="7" t="s">
        <v>484</v>
      </c>
      <c r="C297" s="16">
        <v>70708</v>
      </c>
      <c r="D297" s="23" t="s">
        <v>2056</v>
      </c>
      <c r="E297" s="32" t="str">
        <f t="shared" si="4"/>
        <v>K070708</v>
      </c>
      <c r="F297" s="11" t="s">
        <v>386</v>
      </c>
      <c r="G297" s="14" t="s">
        <v>1723</v>
      </c>
    </row>
    <row r="298" spans="1:7" ht="26.25" customHeight="1" x14ac:dyDescent="0.25">
      <c r="A298" s="4"/>
      <c r="B298" s="7" t="s">
        <v>485</v>
      </c>
      <c r="C298" s="16">
        <v>70709</v>
      </c>
      <c r="D298" s="23" t="s">
        <v>2057</v>
      </c>
      <c r="E298" s="32" t="str">
        <f t="shared" si="4"/>
        <v>K070709</v>
      </c>
      <c r="F298" s="11" t="s">
        <v>403</v>
      </c>
      <c r="G298" s="14" t="s">
        <v>1723</v>
      </c>
    </row>
    <row r="299" spans="1:7" ht="15.75" customHeight="1" x14ac:dyDescent="0.25">
      <c r="A299" s="4"/>
      <c r="B299" s="7" t="s">
        <v>486</v>
      </c>
      <c r="C299" s="16">
        <v>70710</v>
      </c>
      <c r="D299" s="23" t="s">
        <v>2058</v>
      </c>
      <c r="E299" s="32" t="str">
        <f t="shared" si="4"/>
        <v>K070710</v>
      </c>
      <c r="F299" s="11" t="s">
        <v>405</v>
      </c>
      <c r="G299" s="14" t="s">
        <v>1723</v>
      </c>
    </row>
    <row r="300" spans="1:7" ht="26.25" customHeight="1" x14ac:dyDescent="0.25">
      <c r="A300" s="4"/>
      <c r="B300" s="7" t="s">
        <v>487</v>
      </c>
      <c r="C300" s="16">
        <v>70711</v>
      </c>
      <c r="D300" s="23" t="s">
        <v>2059</v>
      </c>
      <c r="E300" s="32" t="str">
        <f t="shared" si="4"/>
        <v>K070711</v>
      </c>
      <c r="F300" s="11" t="s">
        <v>211</v>
      </c>
      <c r="G300" s="14" t="s">
        <v>1723</v>
      </c>
    </row>
    <row r="301" spans="1:7" ht="26.25" customHeight="1" x14ac:dyDescent="0.25">
      <c r="A301" s="4"/>
      <c r="B301" s="7" t="s">
        <v>488</v>
      </c>
      <c r="C301" s="16">
        <v>70712</v>
      </c>
      <c r="D301" s="23" t="s">
        <v>2060</v>
      </c>
      <c r="E301" s="32" t="str">
        <f t="shared" si="4"/>
        <v>K070712</v>
      </c>
      <c r="F301" s="11" t="s">
        <v>489</v>
      </c>
      <c r="G301" s="14" t="s">
        <v>1721</v>
      </c>
    </row>
    <row r="302" spans="1:7" ht="15.75" customHeight="1" x14ac:dyDescent="0.25">
      <c r="A302" s="4"/>
      <c r="B302" s="7" t="s">
        <v>490</v>
      </c>
      <c r="C302" s="16">
        <v>70799</v>
      </c>
      <c r="D302" s="23" t="s">
        <v>2061</v>
      </c>
      <c r="E302" s="32" t="str">
        <f t="shared" si="4"/>
        <v>K070799</v>
      </c>
      <c r="F302" s="11" t="s">
        <v>27</v>
      </c>
      <c r="G302" s="14" t="s">
        <v>1721</v>
      </c>
    </row>
    <row r="303" spans="1:7" ht="51.75" customHeight="1" x14ac:dyDescent="0.25">
      <c r="A303" s="2"/>
      <c r="B303" s="5">
        <v>8</v>
      </c>
      <c r="C303" s="16" t="s">
        <v>1730</v>
      </c>
      <c r="D303" s="23" t="s">
        <v>2062</v>
      </c>
      <c r="E303" s="32" t="str">
        <f t="shared" si="4"/>
        <v>K08</v>
      </c>
      <c r="F303" s="12" t="s">
        <v>491</v>
      </c>
      <c r="G303" s="15"/>
    </row>
    <row r="304" spans="1:7" ht="26.25" customHeight="1" x14ac:dyDescent="0.25">
      <c r="A304" s="4"/>
      <c r="B304" s="7" t="s">
        <v>492</v>
      </c>
      <c r="C304" s="16">
        <v>801</v>
      </c>
      <c r="D304" s="23" t="s">
        <v>2063</v>
      </c>
      <c r="E304" s="32" t="str">
        <f t="shared" si="4"/>
        <v>K0801</v>
      </c>
      <c r="F304" s="11" t="s">
        <v>493</v>
      </c>
      <c r="G304" s="14" t="s">
        <v>1722</v>
      </c>
    </row>
    <row r="305" spans="1:7" ht="26.25" customHeight="1" x14ac:dyDescent="0.25">
      <c r="A305" s="4"/>
      <c r="B305" s="7" t="s">
        <v>494</v>
      </c>
      <c r="C305" s="16">
        <v>80111</v>
      </c>
      <c r="D305" s="23" t="s">
        <v>2064</v>
      </c>
      <c r="E305" s="32" t="str">
        <f t="shared" si="4"/>
        <v>K080111</v>
      </c>
      <c r="F305" s="11" t="s">
        <v>495</v>
      </c>
      <c r="G305" s="14" t="s">
        <v>1723</v>
      </c>
    </row>
    <row r="306" spans="1:7" ht="15.75" customHeight="1" x14ac:dyDescent="0.25">
      <c r="A306" s="4"/>
      <c r="B306" s="7" t="s">
        <v>496</v>
      </c>
      <c r="C306" s="16">
        <v>80112</v>
      </c>
      <c r="D306" s="23" t="s">
        <v>2065</v>
      </c>
      <c r="E306" s="32" t="str">
        <f t="shared" si="4"/>
        <v>K080112</v>
      </c>
      <c r="F306" s="11" t="s">
        <v>497</v>
      </c>
      <c r="G306" s="14" t="s">
        <v>1721</v>
      </c>
    </row>
    <row r="307" spans="1:7" ht="26.25" customHeight="1" x14ac:dyDescent="0.25">
      <c r="A307" s="4"/>
      <c r="B307" s="7" t="s">
        <v>498</v>
      </c>
      <c r="C307" s="16">
        <v>80113</v>
      </c>
      <c r="D307" s="23" t="s">
        <v>2066</v>
      </c>
      <c r="E307" s="32" t="str">
        <f t="shared" si="4"/>
        <v>K080113</v>
      </c>
      <c r="F307" s="11" t="s">
        <v>499</v>
      </c>
      <c r="G307" s="14" t="s">
        <v>1723</v>
      </c>
    </row>
    <row r="308" spans="1:7" ht="26.25" customHeight="1" x14ac:dyDescent="0.25">
      <c r="A308" s="4"/>
      <c r="B308" s="7" t="s">
        <v>500</v>
      </c>
      <c r="C308" s="16">
        <v>80114</v>
      </c>
      <c r="D308" s="23" t="s">
        <v>2067</v>
      </c>
      <c r="E308" s="32" t="str">
        <f t="shared" si="4"/>
        <v>K080114</v>
      </c>
      <c r="F308" s="11" t="s">
        <v>501</v>
      </c>
      <c r="G308" s="14" t="s">
        <v>1721</v>
      </c>
    </row>
    <row r="309" spans="1:7" ht="39" customHeight="1" x14ac:dyDescent="0.25">
      <c r="A309" s="4"/>
      <c r="B309" s="7" t="s">
        <v>502</v>
      </c>
      <c r="C309" s="16">
        <v>80115</v>
      </c>
      <c r="D309" s="23" t="s">
        <v>2068</v>
      </c>
      <c r="E309" s="32" t="str">
        <f t="shared" si="4"/>
        <v>K080115</v>
      </c>
      <c r="F309" s="11" t="s">
        <v>503</v>
      </c>
      <c r="G309" s="14" t="s">
        <v>1723</v>
      </c>
    </row>
    <row r="310" spans="1:7" ht="26.25" customHeight="1" x14ac:dyDescent="0.25">
      <c r="A310" s="4"/>
      <c r="B310" s="7" t="s">
        <v>504</v>
      </c>
      <c r="C310" s="16">
        <v>80116</v>
      </c>
      <c r="D310" s="23" t="s">
        <v>2069</v>
      </c>
      <c r="E310" s="32" t="str">
        <f t="shared" si="4"/>
        <v>K080116</v>
      </c>
      <c r="F310" s="11" t="s">
        <v>505</v>
      </c>
      <c r="G310" s="14" t="s">
        <v>1721</v>
      </c>
    </row>
    <row r="311" spans="1:7" ht="26.25" customHeight="1" x14ac:dyDescent="0.25">
      <c r="A311" s="4"/>
      <c r="B311" s="7" t="s">
        <v>506</v>
      </c>
      <c r="C311" s="16">
        <v>80117</v>
      </c>
      <c r="D311" s="23" t="s">
        <v>2070</v>
      </c>
      <c r="E311" s="32" t="str">
        <f t="shared" si="4"/>
        <v>K080117</v>
      </c>
      <c r="F311" s="11" t="s">
        <v>507</v>
      </c>
      <c r="G311" s="14" t="s">
        <v>1723</v>
      </c>
    </row>
    <row r="312" spans="1:7" ht="26.25" customHeight="1" x14ac:dyDescent="0.25">
      <c r="A312" s="4"/>
      <c r="B312" s="7" t="s">
        <v>508</v>
      </c>
      <c r="C312" s="16">
        <v>80118</v>
      </c>
      <c r="D312" s="23" t="s">
        <v>2071</v>
      </c>
      <c r="E312" s="32" t="str">
        <f t="shared" si="4"/>
        <v>K080118</v>
      </c>
      <c r="F312" s="11" t="s">
        <v>509</v>
      </c>
      <c r="G312" s="14" t="s">
        <v>1721</v>
      </c>
    </row>
    <row r="313" spans="1:7" ht="39" customHeight="1" x14ac:dyDescent="0.25">
      <c r="A313" s="4"/>
      <c r="B313" s="7" t="s">
        <v>510</v>
      </c>
      <c r="C313" s="16">
        <v>80119</v>
      </c>
      <c r="D313" s="23" t="s">
        <v>2072</v>
      </c>
      <c r="E313" s="32" t="str">
        <f t="shared" si="4"/>
        <v>K080119</v>
      </c>
      <c r="F313" s="11" t="s">
        <v>511</v>
      </c>
      <c r="G313" s="14" t="s">
        <v>1723</v>
      </c>
    </row>
    <row r="314" spans="1:7" ht="26.25" customHeight="1" x14ac:dyDescent="0.25">
      <c r="A314" s="4"/>
      <c r="B314" s="7" t="s">
        <v>512</v>
      </c>
      <c r="C314" s="16">
        <v>80120</v>
      </c>
      <c r="D314" s="23" t="s">
        <v>2073</v>
      </c>
      <c r="E314" s="32" t="str">
        <f t="shared" si="4"/>
        <v>K080120</v>
      </c>
      <c r="F314" s="11" t="s">
        <v>513</v>
      </c>
      <c r="G314" s="14" t="s">
        <v>1721</v>
      </c>
    </row>
    <row r="315" spans="1:7" ht="15.75" customHeight="1" x14ac:dyDescent="0.25">
      <c r="A315" s="4"/>
      <c r="B315" s="7" t="s">
        <v>514</v>
      </c>
      <c r="C315" s="16">
        <v>80121</v>
      </c>
      <c r="D315" s="23" t="s">
        <v>2074</v>
      </c>
      <c r="E315" s="32" t="str">
        <f t="shared" si="4"/>
        <v>K080121</v>
      </c>
      <c r="F315" s="11" t="s">
        <v>515</v>
      </c>
      <c r="G315" s="14" t="s">
        <v>1723</v>
      </c>
    </row>
    <row r="316" spans="1:7" ht="15.75" customHeight="1" x14ac:dyDescent="0.25">
      <c r="A316" s="4"/>
      <c r="B316" s="7" t="s">
        <v>516</v>
      </c>
      <c r="C316" s="16">
        <v>80199</v>
      </c>
      <c r="D316" s="23" t="s">
        <v>2075</v>
      </c>
      <c r="E316" s="32" t="str">
        <f t="shared" si="4"/>
        <v>K080199</v>
      </c>
      <c r="F316" s="11" t="s">
        <v>27</v>
      </c>
      <c r="G316" s="14" t="s">
        <v>1721</v>
      </c>
    </row>
    <row r="317" spans="1:7" ht="26.25" customHeight="1" x14ac:dyDescent="0.25">
      <c r="A317" s="4"/>
      <c r="B317" s="7" t="s">
        <v>517</v>
      </c>
      <c r="C317" s="16">
        <v>802</v>
      </c>
      <c r="D317" s="23" t="s">
        <v>2076</v>
      </c>
      <c r="E317" s="32" t="str">
        <f t="shared" si="4"/>
        <v>K0802</v>
      </c>
      <c r="F317" s="11" t="s">
        <v>518</v>
      </c>
      <c r="G317" s="14" t="s">
        <v>1722</v>
      </c>
    </row>
    <row r="318" spans="1:7" ht="15.75" customHeight="1" x14ac:dyDescent="0.25">
      <c r="A318" s="4"/>
      <c r="B318" s="7" t="s">
        <v>519</v>
      </c>
      <c r="C318" s="16">
        <v>80201</v>
      </c>
      <c r="D318" s="23" t="s">
        <v>2077</v>
      </c>
      <c r="E318" s="32" t="str">
        <f t="shared" si="4"/>
        <v>K080201</v>
      </c>
      <c r="F318" s="11" t="s">
        <v>520</v>
      </c>
      <c r="G318" s="14" t="s">
        <v>1721</v>
      </c>
    </row>
    <row r="319" spans="1:7" ht="15.75" customHeight="1" x14ac:dyDescent="0.25">
      <c r="A319" s="4"/>
      <c r="B319" s="7" t="s">
        <v>521</v>
      </c>
      <c r="C319" s="16">
        <v>80202</v>
      </c>
      <c r="D319" s="23" t="s">
        <v>2078</v>
      </c>
      <c r="E319" s="32" t="str">
        <f t="shared" si="4"/>
        <v>K080202</v>
      </c>
      <c r="F319" s="11" t="s">
        <v>522</v>
      </c>
      <c r="G319" s="14" t="s">
        <v>1721</v>
      </c>
    </row>
    <row r="320" spans="1:7" ht="15.75" customHeight="1" x14ac:dyDescent="0.25">
      <c r="A320" s="4"/>
      <c r="B320" s="7" t="s">
        <v>523</v>
      </c>
      <c r="C320" s="16">
        <v>80203</v>
      </c>
      <c r="D320" s="23" t="s">
        <v>2079</v>
      </c>
      <c r="E320" s="32" t="str">
        <f t="shared" si="4"/>
        <v>K080203</v>
      </c>
      <c r="F320" s="11" t="s">
        <v>524</v>
      </c>
      <c r="G320" s="14" t="s">
        <v>1721</v>
      </c>
    </row>
    <row r="321" spans="1:7" ht="15.75" customHeight="1" x14ac:dyDescent="0.25">
      <c r="A321" s="4"/>
      <c r="B321" s="7" t="s">
        <v>525</v>
      </c>
      <c r="C321" s="16">
        <v>80299</v>
      </c>
      <c r="D321" s="23" t="s">
        <v>2080</v>
      </c>
      <c r="E321" s="32" t="str">
        <f t="shared" si="4"/>
        <v>K080299</v>
      </c>
      <c r="F321" s="11" t="s">
        <v>27</v>
      </c>
      <c r="G321" s="14" t="s">
        <v>1721</v>
      </c>
    </row>
    <row r="322" spans="1:7" ht="26.25" customHeight="1" x14ac:dyDescent="0.25">
      <c r="A322" s="4"/>
      <c r="B322" s="7" t="s">
        <v>526</v>
      </c>
      <c r="C322" s="16">
        <v>803</v>
      </c>
      <c r="D322" s="23" t="s">
        <v>2081</v>
      </c>
      <c r="E322" s="32" t="str">
        <f t="shared" si="4"/>
        <v>K0803</v>
      </c>
      <c r="F322" s="11" t="s">
        <v>527</v>
      </c>
      <c r="G322" s="14" t="s">
        <v>1722</v>
      </c>
    </row>
    <row r="323" spans="1:7" ht="15.75" customHeight="1" x14ac:dyDescent="0.25">
      <c r="A323" s="4"/>
      <c r="B323" s="7" t="s">
        <v>528</v>
      </c>
      <c r="C323" s="16">
        <v>80307</v>
      </c>
      <c r="D323" s="23" t="s">
        <v>2082</v>
      </c>
      <c r="E323" s="32" t="str">
        <f t="shared" si="4"/>
        <v>K080307</v>
      </c>
      <c r="F323" s="11" t="s">
        <v>529</v>
      </c>
      <c r="G323" s="14" t="s">
        <v>1721</v>
      </c>
    </row>
    <row r="324" spans="1:7" ht="15.75" customHeight="1" x14ac:dyDescent="0.25">
      <c r="A324" s="4"/>
      <c r="B324" s="7" t="s">
        <v>530</v>
      </c>
      <c r="C324" s="16">
        <v>80308</v>
      </c>
      <c r="D324" s="23" t="s">
        <v>2083</v>
      </c>
      <c r="E324" s="32" t="str">
        <f t="shared" si="4"/>
        <v>K080308</v>
      </c>
      <c r="F324" s="11" t="s">
        <v>531</v>
      </c>
      <c r="G324" s="14" t="s">
        <v>1721</v>
      </c>
    </row>
    <row r="325" spans="1:7" ht="15.75" customHeight="1" x14ac:dyDescent="0.25">
      <c r="A325" s="4"/>
      <c r="B325" s="7" t="s">
        <v>532</v>
      </c>
      <c r="C325" s="16">
        <v>80312</v>
      </c>
      <c r="D325" s="23" t="s">
        <v>2084</v>
      </c>
      <c r="E325" s="32" t="str">
        <f t="shared" si="4"/>
        <v>K080312</v>
      </c>
      <c r="F325" s="11" t="s">
        <v>533</v>
      </c>
      <c r="G325" s="14" t="s">
        <v>1723</v>
      </c>
    </row>
    <row r="326" spans="1:7" ht="15.75" customHeight="1" x14ac:dyDescent="0.25">
      <c r="A326" s="4"/>
      <c r="B326" s="7" t="s">
        <v>534</v>
      </c>
      <c r="C326" s="16">
        <v>80313</v>
      </c>
      <c r="D326" s="23" t="s">
        <v>2085</v>
      </c>
      <c r="E326" s="32" t="str">
        <f t="shared" si="4"/>
        <v>K080313</v>
      </c>
      <c r="F326" s="11" t="s">
        <v>535</v>
      </c>
      <c r="G326" s="14" t="s">
        <v>1721</v>
      </c>
    </row>
    <row r="327" spans="1:7" ht="15.75" customHeight="1" x14ac:dyDescent="0.25">
      <c r="A327" s="4"/>
      <c r="B327" s="7" t="s">
        <v>536</v>
      </c>
      <c r="C327" s="16">
        <v>80314</v>
      </c>
      <c r="D327" s="23" t="s">
        <v>2086</v>
      </c>
      <c r="E327" s="32" t="str">
        <f t="shared" ref="E327:E390" si="5">"K"&amp;D327</f>
        <v>K080314</v>
      </c>
      <c r="F327" s="11" t="s">
        <v>537</v>
      </c>
      <c r="G327" s="14" t="s">
        <v>1723</v>
      </c>
    </row>
    <row r="328" spans="1:7" ht="15.75" customHeight="1" x14ac:dyDescent="0.25">
      <c r="A328" s="4"/>
      <c r="B328" s="7" t="s">
        <v>538</v>
      </c>
      <c r="C328" s="16">
        <v>80315</v>
      </c>
      <c r="D328" s="23" t="s">
        <v>2087</v>
      </c>
      <c r="E328" s="32" t="str">
        <f t="shared" si="5"/>
        <v>K080315</v>
      </c>
      <c r="F328" s="11" t="s">
        <v>539</v>
      </c>
      <c r="G328" s="14" t="s">
        <v>1721</v>
      </c>
    </row>
    <row r="329" spans="1:7" ht="15.75" customHeight="1" x14ac:dyDescent="0.25">
      <c r="A329" s="4"/>
      <c r="B329" s="7" t="s">
        <v>540</v>
      </c>
      <c r="C329" s="16">
        <v>80316</v>
      </c>
      <c r="D329" s="23" t="s">
        <v>2088</v>
      </c>
      <c r="E329" s="32" t="str">
        <f t="shared" si="5"/>
        <v>K080316</v>
      </c>
      <c r="F329" s="11" t="s">
        <v>541</v>
      </c>
      <c r="G329" s="14" t="s">
        <v>1723</v>
      </c>
    </row>
    <row r="330" spans="1:7" ht="15.75" customHeight="1" x14ac:dyDescent="0.25">
      <c r="A330" s="4"/>
      <c r="B330" s="7" t="s">
        <v>542</v>
      </c>
      <c r="C330" s="16">
        <v>80317</v>
      </c>
      <c r="D330" s="23" t="s">
        <v>2089</v>
      </c>
      <c r="E330" s="32" t="str">
        <f t="shared" si="5"/>
        <v>K080317</v>
      </c>
      <c r="F330" s="11" t="s">
        <v>543</v>
      </c>
      <c r="G330" s="14" t="s">
        <v>1723</v>
      </c>
    </row>
    <row r="331" spans="1:7" ht="15.75" customHeight="1" x14ac:dyDescent="0.25">
      <c r="A331" s="4"/>
      <c r="B331" s="7" t="s">
        <v>544</v>
      </c>
      <c r="C331" s="16">
        <v>80318</v>
      </c>
      <c r="D331" s="23" t="s">
        <v>2090</v>
      </c>
      <c r="E331" s="32" t="str">
        <f t="shared" si="5"/>
        <v>K080318</v>
      </c>
      <c r="F331" s="11" t="s">
        <v>545</v>
      </c>
      <c r="G331" s="14" t="s">
        <v>1721</v>
      </c>
    </row>
    <row r="332" spans="1:7" ht="15.75" customHeight="1" x14ac:dyDescent="0.25">
      <c r="A332" s="4"/>
      <c r="B332" s="7" t="s">
        <v>546</v>
      </c>
      <c r="C332" s="16">
        <v>80319</v>
      </c>
      <c r="D332" s="23" t="s">
        <v>2091</v>
      </c>
      <c r="E332" s="32" t="str">
        <f t="shared" si="5"/>
        <v>K080319</v>
      </c>
      <c r="F332" s="11" t="s">
        <v>547</v>
      </c>
      <c r="G332" s="14" t="s">
        <v>1723</v>
      </c>
    </row>
    <row r="333" spans="1:7" ht="15.75" customHeight="1" x14ac:dyDescent="0.25">
      <c r="A333" s="4"/>
      <c r="B333" s="7" t="s">
        <v>548</v>
      </c>
      <c r="C333" s="16">
        <v>80399</v>
      </c>
      <c r="D333" s="23" t="s">
        <v>2092</v>
      </c>
      <c r="E333" s="32" t="str">
        <f t="shared" si="5"/>
        <v>K080399</v>
      </c>
      <c r="F333" s="11" t="s">
        <v>27</v>
      </c>
      <c r="G333" s="14" t="s">
        <v>1721</v>
      </c>
    </row>
    <row r="334" spans="1:7" ht="39" customHeight="1" x14ac:dyDescent="0.25">
      <c r="A334" s="4"/>
      <c r="B334" s="7" t="s">
        <v>549</v>
      </c>
      <c r="C334" s="16">
        <v>804</v>
      </c>
      <c r="D334" s="23" t="s">
        <v>2093</v>
      </c>
      <c r="E334" s="32" t="str">
        <f t="shared" si="5"/>
        <v>K0804</v>
      </c>
      <c r="F334" s="11" t="s">
        <v>550</v>
      </c>
      <c r="G334" s="14" t="s">
        <v>1722</v>
      </c>
    </row>
    <row r="335" spans="1:7" ht="26.25" customHeight="1" x14ac:dyDescent="0.25">
      <c r="A335" s="4"/>
      <c r="B335" s="7" t="s">
        <v>551</v>
      </c>
      <c r="C335" s="16">
        <v>80409</v>
      </c>
      <c r="D335" s="23" t="s">
        <v>2094</v>
      </c>
      <c r="E335" s="32" t="str">
        <f t="shared" si="5"/>
        <v>K080409</v>
      </c>
      <c r="F335" s="11" t="s">
        <v>552</v>
      </c>
      <c r="G335" s="14" t="s">
        <v>1723</v>
      </c>
    </row>
    <row r="336" spans="1:7" ht="26.25" customHeight="1" x14ac:dyDescent="0.25">
      <c r="A336" s="4"/>
      <c r="B336" s="7" t="s">
        <v>553</v>
      </c>
      <c r="C336" s="16">
        <v>80410</v>
      </c>
      <c r="D336" s="23" t="s">
        <v>2095</v>
      </c>
      <c r="E336" s="32" t="str">
        <f t="shared" si="5"/>
        <v>K080410</v>
      </c>
      <c r="F336" s="11" t="s">
        <v>554</v>
      </c>
      <c r="G336" s="14" t="s">
        <v>1721</v>
      </c>
    </row>
    <row r="337" spans="1:7" ht="26.25" customHeight="1" x14ac:dyDescent="0.25">
      <c r="A337" s="4"/>
      <c r="B337" s="7" t="s">
        <v>555</v>
      </c>
      <c r="C337" s="16">
        <v>80411</v>
      </c>
      <c r="D337" s="23" t="s">
        <v>2096</v>
      </c>
      <c r="E337" s="32" t="str">
        <f t="shared" si="5"/>
        <v>K080411</v>
      </c>
      <c r="F337" s="11" t="s">
        <v>556</v>
      </c>
      <c r="G337" s="14" t="s">
        <v>1723</v>
      </c>
    </row>
    <row r="338" spans="1:7" ht="26.25" customHeight="1" x14ac:dyDescent="0.25">
      <c r="A338" s="4"/>
      <c r="B338" s="7" t="s">
        <v>557</v>
      </c>
      <c r="C338" s="16">
        <v>80412</v>
      </c>
      <c r="D338" s="23" t="s">
        <v>2097</v>
      </c>
      <c r="E338" s="32" t="str">
        <f t="shared" si="5"/>
        <v>K080412</v>
      </c>
      <c r="F338" s="11" t="s">
        <v>558</v>
      </c>
      <c r="G338" s="14" t="s">
        <v>1721</v>
      </c>
    </row>
    <row r="339" spans="1:7" ht="39" customHeight="1" x14ac:dyDescent="0.25">
      <c r="A339" s="4"/>
      <c r="B339" s="7" t="s">
        <v>559</v>
      </c>
      <c r="C339" s="16">
        <v>80413</v>
      </c>
      <c r="D339" s="23" t="s">
        <v>2098</v>
      </c>
      <c r="E339" s="32" t="str">
        <f t="shared" si="5"/>
        <v>K080413</v>
      </c>
      <c r="F339" s="11" t="s">
        <v>560</v>
      </c>
      <c r="G339" s="14" t="s">
        <v>1723</v>
      </c>
    </row>
    <row r="340" spans="1:7" ht="26.25" customHeight="1" x14ac:dyDescent="0.25">
      <c r="A340" s="4"/>
      <c r="B340" s="7" t="s">
        <v>561</v>
      </c>
      <c r="C340" s="16">
        <v>80414</v>
      </c>
      <c r="D340" s="23" t="s">
        <v>2099</v>
      </c>
      <c r="E340" s="32" t="str">
        <f t="shared" si="5"/>
        <v>K080414</v>
      </c>
      <c r="F340" s="11" t="s">
        <v>562</v>
      </c>
      <c r="G340" s="14" t="s">
        <v>1721</v>
      </c>
    </row>
    <row r="341" spans="1:7" ht="39" customHeight="1" x14ac:dyDescent="0.25">
      <c r="A341" s="4"/>
      <c r="B341" s="7" t="s">
        <v>563</v>
      </c>
      <c r="C341" s="16">
        <v>80415</v>
      </c>
      <c r="D341" s="23" t="s">
        <v>2100</v>
      </c>
      <c r="E341" s="32" t="str">
        <f t="shared" si="5"/>
        <v>K080415</v>
      </c>
      <c r="F341" s="11" t="s">
        <v>564</v>
      </c>
      <c r="G341" s="14" t="s">
        <v>1723</v>
      </c>
    </row>
    <row r="342" spans="1:7" ht="26.25" customHeight="1" x14ac:dyDescent="0.25">
      <c r="A342" s="4"/>
      <c r="B342" s="7" t="s">
        <v>565</v>
      </c>
      <c r="C342" s="16">
        <v>80416</v>
      </c>
      <c r="D342" s="23" t="s">
        <v>2101</v>
      </c>
      <c r="E342" s="32" t="str">
        <f t="shared" si="5"/>
        <v>K080416</v>
      </c>
      <c r="F342" s="11" t="s">
        <v>566</v>
      </c>
      <c r="G342" s="14" t="s">
        <v>1721</v>
      </c>
    </row>
    <row r="343" spans="1:7" ht="15.75" customHeight="1" x14ac:dyDescent="0.25">
      <c r="A343" s="4"/>
      <c r="B343" s="7" t="s">
        <v>567</v>
      </c>
      <c r="C343" s="16">
        <v>80417</v>
      </c>
      <c r="D343" s="23" t="s">
        <v>2102</v>
      </c>
      <c r="E343" s="32" t="str">
        <f t="shared" si="5"/>
        <v>K080417</v>
      </c>
      <c r="F343" s="11" t="s">
        <v>568</v>
      </c>
      <c r="G343" s="14" t="s">
        <v>1723</v>
      </c>
    </row>
    <row r="344" spans="1:7" ht="15.75" customHeight="1" x14ac:dyDescent="0.25">
      <c r="A344" s="4"/>
      <c r="B344" s="7" t="s">
        <v>569</v>
      </c>
      <c r="C344" s="16">
        <v>80499</v>
      </c>
      <c r="D344" s="23" t="s">
        <v>2103</v>
      </c>
      <c r="E344" s="32" t="str">
        <f t="shared" si="5"/>
        <v>K080499</v>
      </c>
      <c r="F344" s="11" t="s">
        <v>27</v>
      </c>
      <c r="G344" s="14" t="s">
        <v>1721</v>
      </c>
    </row>
    <row r="345" spans="1:7" ht="15.75" customHeight="1" x14ac:dyDescent="0.25">
      <c r="A345" s="4"/>
      <c r="B345" s="7" t="s">
        <v>570</v>
      </c>
      <c r="C345" s="16">
        <v>805</v>
      </c>
      <c r="D345" s="23" t="s">
        <v>2104</v>
      </c>
      <c r="E345" s="32" t="str">
        <f t="shared" si="5"/>
        <v>K0805</v>
      </c>
      <c r="F345" s="11" t="s">
        <v>571</v>
      </c>
      <c r="G345" s="14" t="s">
        <v>1722</v>
      </c>
    </row>
    <row r="346" spans="1:7" ht="15.75" customHeight="1" x14ac:dyDescent="0.25">
      <c r="A346" s="4"/>
      <c r="B346" s="7" t="s">
        <v>572</v>
      </c>
      <c r="C346" s="16">
        <v>80501</v>
      </c>
      <c r="D346" s="23" t="s">
        <v>2105</v>
      </c>
      <c r="E346" s="32" t="str">
        <f t="shared" si="5"/>
        <v>K080501</v>
      </c>
      <c r="F346" s="11" t="s">
        <v>573</v>
      </c>
      <c r="G346" s="14" t="s">
        <v>1723</v>
      </c>
    </row>
    <row r="347" spans="1:7" ht="15.75" customHeight="1" x14ac:dyDescent="0.25">
      <c r="A347" s="2"/>
      <c r="B347" s="5">
        <v>9</v>
      </c>
      <c r="C347" s="16" t="s">
        <v>1731</v>
      </c>
      <c r="D347" s="23" t="s">
        <v>2106</v>
      </c>
      <c r="E347" s="32" t="str">
        <f t="shared" si="5"/>
        <v>K09</v>
      </c>
      <c r="F347" s="12" t="s">
        <v>574</v>
      </c>
      <c r="G347" s="15"/>
    </row>
    <row r="348" spans="1:7" ht="15.75" customHeight="1" x14ac:dyDescent="0.25">
      <c r="A348" s="4"/>
      <c r="B348" s="7" t="s">
        <v>575</v>
      </c>
      <c r="C348" s="16">
        <v>901</v>
      </c>
      <c r="D348" s="23" t="s">
        <v>2107</v>
      </c>
      <c r="E348" s="32" t="str">
        <f t="shared" si="5"/>
        <v>K0901</v>
      </c>
      <c r="F348" s="11" t="s">
        <v>576</v>
      </c>
      <c r="G348" s="14" t="s">
        <v>1722</v>
      </c>
    </row>
    <row r="349" spans="1:7" ht="15.75" customHeight="1" x14ac:dyDescent="0.25">
      <c r="A349" s="4"/>
      <c r="B349" s="7" t="s">
        <v>577</v>
      </c>
      <c r="C349" s="16">
        <v>90101</v>
      </c>
      <c r="D349" s="23" t="s">
        <v>2108</v>
      </c>
      <c r="E349" s="32" t="str">
        <f t="shared" si="5"/>
        <v>K090101</v>
      </c>
      <c r="F349" s="11" t="s">
        <v>578</v>
      </c>
      <c r="G349" s="14" t="s">
        <v>1723</v>
      </c>
    </row>
    <row r="350" spans="1:7" ht="15.75" customHeight="1" x14ac:dyDescent="0.25">
      <c r="A350" s="4"/>
      <c r="B350" s="7" t="s">
        <v>579</v>
      </c>
      <c r="C350" s="16">
        <v>90102</v>
      </c>
      <c r="D350" s="23" t="s">
        <v>2109</v>
      </c>
      <c r="E350" s="32" t="str">
        <f t="shared" si="5"/>
        <v>K090102</v>
      </c>
      <c r="F350" s="11" t="s">
        <v>580</v>
      </c>
      <c r="G350" s="14" t="s">
        <v>1723</v>
      </c>
    </row>
    <row r="351" spans="1:7" ht="15.75" customHeight="1" x14ac:dyDescent="0.25">
      <c r="A351" s="4"/>
      <c r="B351" s="7" t="s">
        <v>581</v>
      </c>
      <c r="C351" s="16">
        <v>90103</v>
      </c>
      <c r="D351" s="23" t="s">
        <v>2110</v>
      </c>
      <c r="E351" s="32" t="str">
        <f t="shared" si="5"/>
        <v>K090103</v>
      </c>
      <c r="F351" s="11" t="s">
        <v>582</v>
      </c>
      <c r="G351" s="14" t="s">
        <v>1723</v>
      </c>
    </row>
    <row r="352" spans="1:7" ht="15.75" customHeight="1" x14ac:dyDescent="0.25">
      <c r="A352" s="4"/>
      <c r="B352" s="7" t="s">
        <v>583</v>
      </c>
      <c r="C352" s="16">
        <v>90104</v>
      </c>
      <c r="D352" s="23" t="s">
        <v>2111</v>
      </c>
      <c r="E352" s="32" t="str">
        <f t="shared" si="5"/>
        <v>K090104</v>
      </c>
      <c r="F352" s="11" t="s">
        <v>584</v>
      </c>
      <c r="G352" s="14" t="s">
        <v>1723</v>
      </c>
    </row>
    <row r="353" spans="1:7" ht="15.75" customHeight="1" x14ac:dyDescent="0.25">
      <c r="A353" s="4"/>
      <c r="B353" s="7" t="s">
        <v>585</v>
      </c>
      <c r="C353" s="16">
        <v>90105</v>
      </c>
      <c r="D353" s="23" t="s">
        <v>2112</v>
      </c>
      <c r="E353" s="32" t="str">
        <f t="shared" si="5"/>
        <v>K090105</v>
      </c>
      <c r="F353" s="11" t="s">
        <v>586</v>
      </c>
      <c r="G353" s="14" t="s">
        <v>1723</v>
      </c>
    </row>
    <row r="354" spans="1:7" ht="26.25" customHeight="1" x14ac:dyDescent="0.25">
      <c r="A354" s="4"/>
      <c r="B354" s="7" t="s">
        <v>587</v>
      </c>
      <c r="C354" s="16">
        <v>90106</v>
      </c>
      <c r="D354" s="23" t="s">
        <v>2113</v>
      </c>
      <c r="E354" s="32" t="str">
        <f t="shared" si="5"/>
        <v>K090106</v>
      </c>
      <c r="F354" s="11" t="s">
        <v>588</v>
      </c>
      <c r="G354" s="14" t="s">
        <v>1723</v>
      </c>
    </row>
    <row r="355" spans="1:7" ht="26.25" customHeight="1" x14ac:dyDescent="0.25">
      <c r="A355" s="4"/>
      <c r="B355" s="7" t="s">
        <v>589</v>
      </c>
      <c r="C355" s="16">
        <v>90107</v>
      </c>
      <c r="D355" s="23" t="s">
        <v>2114</v>
      </c>
      <c r="E355" s="32" t="str">
        <f t="shared" si="5"/>
        <v>K090107</v>
      </c>
      <c r="F355" s="11" t="s">
        <v>590</v>
      </c>
      <c r="G355" s="14" t="s">
        <v>1721</v>
      </c>
    </row>
    <row r="356" spans="1:7" ht="26.25" customHeight="1" x14ac:dyDescent="0.25">
      <c r="A356" s="4"/>
      <c r="B356" s="7" t="s">
        <v>591</v>
      </c>
      <c r="C356" s="16">
        <v>90108</v>
      </c>
      <c r="D356" s="23" t="s">
        <v>2115</v>
      </c>
      <c r="E356" s="32" t="str">
        <f t="shared" si="5"/>
        <v>K090108</v>
      </c>
      <c r="F356" s="11" t="s">
        <v>592</v>
      </c>
      <c r="G356" s="14" t="s">
        <v>1721</v>
      </c>
    </row>
    <row r="357" spans="1:7" ht="15.75" customHeight="1" x14ac:dyDescent="0.25">
      <c r="A357" s="4"/>
      <c r="B357" s="7" t="s">
        <v>593</v>
      </c>
      <c r="C357" s="16">
        <v>90110</v>
      </c>
      <c r="D357" s="23" t="s">
        <v>2116</v>
      </c>
      <c r="E357" s="32" t="str">
        <f t="shared" si="5"/>
        <v>K090110</v>
      </c>
      <c r="F357" s="11" t="s">
        <v>594</v>
      </c>
      <c r="G357" s="14" t="s">
        <v>1721</v>
      </c>
    </row>
    <row r="358" spans="1:7" ht="26.25" customHeight="1" x14ac:dyDescent="0.25">
      <c r="A358" s="4"/>
      <c r="B358" s="7" t="s">
        <v>595</v>
      </c>
      <c r="C358" s="16">
        <v>90111</v>
      </c>
      <c r="D358" s="23" t="s">
        <v>2117</v>
      </c>
      <c r="E358" s="32" t="str">
        <f t="shared" si="5"/>
        <v>K090111</v>
      </c>
      <c r="F358" s="11" t="s">
        <v>596</v>
      </c>
      <c r="G358" s="14" t="s">
        <v>1723</v>
      </c>
    </row>
    <row r="359" spans="1:7" ht="26.25" customHeight="1" x14ac:dyDescent="0.25">
      <c r="A359" s="4"/>
      <c r="B359" s="7" t="s">
        <v>597</v>
      </c>
      <c r="C359" s="16">
        <v>90112</v>
      </c>
      <c r="D359" s="23" t="s">
        <v>2118</v>
      </c>
      <c r="E359" s="32" t="str">
        <f t="shared" si="5"/>
        <v>K090112</v>
      </c>
      <c r="F359" s="11" t="s">
        <v>598</v>
      </c>
      <c r="G359" s="14" t="s">
        <v>1721</v>
      </c>
    </row>
    <row r="360" spans="1:7" ht="26.25" customHeight="1" x14ac:dyDescent="0.25">
      <c r="A360" s="4"/>
      <c r="B360" s="7" t="s">
        <v>599</v>
      </c>
      <c r="C360" s="16">
        <v>90113</v>
      </c>
      <c r="D360" s="23" t="s">
        <v>2119</v>
      </c>
      <c r="E360" s="32" t="str">
        <f t="shared" si="5"/>
        <v>K090113</v>
      </c>
      <c r="F360" s="11" t="s">
        <v>600</v>
      </c>
      <c r="G360" s="14" t="s">
        <v>1723</v>
      </c>
    </row>
    <row r="361" spans="1:7" ht="15.75" customHeight="1" x14ac:dyDescent="0.25">
      <c r="A361" s="4"/>
      <c r="B361" s="7" t="s">
        <v>601</v>
      </c>
      <c r="C361" s="16">
        <v>90199</v>
      </c>
      <c r="D361" s="23" t="s">
        <v>2120</v>
      </c>
      <c r="E361" s="32" t="str">
        <f t="shared" si="5"/>
        <v>K090199</v>
      </c>
      <c r="F361" s="11" t="s">
        <v>27</v>
      </c>
      <c r="G361" s="14" t="s">
        <v>1721</v>
      </c>
    </row>
    <row r="362" spans="1:7" ht="15.75" customHeight="1" x14ac:dyDescent="0.25">
      <c r="A362" s="2"/>
      <c r="B362" s="5">
        <v>10</v>
      </c>
      <c r="C362" s="16" t="s">
        <v>1732</v>
      </c>
      <c r="D362" s="24" t="s">
        <v>1732</v>
      </c>
      <c r="E362" s="32" t="str">
        <f t="shared" si="5"/>
        <v>K10</v>
      </c>
      <c r="F362" s="12" t="s">
        <v>602</v>
      </c>
      <c r="G362" s="15"/>
    </row>
    <row r="363" spans="1:7" ht="26.25" customHeight="1" x14ac:dyDescent="0.25">
      <c r="A363" s="4"/>
      <c r="B363" s="7" t="s">
        <v>603</v>
      </c>
      <c r="C363" s="16">
        <v>1001</v>
      </c>
      <c r="D363" s="24">
        <v>1001</v>
      </c>
      <c r="E363" s="32" t="str">
        <f t="shared" si="5"/>
        <v>K1001</v>
      </c>
      <c r="F363" s="11" t="s">
        <v>604</v>
      </c>
      <c r="G363" s="14" t="s">
        <v>1722</v>
      </c>
    </row>
    <row r="364" spans="1:7" ht="26.25" customHeight="1" x14ac:dyDescent="0.25">
      <c r="A364" s="4"/>
      <c r="B364" s="7" t="s">
        <v>605</v>
      </c>
      <c r="C364" s="16">
        <v>100101</v>
      </c>
      <c r="D364" s="24">
        <v>100101</v>
      </c>
      <c r="E364" s="32" t="str">
        <f t="shared" si="5"/>
        <v>K100101</v>
      </c>
      <c r="F364" s="11" t="s">
        <v>606</v>
      </c>
      <c r="G364" s="14" t="s">
        <v>1721</v>
      </c>
    </row>
    <row r="365" spans="1:7" ht="15.75" customHeight="1" x14ac:dyDescent="0.25">
      <c r="A365" s="4"/>
      <c r="B365" s="7" t="s">
        <v>607</v>
      </c>
      <c r="C365" s="16">
        <v>100102</v>
      </c>
      <c r="D365" s="24">
        <v>100102</v>
      </c>
      <c r="E365" s="32" t="str">
        <f t="shared" si="5"/>
        <v>K100102</v>
      </c>
      <c r="F365" s="11" t="s">
        <v>608</v>
      </c>
      <c r="G365" s="14" t="s">
        <v>1721</v>
      </c>
    </row>
    <row r="366" spans="1:7" ht="15.75" customHeight="1" x14ac:dyDescent="0.25">
      <c r="A366" s="4"/>
      <c r="B366" s="7" t="s">
        <v>609</v>
      </c>
      <c r="C366" s="16">
        <v>100103</v>
      </c>
      <c r="D366" s="24">
        <v>100103</v>
      </c>
      <c r="E366" s="32" t="str">
        <f t="shared" si="5"/>
        <v>K100103</v>
      </c>
      <c r="F366" s="11" t="s">
        <v>610</v>
      </c>
      <c r="G366" s="14" t="s">
        <v>1721</v>
      </c>
    </row>
    <row r="367" spans="1:7" ht="15.75" customHeight="1" x14ac:dyDescent="0.25">
      <c r="A367" s="4"/>
      <c r="B367" s="7" t="s">
        <v>611</v>
      </c>
      <c r="C367" s="16">
        <v>100104</v>
      </c>
      <c r="D367" s="24">
        <v>100104</v>
      </c>
      <c r="E367" s="32" t="str">
        <f t="shared" si="5"/>
        <v>K100104</v>
      </c>
      <c r="F367" s="11" t="s">
        <v>612</v>
      </c>
      <c r="G367" s="14" t="s">
        <v>1723</v>
      </c>
    </row>
    <row r="368" spans="1:7" ht="26.25" customHeight="1" x14ac:dyDescent="0.25">
      <c r="A368" s="4"/>
      <c r="B368" s="7" t="s">
        <v>613</v>
      </c>
      <c r="C368" s="16">
        <v>100105</v>
      </c>
      <c r="D368" s="24">
        <v>100105</v>
      </c>
      <c r="E368" s="32" t="str">
        <f t="shared" si="5"/>
        <v>K100105</v>
      </c>
      <c r="F368" s="11" t="s">
        <v>614</v>
      </c>
      <c r="G368" s="14" t="s">
        <v>1721</v>
      </c>
    </row>
    <row r="369" spans="1:7" ht="26.25" customHeight="1" x14ac:dyDescent="0.25">
      <c r="A369" s="4"/>
      <c r="B369" s="7" t="s">
        <v>615</v>
      </c>
      <c r="C369" s="16">
        <v>100107</v>
      </c>
      <c r="D369" s="24">
        <v>100107</v>
      </c>
      <c r="E369" s="32" t="str">
        <f t="shared" si="5"/>
        <v>K100107</v>
      </c>
      <c r="F369" s="11" t="s">
        <v>616</v>
      </c>
      <c r="G369" s="14" t="s">
        <v>1721</v>
      </c>
    </row>
    <row r="370" spans="1:7" ht="15.75" customHeight="1" x14ac:dyDescent="0.25">
      <c r="A370" s="4"/>
      <c r="B370" s="7" t="s">
        <v>617</v>
      </c>
      <c r="C370" s="16">
        <v>100109</v>
      </c>
      <c r="D370" s="24">
        <v>100109</v>
      </c>
      <c r="E370" s="32" t="str">
        <f t="shared" si="5"/>
        <v>K100109</v>
      </c>
      <c r="F370" s="11" t="s">
        <v>618</v>
      </c>
      <c r="G370" s="14" t="s">
        <v>1723</v>
      </c>
    </row>
    <row r="371" spans="1:7" ht="26.25" customHeight="1" x14ac:dyDescent="0.25">
      <c r="A371" s="4"/>
      <c r="B371" s="7" t="s">
        <v>619</v>
      </c>
      <c r="C371" s="16">
        <v>100113</v>
      </c>
      <c r="D371" s="24">
        <v>100113</v>
      </c>
      <c r="E371" s="32" t="str">
        <f t="shared" si="5"/>
        <v>K100113</v>
      </c>
      <c r="F371" s="11" t="s">
        <v>620</v>
      </c>
      <c r="G371" s="14" t="s">
        <v>1723</v>
      </c>
    </row>
    <row r="372" spans="1:7" ht="26.25" customHeight="1" x14ac:dyDescent="0.25">
      <c r="A372" s="4"/>
      <c r="B372" s="7" t="s">
        <v>621</v>
      </c>
      <c r="C372" s="16">
        <v>100114</v>
      </c>
      <c r="D372" s="24">
        <v>100114</v>
      </c>
      <c r="E372" s="32" t="str">
        <f t="shared" si="5"/>
        <v>K100114</v>
      </c>
      <c r="F372" s="11" t="s">
        <v>622</v>
      </c>
      <c r="G372" s="14" t="s">
        <v>1723</v>
      </c>
    </row>
    <row r="373" spans="1:7" ht="26.25" customHeight="1" x14ac:dyDescent="0.25">
      <c r="A373" s="4"/>
      <c r="B373" s="6">
        <v>42014</v>
      </c>
      <c r="C373" s="16" t="s">
        <v>1733</v>
      </c>
      <c r="D373" s="24" t="s">
        <v>1733</v>
      </c>
      <c r="E373" s="32" t="str">
        <f t="shared" si="5"/>
        <v>K42014</v>
      </c>
      <c r="F373" s="11" t="s">
        <v>623</v>
      </c>
      <c r="G373" s="14" t="s">
        <v>1722</v>
      </c>
    </row>
    <row r="374" spans="1:7" ht="26.25" customHeight="1" x14ac:dyDescent="0.25">
      <c r="A374" s="4"/>
      <c r="B374" s="7" t="s">
        <v>624</v>
      </c>
      <c r="C374" s="16">
        <v>100116</v>
      </c>
      <c r="D374" s="24">
        <v>100116</v>
      </c>
      <c r="E374" s="32" t="str">
        <f t="shared" si="5"/>
        <v>K100116</v>
      </c>
      <c r="F374" s="11" t="s">
        <v>625</v>
      </c>
      <c r="G374" s="14" t="s">
        <v>1723</v>
      </c>
    </row>
    <row r="375" spans="1:7" ht="26.25" customHeight="1" x14ac:dyDescent="0.25">
      <c r="A375" s="4"/>
      <c r="B375" s="6">
        <v>42745</v>
      </c>
      <c r="C375" s="16" t="s">
        <v>1734</v>
      </c>
      <c r="D375" s="24" t="s">
        <v>1734</v>
      </c>
      <c r="E375" s="32" t="str">
        <f t="shared" si="5"/>
        <v>K42745</v>
      </c>
      <c r="F375" s="11" t="s">
        <v>626</v>
      </c>
      <c r="G375" s="14" t="s">
        <v>1722</v>
      </c>
    </row>
    <row r="376" spans="1:7" ht="26.25" customHeight="1" x14ac:dyDescent="0.25">
      <c r="A376" s="4"/>
      <c r="B376" s="7" t="s">
        <v>627</v>
      </c>
      <c r="C376" s="16">
        <v>100118</v>
      </c>
      <c r="D376" s="24">
        <v>100118</v>
      </c>
      <c r="E376" s="32" t="str">
        <f t="shared" si="5"/>
        <v>K100118</v>
      </c>
      <c r="F376" s="11" t="s">
        <v>628</v>
      </c>
      <c r="G376" s="14" t="s">
        <v>1723</v>
      </c>
    </row>
    <row r="377" spans="1:7" ht="26.25" customHeight="1" x14ac:dyDescent="0.25">
      <c r="A377" s="4"/>
      <c r="B377" s="7" t="s">
        <v>629</v>
      </c>
      <c r="C377" s="16">
        <v>100119</v>
      </c>
      <c r="D377" s="24">
        <v>100119</v>
      </c>
      <c r="E377" s="32" t="str">
        <f t="shared" si="5"/>
        <v>K100119</v>
      </c>
      <c r="F377" s="11" t="s">
        <v>630</v>
      </c>
      <c r="G377" s="14" t="s">
        <v>1721</v>
      </c>
    </row>
    <row r="378" spans="1:7" ht="26.25" customHeight="1" x14ac:dyDescent="0.25">
      <c r="A378" s="4"/>
      <c r="B378" s="7" t="s">
        <v>631</v>
      </c>
      <c r="C378" s="16">
        <v>100120</v>
      </c>
      <c r="D378" s="24">
        <v>100120</v>
      </c>
      <c r="E378" s="32" t="str">
        <f t="shared" si="5"/>
        <v>K100120</v>
      </c>
      <c r="F378" s="11" t="s">
        <v>211</v>
      </c>
      <c r="G378" s="14" t="s">
        <v>1723</v>
      </c>
    </row>
    <row r="379" spans="1:7" ht="26.25" customHeight="1" x14ac:dyDescent="0.25">
      <c r="A379" s="4"/>
      <c r="B379" s="6">
        <v>44206</v>
      </c>
      <c r="C379" s="16" t="s">
        <v>1735</v>
      </c>
      <c r="D379" s="24" t="s">
        <v>1735</v>
      </c>
      <c r="E379" s="32" t="str">
        <f t="shared" si="5"/>
        <v>K44206</v>
      </c>
      <c r="F379" s="11" t="s">
        <v>632</v>
      </c>
      <c r="G379" s="14" t="s">
        <v>1722</v>
      </c>
    </row>
    <row r="380" spans="1:7" ht="15.75" customHeight="1" x14ac:dyDescent="0.25">
      <c r="A380" s="4"/>
      <c r="B380" s="7" t="s">
        <v>633</v>
      </c>
      <c r="C380" s="16">
        <v>100122</v>
      </c>
      <c r="D380" s="24">
        <v>100122</v>
      </c>
      <c r="E380" s="32" t="str">
        <f t="shared" si="5"/>
        <v>K100122</v>
      </c>
      <c r="F380" s="11" t="s">
        <v>634</v>
      </c>
      <c r="G380" s="14" t="s">
        <v>1723</v>
      </c>
    </row>
    <row r="381" spans="1:7" ht="15.75" customHeight="1" x14ac:dyDescent="0.25">
      <c r="A381" s="4"/>
      <c r="B381" s="7" t="s">
        <v>635</v>
      </c>
      <c r="C381" s="16">
        <v>100123</v>
      </c>
      <c r="D381" s="24">
        <v>100123</v>
      </c>
      <c r="E381" s="32" t="str">
        <f t="shared" si="5"/>
        <v>K100123</v>
      </c>
      <c r="F381" s="11" t="s">
        <v>636</v>
      </c>
      <c r="G381" s="14" t="s">
        <v>1721</v>
      </c>
    </row>
    <row r="382" spans="1:7" ht="15.75" customHeight="1" x14ac:dyDescent="0.25">
      <c r="A382" s="4"/>
      <c r="B382" s="7" t="s">
        <v>637</v>
      </c>
      <c r="C382" s="16">
        <v>100124</v>
      </c>
      <c r="D382" s="24">
        <v>100124</v>
      </c>
      <c r="E382" s="32" t="str">
        <f t="shared" si="5"/>
        <v>K100124</v>
      </c>
      <c r="F382" s="11" t="s">
        <v>638</v>
      </c>
      <c r="G382" s="14" t="s">
        <v>1721</v>
      </c>
    </row>
    <row r="383" spans="1:7" ht="26.25" customHeight="1" x14ac:dyDescent="0.25">
      <c r="A383" s="4"/>
      <c r="B383" s="7" t="s">
        <v>639</v>
      </c>
      <c r="C383" s="16">
        <v>100125</v>
      </c>
      <c r="D383" s="24">
        <v>100125</v>
      </c>
      <c r="E383" s="32" t="str">
        <f t="shared" si="5"/>
        <v>K100125</v>
      </c>
      <c r="F383" s="11" t="s">
        <v>640</v>
      </c>
      <c r="G383" s="14" t="s">
        <v>1721</v>
      </c>
    </row>
    <row r="384" spans="1:7" ht="15.75" customHeight="1" x14ac:dyDescent="0.25">
      <c r="A384" s="4"/>
      <c r="B384" s="7" t="s">
        <v>641</v>
      </c>
      <c r="C384" s="16">
        <v>100126</v>
      </c>
      <c r="D384" s="24">
        <v>100126</v>
      </c>
      <c r="E384" s="32" t="str">
        <f t="shared" si="5"/>
        <v>K100126</v>
      </c>
      <c r="F384" s="11" t="s">
        <v>642</v>
      </c>
      <c r="G384" s="14" t="s">
        <v>1721</v>
      </c>
    </row>
    <row r="385" spans="1:7" ht="15.75" customHeight="1" x14ac:dyDescent="0.25">
      <c r="A385" s="4"/>
      <c r="B385" s="7" t="s">
        <v>643</v>
      </c>
      <c r="C385" s="16">
        <v>100199</v>
      </c>
      <c r="D385" s="24">
        <v>100199</v>
      </c>
      <c r="E385" s="32" t="str">
        <f t="shared" si="5"/>
        <v>K100199</v>
      </c>
      <c r="F385" s="11" t="s">
        <v>27</v>
      </c>
      <c r="G385" s="14" t="s">
        <v>1721</v>
      </c>
    </row>
    <row r="386" spans="1:7" ht="15.75" customHeight="1" x14ac:dyDescent="0.25">
      <c r="A386" s="4"/>
      <c r="B386" s="7" t="s">
        <v>644</v>
      </c>
      <c r="C386" s="16">
        <v>1002</v>
      </c>
      <c r="D386" s="24">
        <v>1002</v>
      </c>
      <c r="E386" s="32" t="str">
        <f t="shared" si="5"/>
        <v>K1002</v>
      </c>
      <c r="F386" s="11" t="s">
        <v>645</v>
      </c>
      <c r="G386" s="14" t="s">
        <v>1722</v>
      </c>
    </row>
    <row r="387" spans="1:7" ht="15.75" customHeight="1" x14ac:dyDescent="0.25">
      <c r="A387" s="4"/>
      <c r="B387" s="7" t="s">
        <v>646</v>
      </c>
      <c r="C387" s="16">
        <v>100201</v>
      </c>
      <c r="D387" s="24">
        <v>100201</v>
      </c>
      <c r="E387" s="32" t="str">
        <f t="shared" si="5"/>
        <v>K100201</v>
      </c>
      <c r="F387" s="11" t="s">
        <v>647</v>
      </c>
      <c r="G387" s="14" t="s">
        <v>1721</v>
      </c>
    </row>
    <row r="388" spans="1:7" ht="15.75" customHeight="1" x14ac:dyDescent="0.25">
      <c r="A388" s="4"/>
      <c r="B388" s="7" t="s">
        <v>648</v>
      </c>
      <c r="C388" s="16">
        <v>100202</v>
      </c>
      <c r="D388" s="24">
        <v>100202</v>
      </c>
      <c r="E388" s="32" t="str">
        <f t="shared" si="5"/>
        <v>K100202</v>
      </c>
      <c r="F388" s="11" t="s">
        <v>649</v>
      </c>
      <c r="G388" s="14" t="s">
        <v>1721</v>
      </c>
    </row>
    <row r="389" spans="1:7" ht="15.75" customHeight="1" x14ac:dyDescent="0.25">
      <c r="A389" s="4"/>
      <c r="B389" s="7" t="s">
        <v>650</v>
      </c>
      <c r="C389" s="16">
        <v>100207</v>
      </c>
      <c r="D389" s="24">
        <v>100207</v>
      </c>
      <c r="E389" s="32" t="str">
        <f t="shared" si="5"/>
        <v>K100207</v>
      </c>
      <c r="F389" s="11" t="s">
        <v>651</v>
      </c>
      <c r="G389" s="14" t="s">
        <v>1723</v>
      </c>
    </row>
    <row r="390" spans="1:7" ht="26.25" customHeight="1" x14ac:dyDescent="0.25">
      <c r="A390" s="4"/>
      <c r="B390" s="7" t="s">
        <v>652</v>
      </c>
      <c r="C390" s="16">
        <v>100208</v>
      </c>
      <c r="D390" s="24">
        <v>100208</v>
      </c>
      <c r="E390" s="32" t="str">
        <f t="shared" si="5"/>
        <v>K100208</v>
      </c>
      <c r="F390" s="11" t="s">
        <v>653</v>
      </c>
      <c r="G390" s="14" t="s">
        <v>1721</v>
      </c>
    </row>
    <row r="391" spans="1:7" ht="15.75" customHeight="1" x14ac:dyDescent="0.25">
      <c r="A391" s="4"/>
      <c r="B391" s="7" t="s">
        <v>654</v>
      </c>
      <c r="C391" s="16">
        <v>100210</v>
      </c>
      <c r="D391" s="24">
        <v>100210</v>
      </c>
      <c r="E391" s="32" t="str">
        <f t="shared" ref="E391:E454" si="6">"K"&amp;D391</f>
        <v>K100210</v>
      </c>
      <c r="F391" s="11" t="s">
        <v>655</v>
      </c>
      <c r="G391" s="14" t="s">
        <v>1721</v>
      </c>
    </row>
    <row r="392" spans="1:7" ht="15.75" customHeight="1" x14ac:dyDescent="0.25">
      <c r="A392" s="4"/>
      <c r="B392" s="7" t="s">
        <v>656</v>
      </c>
      <c r="C392" s="16">
        <v>100211</v>
      </c>
      <c r="D392" s="24">
        <v>100211</v>
      </c>
      <c r="E392" s="32" t="str">
        <f t="shared" si="6"/>
        <v>K100211</v>
      </c>
      <c r="F392" s="11" t="s">
        <v>657</v>
      </c>
      <c r="G392" s="14" t="s">
        <v>1723</v>
      </c>
    </row>
    <row r="393" spans="1:7" ht="26.25" customHeight="1" x14ac:dyDescent="0.25">
      <c r="A393" s="4"/>
      <c r="B393" s="7" t="s">
        <v>658</v>
      </c>
      <c r="C393" s="16">
        <v>100212</v>
      </c>
      <c r="D393" s="24">
        <v>100212</v>
      </c>
      <c r="E393" s="32" t="str">
        <f t="shared" si="6"/>
        <v>K100212</v>
      </c>
      <c r="F393" s="11" t="s">
        <v>659</v>
      </c>
      <c r="G393" s="14" t="s">
        <v>1721</v>
      </c>
    </row>
    <row r="394" spans="1:7" ht="26.25" customHeight="1" x14ac:dyDescent="0.25">
      <c r="A394" s="4"/>
      <c r="B394" s="7" t="s">
        <v>660</v>
      </c>
      <c r="C394" s="16">
        <v>100213</v>
      </c>
      <c r="D394" s="24">
        <v>100213</v>
      </c>
      <c r="E394" s="32" t="str">
        <f t="shared" si="6"/>
        <v>K100213</v>
      </c>
      <c r="F394" s="11" t="s">
        <v>661</v>
      </c>
      <c r="G394" s="14" t="s">
        <v>1723</v>
      </c>
    </row>
    <row r="395" spans="1:7" ht="26.25" customHeight="1" x14ac:dyDescent="0.25">
      <c r="A395" s="4"/>
      <c r="B395" s="7" t="s">
        <v>662</v>
      </c>
      <c r="C395" s="16">
        <v>100214</v>
      </c>
      <c r="D395" s="24">
        <v>100214</v>
      </c>
      <c r="E395" s="32" t="str">
        <f t="shared" si="6"/>
        <v>K100214</v>
      </c>
      <c r="F395" s="11" t="s">
        <v>663</v>
      </c>
      <c r="G395" s="14" t="s">
        <v>1721</v>
      </c>
    </row>
    <row r="396" spans="1:7" ht="15.75" customHeight="1" x14ac:dyDescent="0.25">
      <c r="A396" s="4"/>
      <c r="B396" s="7" t="s">
        <v>664</v>
      </c>
      <c r="C396" s="16">
        <v>100215</v>
      </c>
      <c r="D396" s="24">
        <v>100215</v>
      </c>
      <c r="E396" s="32" t="str">
        <f t="shared" si="6"/>
        <v>K100215</v>
      </c>
      <c r="F396" s="11" t="s">
        <v>665</v>
      </c>
      <c r="G396" s="14" t="s">
        <v>1721</v>
      </c>
    </row>
    <row r="397" spans="1:7" ht="15.75" customHeight="1" x14ac:dyDescent="0.25">
      <c r="A397" s="4"/>
      <c r="B397" s="7" t="s">
        <v>666</v>
      </c>
      <c r="C397" s="16">
        <v>100299</v>
      </c>
      <c r="D397" s="24">
        <v>100299</v>
      </c>
      <c r="E397" s="32" t="str">
        <f t="shared" si="6"/>
        <v>K100299</v>
      </c>
      <c r="F397" s="11" t="s">
        <v>27</v>
      </c>
      <c r="G397" s="14" t="s">
        <v>1721</v>
      </c>
    </row>
    <row r="398" spans="1:7" ht="15.75" customHeight="1" x14ac:dyDescent="0.25">
      <c r="A398" s="4"/>
      <c r="B398" s="7" t="s">
        <v>667</v>
      </c>
      <c r="C398" s="16">
        <v>1003</v>
      </c>
      <c r="D398" s="24">
        <v>1003</v>
      </c>
      <c r="E398" s="32" t="str">
        <f t="shared" si="6"/>
        <v>K1003</v>
      </c>
      <c r="F398" s="11" t="s">
        <v>668</v>
      </c>
      <c r="G398" s="14" t="s">
        <v>1722</v>
      </c>
    </row>
    <row r="399" spans="1:7" ht="15.75" customHeight="1" x14ac:dyDescent="0.25">
      <c r="A399" s="4"/>
      <c r="B399" s="7" t="s">
        <v>669</v>
      </c>
      <c r="C399" s="16">
        <v>100302</v>
      </c>
      <c r="D399" s="24">
        <v>100302</v>
      </c>
      <c r="E399" s="32" t="str">
        <f t="shared" si="6"/>
        <v>K100302</v>
      </c>
      <c r="F399" s="11" t="s">
        <v>670</v>
      </c>
      <c r="G399" s="14" t="s">
        <v>1721</v>
      </c>
    </row>
    <row r="400" spans="1:7" ht="15.75" customHeight="1" x14ac:dyDescent="0.25">
      <c r="A400" s="4"/>
      <c r="B400" s="7" t="s">
        <v>671</v>
      </c>
      <c r="C400" s="16">
        <v>100304</v>
      </c>
      <c r="D400" s="24">
        <v>100304</v>
      </c>
      <c r="E400" s="32" t="str">
        <f t="shared" si="6"/>
        <v>K100304</v>
      </c>
      <c r="F400" s="11" t="s">
        <v>672</v>
      </c>
      <c r="G400" s="14" t="s">
        <v>1723</v>
      </c>
    </row>
    <row r="401" spans="1:7" ht="15.75" customHeight="1" x14ac:dyDescent="0.25">
      <c r="A401" s="4"/>
      <c r="B401" s="7" t="s">
        <v>673</v>
      </c>
      <c r="C401" s="16">
        <v>100305</v>
      </c>
      <c r="D401" s="24">
        <v>100305</v>
      </c>
      <c r="E401" s="32" t="str">
        <f t="shared" si="6"/>
        <v>K100305</v>
      </c>
      <c r="F401" s="11" t="s">
        <v>674</v>
      </c>
      <c r="G401" s="14" t="s">
        <v>1721</v>
      </c>
    </row>
    <row r="402" spans="1:7" ht="15.75" customHeight="1" x14ac:dyDescent="0.25">
      <c r="A402" s="4"/>
      <c r="B402" s="7" t="s">
        <v>675</v>
      </c>
      <c r="C402" s="16">
        <v>100308</v>
      </c>
      <c r="D402" s="24">
        <v>100308</v>
      </c>
      <c r="E402" s="32" t="str">
        <f t="shared" si="6"/>
        <v>K100308</v>
      </c>
      <c r="F402" s="11" t="s">
        <v>676</v>
      </c>
      <c r="G402" s="14" t="s">
        <v>1723</v>
      </c>
    </row>
    <row r="403" spans="1:7" ht="15.75" customHeight="1" x14ac:dyDescent="0.25">
      <c r="A403" s="4"/>
      <c r="B403" s="7" t="s">
        <v>677</v>
      </c>
      <c r="C403" s="16">
        <v>100309</v>
      </c>
      <c r="D403" s="24">
        <v>100309</v>
      </c>
      <c r="E403" s="32" t="str">
        <f t="shared" si="6"/>
        <v>K100309</v>
      </c>
      <c r="F403" s="11" t="s">
        <v>678</v>
      </c>
      <c r="G403" s="14" t="s">
        <v>1723</v>
      </c>
    </row>
    <row r="404" spans="1:7" ht="26.25" customHeight="1" x14ac:dyDescent="0.25">
      <c r="A404" s="4"/>
      <c r="B404" s="7" t="s">
        <v>679</v>
      </c>
      <c r="C404" s="16">
        <v>100315</v>
      </c>
      <c r="D404" s="24">
        <v>100315</v>
      </c>
      <c r="E404" s="32" t="str">
        <f t="shared" si="6"/>
        <v>K100315</v>
      </c>
      <c r="F404" s="11" t="s">
        <v>680</v>
      </c>
      <c r="G404" s="14" t="s">
        <v>1723</v>
      </c>
    </row>
    <row r="405" spans="1:7" ht="15.75" customHeight="1" x14ac:dyDescent="0.25">
      <c r="A405" s="4"/>
      <c r="B405" s="7" t="s">
        <v>681</v>
      </c>
      <c r="C405" s="16">
        <v>100316</v>
      </c>
      <c r="D405" s="24">
        <v>100316</v>
      </c>
      <c r="E405" s="32" t="str">
        <f t="shared" si="6"/>
        <v>K100316</v>
      </c>
      <c r="F405" s="11" t="s">
        <v>682</v>
      </c>
      <c r="G405" s="14" t="s">
        <v>1721</v>
      </c>
    </row>
    <row r="406" spans="1:7" ht="15.75" customHeight="1" x14ac:dyDescent="0.25">
      <c r="A406" s="4"/>
      <c r="B406" s="7" t="s">
        <v>683</v>
      </c>
      <c r="C406" s="16">
        <v>100317</v>
      </c>
      <c r="D406" s="24">
        <v>100317</v>
      </c>
      <c r="E406" s="32" t="str">
        <f t="shared" si="6"/>
        <v>K100317</v>
      </c>
      <c r="F406" s="11" t="s">
        <v>684</v>
      </c>
      <c r="G406" s="14" t="s">
        <v>1723</v>
      </c>
    </row>
    <row r="407" spans="1:7" ht="26.25" customHeight="1" x14ac:dyDescent="0.25">
      <c r="A407" s="4"/>
      <c r="B407" s="7" t="s">
        <v>685</v>
      </c>
      <c r="C407" s="16">
        <v>100318</v>
      </c>
      <c r="D407" s="24">
        <v>100318</v>
      </c>
      <c r="E407" s="32" t="str">
        <f t="shared" si="6"/>
        <v>K100318</v>
      </c>
      <c r="F407" s="11" t="s">
        <v>686</v>
      </c>
      <c r="G407" s="14" t="s">
        <v>1721</v>
      </c>
    </row>
    <row r="408" spans="1:7" ht="15.75" customHeight="1" x14ac:dyDescent="0.25">
      <c r="A408" s="4"/>
      <c r="B408" s="7" t="s">
        <v>687</v>
      </c>
      <c r="C408" s="16">
        <v>100319</v>
      </c>
      <c r="D408" s="24">
        <v>100319</v>
      </c>
      <c r="E408" s="32" t="str">
        <f t="shared" si="6"/>
        <v>K100319</v>
      </c>
      <c r="F408" s="11" t="s">
        <v>688</v>
      </c>
      <c r="G408" s="14" t="s">
        <v>1723</v>
      </c>
    </row>
    <row r="409" spans="1:7" ht="15.75" customHeight="1" x14ac:dyDescent="0.25">
      <c r="A409" s="4"/>
      <c r="B409" s="7" t="s">
        <v>689</v>
      </c>
      <c r="C409" s="16">
        <v>100320</v>
      </c>
      <c r="D409" s="24">
        <v>100320</v>
      </c>
      <c r="E409" s="32" t="str">
        <f t="shared" si="6"/>
        <v>K100320</v>
      </c>
      <c r="F409" s="11" t="s">
        <v>690</v>
      </c>
      <c r="G409" s="14" t="s">
        <v>1721</v>
      </c>
    </row>
    <row r="410" spans="1:7" ht="26.25" customHeight="1" x14ac:dyDescent="0.25">
      <c r="A410" s="4"/>
      <c r="B410" s="7" t="s">
        <v>691</v>
      </c>
      <c r="C410" s="16">
        <v>100321</v>
      </c>
      <c r="D410" s="24">
        <v>100321</v>
      </c>
      <c r="E410" s="32" t="str">
        <f t="shared" si="6"/>
        <v>K100321</v>
      </c>
      <c r="F410" s="11" t="s">
        <v>692</v>
      </c>
      <c r="G410" s="14" t="s">
        <v>1723</v>
      </c>
    </row>
    <row r="411" spans="1:7" ht="26.25" customHeight="1" x14ac:dyDescent="0.25">
      <c r="A411" s="4"/>
      <c r="B411" s="7" t="s">
        <v>693</v>
      </c>
      <c r="C411" s="16">
        <v>100322</v>
      </c>
      <c r="D411" s="24">
        <v>100322</v>
      </c>
      <c r="E411" s="32" t="str">
        <f t="shared" si="6"/>
        <v>K100322</v>
      </c>
      <c r="F411" s="11" t="s">
        <v>694</v>
      </c>
      <c r="G411" s="14" t="s">
        <v>1721</v>
      </c>
    </row>
    <row r="412" spans="1:7" ht="15.75" customHeight="1" x14ac:dyDescent="0.25">
      <c r="A412" s="4"/>
      <c r="B412" s="7" t="s">
        <v>695</v>
      </c>
      <c r="C412" s="16">
        <v>100323</v>
      </c>
      <c r="D412" s="24">
        <v>100323</v>
      </c>
      <c r="E412" s="32" t="str">
        <f t="shared" si="6"/>
        <v>K100323</v>
      </c>
      <c r="F412" s="11" t="s">
        <v>651</v>
      </c>
      <c r="G412" s="14" t="s">
        <v>1723</v>
      </c>
    </row>
    <row r="413" spans="1:7" ht="26.25" customHeight="1" x14ac:dyDescent="0.25">
      <c r="A413" s="4"/>
      <c r="B413" s="7" t="s">
        <v>696</v>
      </c>
      <c r="C413" s="16">
        <v>100324</v>
      </c>
      <c r="D413" s="24">
        <v>100324</v>
      </c>
      <c r="E413" s="32" t="str">
        <f t="shared" si="6"/>
        <v>K100324</v>
      </c>
      <c r="F413" s="11" t="s">
        <v>697</v>
      </c>
      <c r="G413" s="14" t="s">
        <v>1721</v>
      </c>
    </row>
    <row r="414" spans="1:7" ht="26.25" customHeight="1" x14ac:dyDescent="0.25">
      <c r="A414" s="4"/>
      <c r="B414" s="7" t="s">
        <v>698</v>
      </c>
      <c r="C414" s="16">
        <v>100325</v>
      </c>
      <c r="D414" s="24">
        <v>100325</v>
      </c>
      <c r="E414" s="32" t="str">
        <f t="shared" si="6"/>
        <v>K100325</v>
      </c>
      <c r="F414" s="11" t="s">
        <v>661</v>
      </c>
      <c r="G414" s="14" t="s">
        <v>1723</v>
      </c>
    </row>
    <row r="415" spans="1:7" ht="26.25" customHeight="1" x14ac:dyDescent="0.25">
      <c r="A415" s="4"/>
      <c r="B415" s="7" t="s">
        <v>699</v>
      </c>
      <c r="C415" s="16">
        <v>100326</v>
      </c>
      <c r="D415" s="24">
        <v>100326</v>
      </c>
      <c r="E415" s="32" t="str">
        <f t="shared" si="6"/>
        <v>K100326</v>
      </c>
      <c r="F415" s="11" t="s">
        <v>700</v>
      </c>
      <c r="G415" s="14" t="s">
        <v>1721</v>
      </c>
    </row>
    <row r="416" spans="1:7" ht="15.75" customHeight="1" x14ac:dyDescent="0.25">
      <c r="A416" s="4"/>
      <c r="B416" s="7" t="s">
        <v>701</v>
      </c>
      <c r="C416" s="16">
        <v>100327</v>
      </c>
      <c r="D416" s="24">
        <v>100327</v>
      </c>
      <c r="E416" s="32" t="str">
        <f t="shared" si="6"/>
        <v>K100327</v>
      </c>
      <c r="F416" s="11" t="s">
        <v>657</v>
      </c>
      <c r="G416" s="14" t="s">
        <v>1723</v>
      </c>
    </row>
    <row r="417" spans="1:7" ht="26.25" customHeight="1" x14ac:dyDescent="0.25">
      <c r="A417" s="4"/>
      <c r="B417" s="7" t="s">
        <v>702</v>
      </c>
      <c r="C417" s="16">
        <v>100328</v>
      </c>
      <c r="D417" s="24">
        <v>100328</v>
      </c>
      <c r="E417" s="32" t="str">
        <f t="shared" si="6"/>
        <v>K100328</v>
      </c>
      <c r="F417" s="11" t="s">
        <v>703</v>
      </c>
      <c r="G417" s="14" t="s">
        <v>1721</v>
      </c>
    </row>
    <row r="418" spans="1:7" ht="26.25" customHeight="1" x14ac:dyDescent="0.25">
      <c r="A418" s="4"/>
      <c r="B418" s="7" t="s">
        <v>704</v>
      </c>
      <c r="C418" s="16">
        <v>100329</v>
      </c>
      <c r="D418" s="24">
        <v>100329</v>
      </c>
      <c r="E418" s="32" t="str">
        <f t="shared" si="6"/>
        <v>K100329</v>
      </c>
      <c r="F418" s="11" t="s">
        <v>705</v>
      </c>
      <c r="G418" s="14" t="s">
        <v>1723</v>
      </c>
    </row>
    <row r="419" spans="1:7" ht="26.25" customHeight="1" x14ac:dyDescent="0.25">
      <c r="A419" s="4"/>
      <c r="B419" s="7" t="s">
        <v>706</v>
      </c>
      <c r="C419" s="16">
        <v>100330</v>
      </c>
      <c r="D419" s="24">
        <v>100330</v>
      </c>
      <c r="E419" s="32" t="str">
        <f t="shared" si="6"/>
        <v>K100330</v>
      </c>
      <c r="F419" s="11" t="s">
        <v>707</v>
      </c>
      <c r="G419" s="14" t="s">
        <v>1721</v>
      </c>
    </row>
    <row r="420" spans="1:7" ht="15.75" customHeight="1" x14ac:dyDescent="0.25">
      <c r="A420" s="4"/>
      <c r="B420" s="7" t="s">
        <v>708</v>
      </c>
      <c r="C420" s="16">
        <v>100399</v>
      </c>
      <c r="D420" s="24">
        <v>100399</v>
      </c>
      <c r="E420" s="32" t="str">
        <f t="shared" si="6"/>
        <v>K100399</v>
      </c>
      <c r="F420" s="11" t="s">
        <v>27</v>
      </c>
      <c r="G420" s="14" t="s">
        <v>1721</v>
      </c>
    </row>
    <row r="421" spans="1:7" ht="15.75" customHeight="1" x14ac:dyDescent="0.25">
      <c r="A421" s="4"/>
      <c r="B421" s="7" t="s">
        <v>709</v>
      </c>
      <c r="C421" s="16">
        <v>1004</v>
      </c>
      <c r="D421" s="24">
        <v>1004</v>
      </c>
      <c r="E421" s="32" t="str">
        <f t="shared" si="6"/>
        <v>K1004</v>
      </c>
      <c r="F421" s="11" t="s">
        <v>710</v>
      </c>
      <c r="G421" s="14" t="s">
        <v>1722</v>
      </c>
    </row>
    <row r="422" spans="1:7" ht="15.75" customHeight="1" x14ac:dyDescent="0.25">
      <c r="A422" s="4"/>
      <c r="B422" s="7" t="s">
        <v>711</v>
      </c>
      <c r="C422" s="16">
        <v>100401</v>
      </c>
      <c r="D422" s="24">
        <v>100401</v>
      </c>
      <c r="E422" s="32" t="str">
        <f t="shared" si="6"/>
        <v>K100401</v>
      </c>
      <c r="F422" s="11" t="s">
        <v>712</v>
      </c>
      <c r="G422" s="14" t="s">
        <v>1723</v>
      </c>
    </row>
    <row r="423" spans="1:7" ht="15.75" customHeight="1" x14ac:dyDescent="0.25">
      <c r="A423" s="4"/>
      <c r="B423" s="7" t="s">
        <v>713</v>
      </c>
      <c r="C423" s="16">
        <v>100402</v>
      </c>
      <c r="D423" s="24">
        <v>100402</v>
      </c>
      <c r="E423" s="32" t="str">
        <f t="shared" si="6"/>
        <v>K100402</v>
      </c>
      <c r="F423" s="11" t="s">
        <v>714</v>
      </c>
      <c r="G423" s="14" t="s">
        <v>1723</v>
      </c>
    </row>
    <row r="424" spans="1:7" ht="15.75" customHeight="1" x14ac:dyDescent="0.25">
      <c r="A424" s="4"/>
      <c r="B424" s="7" t="s">
        <v>715</v>
      </c>
      <c r="C424" s="16">
        <v>100403</v>
      </c>
      <c r="D424" s="24">
        <v>100403</v>
      </c>
      <c r="E424" s="32" t="str">
        <f t="shared" si="6"/>
        <v>K100403</v>
      </c>
      <c r="F424" s="11" t="s">
        <v>716</v>
      </c>
      <c r="G424" s="14" t="s">
        <v>1723</v>
      </c>
    </row>
    <row r="425" spans="1:7" ht="15.75" customHeight="1" x14ac:dyDescent="0.25">
      <c r="A425" s="4"/>
      <c r="B425" s="7" t="s">
        <v>717</v>
      </c>
      <c r="C425" s="16">
        <v>100404</v>
      </c>
      <c r="D425" s="24">
        <v>100404</v>
      </c>
      <c r="E425" s="32" t="str">
        <f t="shared" si="6"/>
        <v>K100404</v>
      </c>
      <c r="F425" s="11" t="s">
        <v>718</v>
      </c>
      <c r="G425" s="14" t="s">
        <v>1723</v>
      </c>
    </row>
    <row r="426" spans="1:7" ht="15.75" customHeight="1" x14ac:dyDescent="0.25">
      <c r="A426" s="4"/>
      <c r="B426" s="7" t="s">
        <v>719</v>
      </c>
      <c r="C426" s="16">
        <v>100405</v>
      </c>
      <c r="D426" s="24">
        <v>100405</v>
      </c>
      <c r="E426" s="32" t="str">
        <f t="shared" si="6"/>
        <v>K100405</v>
      </c>
      <c r="F426" s="11" t="s">
        <v>720</v>
      </c>
      <c r="G426" s="14" t="s">
        <v>1723</v>
      </c>
    </row>
    <row r="427" spans="1:7" ht="15.75" customHeight="1" x14ac:dyDescent="0.25">
      <c r="A427" s="4"/>
      <c r="B427" s="7" t="s">
        <v>721</v>
      </c>
      <c r="C427" s="16">
        <v>100406</v>
      </c>
      <c r="D427" s="24">
        <v>100406</v>
      </c>
      <c r="E427" s="32" t="str">
        <f t="shared" si="6"/>
        <v>K100406</v>
      </c>
      <c r="F427" s="11" t="s">
        <v>722</v>
      </c>
      <c r="G427" s="14" t="s">
        <v>1723</v>
      </c>
    </row>
    <row r="428" spans="1:7" ht="15.75" customHeight="1" x14ac:dyDescent="0.25">
      <c r="A428" s="4"/>
      <c r="B428" s="7" t="s">
        <v>723</v>
      </c>
      <c r="C428" s="16">
        <v>100407</v>
      </c>
      <c r="D428" s="24">
        <v>100407</v>
      </c>
      <c r="E428" s="32" t="str">
        <f t="shared" si="6"/>
        <v>K100407</v>
      </c>
      <c r="F428" s="11" t="s">
        <v>724</v>
      </c>
      <c r="G428" s="14" t="s">
        <v>1723</v>
      </c>
    </row>
    <row r="429" spans="1:7" ht="15.75" customHeight="1" x14ac:dyDescent="0.25">
      <c r="A429" s="4"/>
      <c r="B429" s="7" t="s">
        <v>725</v>
      </c>
      <c r="C429" s="16">
        <v>100409</v>
      </c>
      <c r="D429" s="24">
        <v>100409</v>
      </c>
      <c r="E429" s="32" t="str">
        <f t="shared" si="6"/>
        <v>K100409</v>
      </c>
      <c r="F429" s="11" t="s">
        <v>657</v>
      </c>
      <c r="G429" s="14" t="s">
        <v>1723</v>
      </c>
    </row>
    <row r="430" spans="1:7" ht="26.25" customHeight="1" x14ac:dyDescent="0.25">
      <c r="A430" s="4"/>
      <c r="B430" s="7" t="s">
        <v>726</v>
      </c>
      <c r="C430" s="16">
        <v>100410</v>
      </c>
      <c r="D430" s="24">
        <v>100410</v>
      </c>
      <c r="E430" s="32" t="str">
        <f t="shared" si="6"/>
        <v>K100410</v>
      </c>
      <c r="F430" s="11" t="s">
        <v>727</v>
      </c>
      <c r="G430" s="14" t="s">
        <v>1721</v>
      </c>
    </row>
    <row r="431" spans="1:7" ht="15.75" customHeight="1" x14ac:dyDescent="0.25">
      <c r="A431" s="4"/>
      <c r="B431" s="7" t="s">
        <v>728</v>
      </c>
      <c r="C431" s="16">
        <v>100499</v>
      </c>
      <c r="D431" s="24">
        <v>100499</v>
      </c>
      <c r="E431" s="32" t="str">
        <f t="shared" si="6"/>
        <v>K100499</v>
      </c>
      <c r="F431" s="11" t="s">
        <v>27</v>
      </c>
      <c r="G431" s="14" t="s">
        <v>1721</v>
      </c>
    </row>
    <row r="432" spans="1:7" ht="15.75" customHeight="1" x14ac:dyDescent="0.25">
      <c r="A432" s="4"/>
      <c r="B432" s="7" t="s">
        <v>729</v>
      </c>
      <c r="C432" s="16">
        <v>1005</v>
      </c>
      <c r="D432" s="24">
        <v>1005</v>
      </c>
      <c r="E432" s="32" t="str">
        <f t="shared" si="6"/>
        <v>K1005</v>
      </c>
      <c r="F432" s="11" t="s">
        <v>730</v>
      </c>
      <c r="G432" s="14" t="s">
        <v>1722</v>
      </c>
    </row>
    <row r="433" spans="1:7" ht="15.75" customHeight="1" x14ac:dyDescent="0.25">
      <c r="A433" s="4"/>
      <c r="B433" s="7" t="s">
        <v>731</v>
      </c>
      <c r="C433" s="16">
        <v>100501</v>
      </c>
      <c r="D433" s="24">
        <v>100501</v>
      </c>
      <c r="E433" s="32" t="str">
        <f t="shared" si="6"/>
        <v>K100501</v>
      </c>
      <c r="F433" s="11" t="s">
        <v>712</v>
      </c>
      <c r="G433" s="14" t="s">
        <v>1721</v>
      </c>
    </row>
    <row r="434" spans="1:7" ht="15.75" customHeight="1" x14ac:dyDescent="0.25">
      <c r="A434" s="4"/>
      <c r="B434" s="7" t="s">
        <v>732</v>
      </c>
      <c r="C434" s="16">
        <v>100503</v>
      </c>
      <c r="D434" s="24">
        <v>100503</v>
      </c>
      <c r="E434" s="32" t="str">
        <f t="shared" si="6"/>
        <v>K100503</v>
      </c>
      <c r="F434" s="11" t="s">
        <v>718</v>
      </c>
      <c r="G434" s="14" t="s">
        <v>1723</v>
      </c>
    </row>
    <row r="435" spans="1:7" ht="15.75" customHeight="1" x14ac:dyDescent="0.25">
      <c r="A435" s="4"/>
      <c r="B435" s="7" t="s">
        <v>733</v>
      </c>
      <c r="C435" s="16">
        <v>100504</v>
      </c>
      <c r="D435" s="24">
        <v>100504</v>
      </c>
      <c r="E435" s="32" t="str">
        <f t="shared" si="6"/>
        <v>K100504</v>
      </c>
      <c r="F435" s="11" t="s">
        <v>720</v>
      </c>
      <c r="G435" s="14" t="s">
        <v>1721</v>
      </c>
    </row>
    <row r="436" spans="1:7" ht="15.75" customHeight="1" x14ac:dyDescent="0.25">
      <c r="A436" s="4"/>
      <c r="B436" s="7" t="s">
        <v>734</v>
      </c>
      <c r="C436" s="16">
        <v>100505</v>
      </c>
      <c r="D436" s="24">
        <v>100505</v>
      </c>
      <c r="E436" s="32" t="str">
        <f t="shared" si="6"/>
        <v>K100505</v>
      </c>
      <c r="F436" s="11" t="s">
        <v>735</v>
      </c>
      <c r="G436" s="14" t="s">
        <v>1723</v>
      </c>
    </row>
    <row r="437" spans="1:7" ht="15.75" customHeight="1" x14ac:dyDescent="0.25">
      <c r="A437" s="4"/>
      <c r="B437" s="7" t="s">
        <v>736</v>
      </c>
      <c r="C437" s="16">
        <v>100506</v>
      </c>
      <c r="D437" s="24">
        <v>100506</v>
      </c>
      <c r="E437" s="32" t="str">
        <f t="shared" si="6"/>
        <v>K100506</v>
      </c>
      <c r="F437" s="11" t="s">
        <v>724</v>
      </c>
      <c r="G437" s="14" t="s">
        <v>1723</v>
      </c>
    </row>
    <row r="438" spans="1:7" ht="15.75" customHeight="1" x14ac:dyDescent="0.25">
      <c r="A438" s="4"/>
      <c r="B438" s="7" t="s">
        <v>737</v>
      </c>
      <c r="C438" s="16">
        <v>100508</v>
      </c>
      <c r="D438" s="24">
        <v>100508</v>
      </c>
      <c r="E438" s="32" t="str">
        <f t="shared" si="6"/>
        <v>K100508</v>
      </c>
      <c r="F438" s="11" t="s">
        <v>657</v>
      </c>
      <c r="G438" s="14" t="s">
        <v>1723</v>
      </c>
    </row>
    <row r="439" spans="1:7" ht="26.25" customHeight="1" x14ac:dyDescent="0.25">
      <c r="A439" s="4"/>
      <c r="B439" s="7" t="s">
        <v>738</v>
      </c>
      <c r="C439" s="16">
        <v>100509</v>
      </c>
      <c r="D439" s="24">
        <v>100509</v>
      </c>
      <c r="E439" s="32" t="str">
        <f t="shared" si="6"/>
        <v>K100509</v>
      </c>
      <c r="F439" s="11" t="s">
        <v>739</v>
      </c>
      <c r="G439" s="14" t="s">
        <v>1721</v>
      </c>
    </row>
    <row r="440" spans="1:7" ht="26.25" customHeight="1" x14ac:dyDescent="0.25">
      <c r="A440" s="4"/>
      <c r="B440" s="7" t="s">
        <v>740</v>
      </c>
      <c r="C440" s="16">
        <v>100510</v>
      </c>
      <c r="D440" s="24">
        <v>100510</v>
      </c>
      <c r="E440" s="32" t="str">
        <f t="shared" si="6"/>
        <v>K100510</v>
      </c>
      <c r="F440" s="11" t="s">
        <v>741</v>
      </c>
      <c r="G440" s="14" t="s">
        <v>1723</v>
      </c>
    </row>
    <row r="441" spans="1:7" ht="15.75" customHeight="1" x14ac:dyDescent="0.25">
      <c r="A441" s="4"/>
      <c r="B441" s="6">
        <v>40673</v>
      </c>
      <c r="C441" s="16" t="s">
        <v>1736</v>
      </c>
      <c r="D441" s="24" t="s">
        <v>1736</v>
      </c>
      <c r="E441" s="32" t="str">
        <f t="shared" si="6"/>
        <v>K40673</v>
      </c>
      <c r="F441" s="11" t="s">
        <v>742</v>
      </c>
      <c r="G441" s="14" t="s">
        <v>1722</v>
      </c>
    </row>
    <row r="442" spans="1:7" ht="15.75" customHeight="1" x14ac:dyDescent="0.25">
      <c r="A442" s="4"/>
      <c r="B442" s="7" t="s">
        <v>743</v>
      </c>
      <c r="C442" s="16">
        <v>100599</v>
      </c>
      <c r="D442" s="24">
        <v>100599</v>
      </c>
      <c r="E442" s="32" t="str">
        <f t="shared" si="6"/>
        <v>K100599</v>
      </c>
      <c r="F442" s="11" t="s">
        <v>27</v>
      </c>
      <c r="G442" s="14" t="s">
        <v>1721</v>
      </c>
    </row>
    <row r="443" spans="1:7" ht="15.75" customHeight="1" x14ac:dyDescent="0.25">
      <c r="A443" s="4"/>
      <c r="B443" s="7" t="s">
        <v>744</v>
      </c>
      <c r="C443" s="16">
        <v>1006</v>
      </c>
      <c r="D443" s="24">
        <v>1006</v>
      </c>
      <c r="E443" s="32" t="str">
        <f t="shared" si="6"/>
        <v>K1006</v>
      </c>
      <c r="F443" s="11" t="s">
        <v>745</v>
      </c>
      <c r="G443" s="14" t="s">
        <v>1722</v>
      </c>
    </row>
    <row r="444" spans="1:7" ht="15.75" customHeight="1" x14ac:dyDescent="0.25">
      <c r="A444" s="4"/>
      <c r="B444" s="7" t="s">
        <v>746</v>
      </c>
      <c r="C444" s="16">
        <v>100601</v>
      </c>
      <c r="D444" s="24">
        <v>100601</v>
      </c>
      <c r="E444" s="32" t="str">
        <f t="shared" si="6"/>
        <v>K100601</v>
      </c>
      <c r="F444" s="11" t="s">
        <v>712</v>
      </c>
      <c r="G444" s="14" t="s">
        <v>1721</v>
      </c>
    </row>
    <row r="445" spans="1:7" ht="15.75" customHeight="1" x14ac:dyDescent="0.25">
      <c r="A445" s="4"/>
      <c r="B445" s="7" t="s">
        <v>747</v>
      </c>
      <c r="C445" s="16">
        <v>100602</v>
      </c>
      <c r="D445" s="24">
        <v>100602</v>
      </c>
      <c r="E445" s="32" t="str">
        <f t="shared" si="6"/>
        <v>K100602</v>
      </c>
      <c r="F445" s="11" t="s">
        <v>714</v>
      </c>
      <c r="G445" s="14" t="s">
        <v>1721</v>
      </c>
    </row>
    <row r="446" spans="1:7" ht="15.75" customHeight="1" x14ac:dyDescent="0.25">
      <c r="A446" s="4"/>
      <c r="B446" s="7" t="s">
        <v>748</v>
      </c>
      <c r="C446" s="16">
        <v>100603</v>
      </c>
      <c r="D446" s="24">
        <v>100603</v>
      </c>
      <c r="E446" s="32" t="str">
        <f t="shared" si="6"/>
        <v>K100603</v>
      </c>
      <c r="F446" s="11" t="s">
        <v>718</v>
      </c>
      <c r="G446" s="14" t="s">
        <v>1723</v>
      </c>
    </row>
    <row r="447" spans="1:7" ht="15.75" customHeight="1" x14ac:dyDescent="0.25">
      <c r="A447" s="4"/>
      <c r="B447" s="7" t="s">
        <v>749</v>
      </c>
      <c r="C447" s="16">
        <v>100604</v>
      </c>
      <c r="D447" s="24">
        <v>100604</v>
      </c>
      <c r="E447" s="32" t="str">
        <f t="shared" si="6"/>
        <v>K100604</v>
      </c>
      <c r="F447" s="11" t="s">
        <v>720</v>
      </c>
      <c r="G447" s="14" t="s">
        <v>1721</v>
      </c>
    </row>
    <row r="448" spans="1:7" ht="15.75" customHeight="1" x14ac:dyDescent="0.25">
      <c r="A448" s="4"/>
      <c r="B448" s="7" t="s">
        <v>750</v>
      </c>
      <c r="C448" s="16">
        <v>100606</v>
      </c>
      <c r="D448" s="24">
        <v>100606</v>
      </c>
      <c r="E448" s="32" t="str">
        <f t="shared" si="6"/>
        <v>K100606</v>
      </c>
      <c r="F448" s="11" t="s">
        <v>722</v>
      </c>
      <c r="G448" s="14" t="s">
        <v>1723</v>
      </c>
    </row>
    <row r="449" spans="1:7" ht="15.75" customHeight="1" x14ac:dyDescent="0.25">
      <c r="A449" s="4"/>
      <c r="B449" s="7" t="s">
        <v>751</v>
      </c>
      <c r="C449" s="16">
        <v>100607</v>
      </c>
      <c r="D449" s="24">
        <v>100607</v>
      </c>
      <c r="E449" s="32" t="str">
        <f t="shared" si="6"/>
        <v>K100607</v>
      </c>
      <c r="F449" s="11" t="s">
        <v>724</v>
      </c>
      <c r="G449" s="14" t="s">
        <v>1723</v>
      </c>
    </row>
    <row r="450" spans="1:7" ht="15.75" customHeight="1" x14ac:dyDescent="0.25">
      <c r="A450" s="4"/>
      <c r="B450" s="7" t="s">
        <v>752</v>
      </c>
      <c r="C450" s="16">
        <v>100609</v>
      </c>
      <c r="D450" s="24">
        <v>100609</v>
      </c>
      <c r="E450" s="32" t="str">
        <f t="shared" si="6"/>
        <v>K100609</v>
      </c>
      <c r="F450" s="11" t="s">
        <v>657</v>
      </c>
      <c r="G450" s="14" t="s">
        <v>1723</v>
      </c>
    </row>
    <row r="451" spans="1:7" ht="26.25" customHeight="1" x14ac:dyDescent="0.25">
      <c r="A451" s="4"/>
      <c r="B451" s="7" t="s">
        <v>753</v>
      </c>
      <c r="C451" s="16">
        <v>100610</v>
      </c>
      <c r="D451" s="24">
        <v>100610</v>
      </c>
      <c r="E451" s="32" t="str">
        <f t="shared" si="6"/>
        <v>K100610</v>
      </c>
      <c r="F451" s="11" t="s">
        <v>754</v>
      </c>
      <c r="G451" s="14" t="s">
        <v>1721</v>
      </c>
    </row>
    <row r="452" spans="1:7" ht="15.75" customHeight="1" x14ac:dyDescent="0.25">
      <c r="A452" s="4"/>
      <c r="B452" s="7" t="s">
        <v>755</v>
      </c>
      <c r="C452" s="16">
        <v>100699</v>
      </c>
      <c r="D452" s="24">
        <v>100699</v>
      </c>
      <c r="E452" s="32" t="str">
        <f t="shared" si="6"/>
        <v>K100699</v>
      </c>
      <c r="F452" s="11" t="s">
        <v>27</v>
      </c>
      <c r="G452" s="14" t="s">
        <v>1721</v>
      </c>
    </row>
    <row r="453" spans="1:7" ht="15.75" customHeight="1" x14ac:dyDescent="0.25">
      <c r="A453" s="4"/>
      <c r="B453" s="7" t="s">
        <v>756</v>
      </c>
      <c r="C453" s="16">
        <v>1007</v>
      </c>
      <c r="D453" s="24">
        <v>1007</v>
      </c>
      <c r="E453" s="32" t="str">
        <f t="shared" si="6"/>
        <v>K1007</v>
      </c>
      <c r="F453" s="11" t="s">
        <v>757</v>
      </c>
      <c r="G453" s="14" t="s">
        <v>1722</v>
      </c>
    </row>
    <row r="454" spans="1:7" ht="15.75" customHeight="1" x14ac:dyDescent="0.25">
      <c r="A454" s="4"/>
      <c r="B454" s="7" t="s">
        <v>758</v>
      </c>
      <c r="C454" s="16">
        <v>100701</v>
      </c>
      <c r="D454" s="24">
        <v>100701</v>
      </c>
      <c r="E454" s="32" t="str">
        <f t="shared" si="6"/>
        <v>K100701</v>
      </c>
      <c r="F454" s="11" t="s">
        <v>712</v>
      </c>
      <c r="G454" s="14" t="s">
        <v>1721</v>
      </c>
    </row>
    <row r="455" spans="1:7" ht="15.75" customHeight="1" x14ac:dyDescent="0.25">
      <c r="A455" s="4"/>
      <c r="B455" s="7" t="s">
        <v>759</v>
      </c>
      <c r="C455" s="16">
        <v>100702</v>
      </c>
      <c r="D455" s="24">
        <v>100702</v>
      </c>
      <c r="E455" s="32" t="str">
        <f t="shared" ref="E455:E518" si="7">"K"&amp;D455</f>
        <v>K100702</v>
      </c>
      <c r="F455" s="11" t="s">
        <v>714</v>
      </c>
      <c r="G455" s="14" t="s">
        <v>1721</v>
      </c>
    </row>
    <row r="456" spans="1:7" ht="15.75" customHeight="1" x14ac:dyDescent="0.25">
      <c r="A456" s="4"/>
      <c r="B456" s="7" t="s">
        <v>760</v>
      </c>
      <c r="C456" s="16">
        <v>100703</v>
      </c>
      <c r="D456" s="24">
        <v>100703</v>
      </c>
      <c r="E456" s="32" t="str">
        <f t="shared" si="7"/>
        <v>K100703</v>
      </c>
      <c r="F456" s="11" t="s">
        <v>722</v>
      </c>
      <c r="G456" s="14" t="s">
        <v>1721</v>
      </c>
    </row>
    <row r="457" spans="1:7" ht="15.75" customHeight="1" x14ac:dyDescent="0.25">
      <c r="A457" s="4"/>
      <c r="B457" s="7" t="s">
        <v>761</v>
      </c>
      <c r="C457" s="16">
        <v>100704</v>
      </c>
      <c r="D457" s="24">
        <v>100704</v>
      </c>
      <c r="E457" s="32" t="str">
        <f t="shared" si="7"/>
        <v>K100704</v>
      </c>
      <c r="F457" s="11" t="s">
        <v>720</v>
      </c>
      <c r="G457" s="14" t="s">
        <v>1721</v>
      </c>
    </row>
    <row r="458" spans="1:7" ht="15.75" customHeight="1" x14ac:dyDescent="0.25">
      <c r="A458" s="4"/>
      <c r="B458" s="7" t="s">
        <v>762</v>
      </c>
      <c r="C458" s="16">
        <v>100705</v>
      </c>
      <c r="D458" s="24">
        <v>100705</v>
      </c>
      <c r="E458" s="32" t="str">
        <f t="shared" si="7"/>
        <v>K100705</v>
      </c>
      <c r="F458" s="11" t="s">
        <v>724</v>
      </c>
      <c r="G458" s="14" t="s">
        <v>1721</v>
      </c>
    </row>
    <row r="459" spans="1:7" ht="15.75" customHeight="1" x14ac:dyDescent="0.25">
      <c r="A459" s="4"/>
      <c r="B459" s="7" t="s">
        <v>763</v>
      </c>
      <c r="C459" s="16">
        <v>100707</v>
      </c>
      <c r="D459" s="24">
        <v>100707</v>
      </c>
      <c r="E459" s="32" t="str">
        <f t="shared" si="7"/>
        <v>K100707</v>
      </c>
      <c r="F459" s="11" t="s">
        <v>657</v>
      </c>
      <c r="G459" s="14" t="s">
        <v>1723</v>
      </c>
    </row>
    <row r="460" spans="1:7" ht="26.25" customHeight="1" x14ac:dyDescent="0.25">
      <c r="A460" s="4"/>
      <c r="B460" s="7" t="s">
        <v>764</v>
      </c>
      <c r="C460" s="16">
        <v>100708</v>
      </c>
      <c r="D460" s="24">
        <v>100708</v>
      </c>
      <c r="E460" s="32" t="str">
        <f t="shared" si="7"/>
        <v>K100708</v>
      </c>
      <c r="F460" s="11" t="s">
        <v>765</v>
      </c>
      <c r="G460" s="14" t="s">
        <v>1721</v>
      </c>
    </row>
    <row r="461" spans="1:7" ht="15.75" customHeight="1" x14ac:dyDescent="0.25">
      <c r="A461" s="4"/>
      <c r="B461" s="7" t="s">
        <v>766</v>
      </c>
      <c r="C461" s="16">
        <v>100799</v>
      </c>
      <c r="D461" s="24">
        <v>100799</v>
      </c>
      <c r="E461" s="32" t="str">
        <f t="shared" si="7"/>
        <v>K100799</v>
      </c>
      <c r="F461" s="11" t="s">
        <v>27</v>
      </c>
      <c r="G461" s="14" t="s">
        <v>1721</v>
      </c>
    </row>
    <row r="462" spans="1:7" ht="15.75" customHeight="1" x14ac:dyDescent="0.25">
      <c r="A462" s="4"/>
      <c r="B462" s="7" t="s">
        <v>767</v>
      </c>
      <c r="C462" s="16">
        <v>1008</v>
      </c>
      <c r="D462" s="24">
        <v>1008</v>
      </c>
      <c r="E462" s="32" t="str">
        <f t="shared" si="7"/>
        <v>K1008</v>
      </c>
      <c r="F462" s="11" t="s">
        <v>768</v>
      </c>
      <c r="G462" s="14" t="s">
        <v>1722</v>
      </c>
    </row>
    <row r="463" spans="1:7" ht="15.75" customHeight="1" x14ac:dyDescent="0.25">
      <c r="A463" s="4"/>
      <c r="B463" s="7" t="s">
        <v>769</v>
      </c>
      <c r="C463" s="16">
        <v>100804</v>
      </c>
      <c r="D463" s="24">
        <v>100804</v>
      </c>
      <c r="E463" s="32" t="str">
        <f t="shared" si="7"/>
        <v>K100804</v>
      </c>
      <c r="F463" s="11" t="s">
        <v>770</v>
      </c>
      <c r="G463" s="14" t="s">
        <v>1721</v>
      </c>
    </row>
    <row r="464" spans="1:7" ht="15.75" customHeight="1" x14ac:dyDescent="0.25">
      <c r="A464" s="4"/>
      <c r="B464" s="7" t="s">
        <v>771</v>
      </c>
      <c r="C464" s="16">
        <v>100808</v>
      </c>
      <c r="D464" s="24">
        <v>100808</v>
      </c>
      <c r="E464" s="32" t="str">
        <f t="shared" si="7"/>
        <v>K100808</v>
      </c>
      <c r="F464" s="11" t="s">
        <v>772</v>
      </c>
      <c r="G464" s="14" t="s">
        <v>1723</v>
      </c>
    </row>
    <row r="465" spans="1:7" ht="15.75" customHeight="1" x14ac:dyDescent="0.25">
      <c r="A465" s="4"/>
      <c r="B465" s="7" t="s">
        <v>773</v>
      </c>
      <c r="C465" s="16">
        <v>100809</v>
      </c>
      <c r="D465" s="24">
        <v>100809</v>
      </c>
      <c r="E465" s="32" t="str">
        <f t="shared" si="7"/>
        <v>K100809</v>
      </c>
      <c r="F465" s="11" t="s">
        <v>774</v>
      </c>
      <c r="G465" s="14" t="s">
        <v>1721</v>
      </c>
    </row>
    <row r="466" spans="1:7" ht="26.25" customHeight="1" x14ac:dyDescent="0.25">
      <c r="A466" s="4"/>
      <c r="B466" s="7" t="s">
        <v>775</v>
      </c>
      <c r="C466" s="16">
        <v>100810</v>
      </c>
      <c r="D466" s="24">
        <v>100810</v>
      </c>
      <c r="E466" s="32" t="str">
        <f t="shared" si="7"/>
        <v>K100810</v>
      </c>
      <c r="F466" s="11" t="s">
        <v>741</v>
      </c>
      <c r="G466" s="14" t="s">
        <v>1723</v>
      </c>
    </row>
    <row r="467" spans="1:7" ht="15.75" customHeight="1" x14ac:dyDescent="0.25">
      <c r="A467" s="4"/>
      <c r="B467" s="6">
        <v>40765</v>
      </c>
      <c r="C467" s="16" t="s">
        <v>1737</v>
      </c>
      <c r="D467" s="24" t="s">
        <v>1737</v>
      </c>
      <c r="E467" s="32" t="str">
        <f t="shared" si="7"/>
        <v>K40765</v>
      </c>
      <c r="F467" s="11" t="s">
        <v>776</v>
      </c>
      <c r="G467" s="14" t="s">
        <v>1722</v>
      </c>
    </row>
    <row r="468" spans="1:7" ht="15.75" customHeight="1" x14ac:dyDescent="0.25">
      <c r="A468" s="4"/>
      <c r="B468" s="7" t="s">
        <v>777</v>
      </c>
      <c r="C468" s="16">
        <v>100812</v>
      </c>
      <c r="D468" s="24">
        <v>100812</v>
      </c>
      <c r="E468" s="32" t="str">
        <f t="shared" si="7"/>
        <v>K100812</v>
      </c>
      <c r="F468" s="11" t="s">
        <v>684</v>
      </c>
      <c r="G468" s="14" t="s">
        <v>1723</v>
      </c>
    </row>
    <row r="469" spans="1:7" ht="26.25" customHeight="1" x14ac:dyDescent="0.25">
      <c r="A469" s="4"/>
      <c r="B469" s="7" t="s">
        <v>778</v>
      </c>
      <c r="C469" s="16">
        <v>100813</v>
      </c>
      <c r="D469" s="24">
        <v>100813</v>
      </c>
      <c r="E469" s="32" t="str">
        <f t="shared" si="7"/>
        <v>K100813</v>
      </c>
      <c r="F469" s="11" t="s">
        <v>779</v>
      </c>
      <c r="G469" s="14" t="s">
        <v>1721</v>
      </c>
    </row>
    <row r="470" spans="1:7" ht="15.75" customHeight="1" x14ac:dyDescent="0.25">
      <c r="A470" s="4"/>
      <c r="B470" s="7" t="s">
        <v>780</v>
      </c>
      <c r="C470" s="16">
        <v>100814</v>
      </c>
      <c r="D470" s="24">
        <v>100814</v>
      </c>
      <c r="E470" s="32" t="str">
        <f t="shared" si="7"/>
        <v>K100814</v>
      </c>
      <c r="F470" s="11" t="s">
        <v>670</v>
      </c>
      <c r="G470" s="14" t="s">
        <v>1721</v>
      </c>
    </row>
    <row r="471" spans="1:7" ht="15.75" customHeight="1" x14ac:dyDescent="0.25">
      <c r="A471" s="4"/>
      <c r="B471" s="7" t="s">
        <v>781</v>
      </c>
      <c r="C471" s="16">
        <v>100815</v>
      </c>
      <c r="D471" s="24">
        <v>100815</v>
      </c>
      <c r="E471" s="32" t="str">
        <f t="shared" si="7"/>
        <v>K100815</v>
      </c>
      <c r="F471" s="11" t="s">
        <v>782</v>
      </c>
      <c r="G471" s="14" t="s">
        <v>1723</v>
      </c>
    </row>
    <row r="472" spans="1:7" ht="15.75" customHeight="1" x14ac:dyDescent="0.25">
      <c r="A472" s="4"/>
      <c r="B472" s="7" t="s">
        <v>783</v>
      </c>
      <c r="C472" s="16">
        <v>100816</v>
      </c>
      <c r="D472" s="24">
        <v>100816</v>
      </c>
      <c r="E472" s="32" t="str">
        <f t="shared" si="7"/>
        <v>K100816</v>
      </c>
      <c r="F472" s="11" t="s">
        <v>784</v>
      </c>
      <c r="G472" s="14" t="s">
        <v>1721</v>
      </c>
    </row>
    <row r="473" spans="1:7" ht="26.25" customHeight="1" x14ac:dyDescent="0.25">
      <c r="A473" s="4"/>
      <c r="B473" s="7" t="s">
        <v>785</v>
      </c>
      <c r="C473" s="16">
        <v>100817</v>
      </c>
      <c r="D473" s="24">
        <v>100817</v>
      </c>
      <c r="E473" s="32" t="str">
        <f t="shared" si="7"/>
        <v>K100817</v>
      </c>
      <c r="F473" s="11" t="s">
        <v>786</v>
      </c>
      <c r="G473" s="14" t="s">
        <v>1723</v>
      </c>
    </row>
    <row r="474" spans="1:7" ht="26.25" customHeight="1" x14ac:dyDescent="0.25">
      <c r="A474" s="4"/>
      <c r="B474" s="7" t="s">
        <v>787</v>
      </c>
      <c r="C474" s="16">
        <v>100818</v>
      </c>
      <c r="D474" s="24">
        <v>100818</v>
      </c>
      <c r="E474" s="32" t="str">
        <f t="shared" si="7"/>
        <v>K100818</v>
      </c>
      <c r="F474" s="11" t="s">
        <v>788</v>
      </c>
      <c r="G474" s="14" t="s">
        <v>1721</v>
      </c>
    </row>
    <row r="475" spans="1:7" ht="15.75" customHeight="1" x14ac:dyDescent="0.25">
      <c r="A475" s="4"/>
      <c r="B475" s="7" t="s">
        <v>789</v>
      </c>
      <c r="C475" s="16">
        <v>100819</v>
      </c>
      <c r="D475" s="24">
        <v>100819</v>
      </c>
      <c r="E475" s="32" t="str">
        <f t="shared" si="7"/>
        <v>K100819</v>
      </c>
      <c r="F475" s="11" t="s">
        <v>657</v>
      </c>
      <c r="G475" s="14" t="s">
        <v>1723</v>
      </c>
    </row>
    <row r="476" spans="1:7" ht="26.25" customHeight="1" x14ac:dyDescent="0.25">
      <c r="A476" s="4"/>
      <c r="B476" s="7" t="s">
        <v>790</v>
      </c>
      <c r="C476" s="16">
        <v>100820</v>
      </c>
      <c r="D476" s="24">
        <v>100820</v>
      </c>
      <c r="E476" s="32" t="str">
        <f t="shared" si="7"/>
        <v>K100820</v>
      </c>
      <c r="F476" s="11" t="s">
        <v>791</v>
      </c>
      <c r="G476" s="14" t="s">
        <v>1721</v>
      </c>
    </row>
    <row r="477" spans="1:7" ht="15.75" customHeight="1" x14ac:dyDescent="0.25">
      <c r="A477" s="4"/>
      <c r="B477" s="7" t="s">
        <v>792</v>
      </c>
      <c r="C477" s="16">
        <v>100899</v>
      </c>
      <c r="D477" s="24">
        <v>100899</v>
      </c>
      <c r="E477" s="32" t="str">
        <f t="shared" si="7"/>
        <v>K100899</v>
      </c>
      <c r="F477" s="11" t="s">
        <v>27</v>
      </c>
      <c r="G477" s="14" t="s">
        <v>1721</v>
      </c>
    </row>
    <row r="478" spans="1:7" ht="15.75" customHeight="1" x14ac:dyDescent="0.25">
      <c r="A478" s="4"/>
      <c r="B478" s="7" t="s">
        <v>793</v>
      </c>
      <c r="C478" s="16">
        <v>1009</v>
      </c>
      <c r="D478" s="24">
        <v>1009</v>
      </c>
      <c r="E478" s="32" t="str">
        <f t="shared" si="7"/>
        <v>K1009</v>
      </c>
      <c r="F478" s="11" t="s">
        <v>794</v>
      </c>
      <c r="G478" s="14" t="s">
        <v>1722</v>
      </c>
    </row>
    <row r="479" spans="1:7" ht="15.75" customHeight="1" x14ac:dyDescent="0.25">
      <c r="A479" s="4"/>
      <c r="B479" s="7" t="s">
        <v>795</v>
      </c>
      <c r="C479" s="16">
        <v>100903</v>
      </c>
      <c r="D479" s="24">
        <v>100903</v>
      </c>
      <c r="E479" s="32" t="str">
        <f t="shared" si="7"/>
        <v>K100903</v>
      </c>
      <c r="F479" s="11" t="s">
        <v>796</v>
      </c>
      <c r="G479" s="14" t="s">
        <v>1721</v>
      </c>
    </row>
    <row r="480" spans="1:7" ht="26.25" customHeight="1" x14ac:dyDescent="0.25">
      <c r="A480" s="4"/>
      <c r="B480" s="7" t="s">
        <v>797</v>
      </c>
      <c r="C480" s="16">
        <v>100905</v>
      </c>
      <c r="D480" s="24">
        <v>100905</v>
      </c>
      <c r="E480" s="32" t="str">
        <f t="shared" si="7"/>
        <v>K100905</v>
      </c>
      <c r="F480" s="11" t="s">
        <v>798</v>
      </c>
      <c r="G480" s="14" t="s">
        <v>1723</v>
      </c>
    </row>
    <row r="481" spans="1:7" ht="26.25" customHeight="1" x14ac:dyDescent="0.25">
      <c r="A481" s="4"/>
      <c r="B481" s="7" t="s">
        <v>799</v>
      </c>
      <c r="C481" s="16">
        <v>100906</v>
      </c>
      <c r="D481" s="24">
        <v>100906</v>
      </c>
      <c r="E481" s="32" t="str">
        <f t="shared" si="7"/>
        <v>K100906</v>
      </c>
      <c r="F481" s="11" t="s">
        <v>800</v>
      </c>
      <c r="G481" s="14" t="s">
        <v>1721</v>
      </c>
    </row>
    <row r="482" spans="1:7" ht="26.25" customHeight="1" x14ac:dyDescent="0.25">
      <c r="A482" s="4"/>
      <c r="B482" s="7" t="s">
        <v>801</v>
      </c>
      <c r="C482" s="16">
        <v>100907</v>
      </c>
      <c r="D482" s="24">
        <v>100907</v>
      </c>
      <c r="E482" s="32" t="str">
        <f t="shared" si="7"/>
        <v>K100907</v>
      </c>
      <c r="F482" s="11" t="s">
        <v>802</v>
      </c>
      <c r="G482" s="14" t="s">
        <v>1723</v>
      </c>
    </row>
    <row r="483" spans="1:7" ht="26.25" customHeight="1" x14ac:dyDescent="0.25">
      <c r="A483" s="4"/>
      <c r="B483" s="7" t="s">
        <v>803</v>
      </c>
      <c r="C483" s="16">
        <v>100908</v>
      </c>
      <c r="D483" s="24">
        <v>100908</v>
      </c>
      <c r="E483" s="32" t="str">
        <f t="shared" si="7"/>
        <v>K100908</v>
      </c>
      <c r="F483" s="11" t="s">
        <v>804</v>
      </c>
      <c r="G483" s="14" t="s">
        <v>1721</v>
      </c>
    </row>
    <row r="484" spans="1:7" ht="15.75" customHeight="1" x14ac:dyDescent="0.25">
      <c r="A484" s="4"/>
      <c r="B484" s="7" t="s">
        <v>805</v>
      </c>
      <c r="C484" s="16">
        <v>100909</v>
      </c>
      <c r="D484" s="24">
        <v>100909</v>
      </c>
      <c r="E484" s="32" t="str">
        <f t="shared" si="7"/>
        <v>K100909</v>
      </c>
      <c r="F484" s="11" t="s">
        <v>782</v>
      </c>
      <c r="G484" s="14" t="s">
        <v>1723</v>
      </c>
    </row>
    <row r="485" spans="1:7" ht="15.75" customHeight="1" x14ac:dyDescent="0.25">
      <c r="A485" s="4"/>
      <c r="B485" s="7" t="s">
        <v>806</v>
      </c>
      <c r="C485" s="16">
        <v>100910</v>
      </c>
      <c r="D485" s="24">
        <v>100910</v>
      </c>
      <c r="E485" s="32" t="str">
        <f t="shared" si="7"/>
        <v>K100910</v>
      </c>
      <c r="F485" s="11" t="s">
        <v>807</v>
      </c>
      <c r="G485" s="14" t="s">
        <v>1721</v>
      </c>
    </row>
    <row r="486" spans="1:7" ht="15.75" customHeight="1" x14ac:dyDescent="0.25">
      <c r="A486" s="4"/>
      <c r="B486" s="7" t="s">
        <v>808</v>
      </c>
      <c r="C486" s="16">
        <v>100911</v>
      </c>
      <c r="D486" s="24">
        <v>100911</v>
      </c>
      <c r="E486" s="32" t="str">
        <f t="shared" si="7"/>
        <v>K100911</v>
      </c>
      <c r="F486" s="11" t="s">
        <v>809</v>
      </c>
      <c r="G486" s="14" t="s">
        <v>1723</v>
      </c>
    </row>
    <row r="487" spans="1:7" ht="15.75" customHeight="1" x14ac:dyDescent="0.25">
      <c r="A487" s="4"/>
      <c r="B487" s="7" t="s">
        <v>810</v>
      </c>
      <c r="C487" s="16">
        <v>100912</v>
      </c>
      <c r="D487" s="24">
        <v>100912</v>
      </c>
      <c r="E487" s="32" t="str">
        <f t="shared" si="7"/>
        <v>K100912</v>
      </c>
      <c r="F487" s="11" t="s">
        <v>811</v>
      </c>
      <c r="G487" s="14" t="s">
        <v>1721</v>
      </c>
    </row>
    <row r="488" spans="1:7" ht="15.75" customHeight="1" x14ac:dyDescent="0.25">
      <c r="A488" s="4"/>
      <c r="B488" s="7" t="s">
        <v>812</v>
      </c>
      <c r="C488" s="16">
        <v>100913</v>
      </c>
      <c r="D488" s="24">
        <v>100913</v>
      </c>
      <c r="E488" s="32" t="str">
        <f t="shared" si="7"/>
        <v>K100913</v>
      </c>
      <c r="F488" s="11" t="s">
        <v>813</v>
      </c>
      <c r="G488" s="14" t="s">
        <v>1723</v>
      </c>
    </row>
    <row r="489" spans="1:7" ht="15.75" customHeight="1" x14ac:dyDescent="0.25">
      <c r="A489" s="4"/>
      <c r="B489" s="7" t="s">
        <v>814</v>
      </c>
      <c r="C489" s="16">
        <v>100914</v>
      </c>
      <c r="D489" s="24">
        <v>100914</v>
      </c>
      <c r="E489" s="32" t="str">
        <f t="shared" si="7"/>
        <v>K100914</v>
      </c>
      <c r="F489" s="11" t="s">
        <v>815</v>
      </c>
      <c r="G489" s="14" t="s">
        <v>1721</v>
      </c>
    </row>
    <row r="490" spans="1:7" ht="26.25" customHeight="1" x14ac:dyDescent="0.25">
      <c r="A490" s="4"/>
      <c r="B490" s="7" t="s">
        <v>816</v>
      </c>
      <c r="C490" s="16">
        <v>100915</v>
      </c>
      <c r="D490" s="24">
        <v>100915</v>
      </c>
      <c r="E490" s="32" t="str">
        <f t="shared" si="7"/>
        <v>K100915</v>
      </c>
      <c r="F490" s="11" t="s">
        <v>817</v>
      </c>
      <c r="G490" s="14" t="s">
        <v>1723</v>
      </c>
    </row>
    <row r="491" spans="1:7" ht="26.25" customHeight="1" x14ac:dyDescent="0.25">
      <c r="A491" s="4"/>
      <c r="B491" s="7" t="s">
        <v>818</v>
      </c>
      <c r="C491" s="16">
        <v>100916</v>
      </c>
      <c r="D491" s="24">
        <v>100916</v>
      </c>
      <c r="E491" s="32" t="str">
        <f t="shared" si="7"/>
        <v>K100916</v>
      </c>
      <c r="F491" s="11" t="s">
        <v>819</v>
      </c>
      <c r="G491" s="14" t="s">
        <v>1721</v>
      </c>
    </row>
    <row r="492" spans="1:7" ht="15.75" customHeight="1" x14ac:dyDescent="0.25">
      <c r="A492" s="4"/>
      <c r="B492" s="7" t="s">
        <v>820</v>
      </c>
      <c r="C492" s="16">
        <v>100999</v>
      </c>
      <c r="D492" s="24">
        <v>100999</v>
      </c>
      <c r="E492" s="32" t="str">
        <f t="shared" si="7"/>
        <v>K100999</v>
      </c>
      <c r="F492" s="11" t="s">
        <v>27</v>
      </c>
      <c r="G492" s="14" t="s">
        <v>1721</v>
      </c>
    </row>
    <row r="493" spans="1:7" ht="15.75" customHeight="1" x14ac:dyDescent="0.25">
      <c r="A493" s="4"/>
      <c r="B493" s="7" t="s">
        <v>821</v>
      </c>
      <c r="C493" s="16">
        <v>1010</v>
      </c>
      <c r="D493" s="24">
        <v>1010</v>
      </c>
      <c r="E493" s="32" t="str">
        <f t="shared" si="7"/>
        <v>K1010</v>
      </c>
      <c r="F493" s="11" t="s">
        <v>822</v>
      </c>
      <c r="G493" s="14" t="s">
        <v>1722</v>
      </c>
    </row>
    <row r="494" spans="1:7" ht="15.75" customHeight="1" x14ac:dyDescent="0.25">
      <c r="A494" s="4"/>
      <c r="B494" s="7" t="s">
        <v>823</v>
      </c>
      <c r="C494" s="16">
        <v>101003</v>
      </c>
      <c r="D494" s="24">
        <v>101003</v>
      </c>
      <c r="E494" s="32" t="str">
        <f t="shared" si="7"/>
        <v>K101003</v>
      </c>
      <c r="F494" s="11" t="s">
        <v>796</v>
      </c>
      <c r="G494" s="14" t="s">
        <v>1721</v>
      </c>
    </row>
    <row r="495" spans="1:7" ht="26.25" customHeight="1" x14ac:dyDescent="0.25">
      <c r="A495" s="4"/>
      <c r="B495" s="7" t="s">
        <v>824</v>
      </c>
      <c r="C495" s="16">
        <v>101005</v>
      </c>
      <c r="D495" s="24">
        <v>101005</v>
      </c>
      <c r="E495" s="32" t="str">
        <f t="shared" si="7"/>
        <v>K101005</v>
      </c>
      <c r="F495" s="11" t="s">
        <v>798</v>
      </c>
      <c r="G495" s="14" t="s">
        <v>1723</v>
      </c>
    </row>
    <row r="496" spans="1:7" ht="26.25" customHeight="1" x14ac:dyDescent="0.25">
      <c r="A496" s="4"/>
      <c r="B496" s="7" t="s">
        <v>825</v>
      </c>
      <c r="C496" s="16">
        <v>101006</v>
      </c>
      <c r="D496" s="24">
        <v>101006</v>
      </c>
      <c r="E496" s="32" t="str">
        <f t="shared" si="7"/>
        <v>K101006</v>
      </c>
      <c r="F496" s="11" t="s">
        <v>826</v>
      </c>
      <c r="G496" s="14" t="s">
        <v>1721</v>
      </c>
    </row>
    <row r="497" spans="1:7" ht="26.25" customHeight="1" x14ac:dyDescent="0.25">
      <c r="A497" s="4"/>
      <c r="B497" s="7" t="s">
        <v>827</v>
      </c>
      <c r="C497" s="16">
        <v>101007</v>
      </c>
      <c r="D497" s="24">
        <v>101007</v>
      </c>
      <c r="E497" s="32" t="str">
        <f t="shared" si="7"/>
        <v>K101007</v>
      </c>
      <c r="F497" s="11" t="s">
        <v>802</v>
      </c>
      <c r="G497" s="14" t="s">
        <v>1723</v>
      </c>
    </row>
    <row r="498" spans="1:7" ht="26.25" customHeight="1" x14ac:dyDescent="0.25">
      <c r="A498" s="4"/>
      <c r="B498" s="7" t="s">
        <v>828</v>
      </c>
      <c r="C498" s="16">
        <v>101008</v>
      </c>
      <c r="D498" s="24">
        <v>101008</v>
      </c>
      <c r="E498" s="32" t="str">
        <f t="shared" si="7"/>
        <v>K101008</v>
      </c>
      <c r="F498" s="11" t="s">
        <v>829</v>
      </c>
      <c r="G498" s="14" t="s">
        <v>1721</v>
      </c>
    </row>
    <row r="499" spans="1:7" ht="15.75" customHeight="1" x14ac:dyDescent="0.25">
      <c r="A499" s="4"/>
      <c r="B499" s="7" t="s">
        <v>830</v>
      </c>
      <c r="C499" s="16">
        <v>101009</v>
      </c>
      <c r="D499" s="24">
        <v>101009</v>
      </c>
      <c r="E499" s="32" t="str">
        <f t="shared" si="7"/>
        <v>K101009</v>
      </c>
      <c r="F499" s="11" t="s">
        <v>782</v>
      </c>
      <c r="G499" s="14" t="s">
        <v>1723</v>
      </c>
    </row>
    <row r="500" spans="1:7" ht="15.75" customHeight="1" x14ac:dyDescent="0.25">
      <c r="A500" s="4"/>
      <c r="B500" s="7" t="s">
        <v>831</v>
      </c>
      <c r="C500" s="16">
        <v>101010</v>
      </c>
      <c r="D500" s="24">
        <v>101010</v>
      </c>
      <c r="E500" s="32" t="str">
        <f t="shared" si="7"/>
        <v>K101010</v>
      </c>
      <c r="F500" s="11" t="s">
        <v>832</v>
      </c>
      <c r="G500" s="14" t="s">
        <v>1721</v>
      </c>
    </row>
    <row r="501" spans="1:7" ht="15.75" customHeight="1" x14ac:dyDescent="0.25">
      <c r="A501" s="4"/>
      <c r="B501" s="7" t="s">
        <v>833</v>
      </c>
      <c r="C501" s="16">
        <v>101011</v>
      </c>
      <c r="D501" s="24">
        <v>101011</v>
      </c>
      <c r="E501" s="32" t="str">
        <f t="shared" si="7"/>
        <v>K101011</v>
      </c>
      <c r="F501" s="11" t="s">
        <v>809</v>
      </c>
      <c r="G501" s="14" t="s">
        <v>1723</v>
      </c>
    </row>
    <row r="502" spans="1:7" ht="15.75" customHeight="1" x14ac:dyDescent="0.25">
      <c r="A502" s="4"/>
      <c r="B502" s="7" t="s">
        <v>834</v>
      </c>
      <c r="C502" s="16">
        <v>101012</v>
      </c>
      <c r="D502" s="24">
        <v>101012</v>
      </c>
      <c r="E502" s="32" t="str">
        <f t="shared" si="7"/>
        <v>K101012</v>
      </c>
      <c r="F502" s="11" t="s">
        <v>835</v>
      </c>
      <c r="G502" s="14" t="s">
        <v>1721</v>
      </c>
    </row>
    <row r="503" spans="1:7" ht="15.75" customHeight="1" x14ac:dyDescent="0.25">
      <c r="A503" s="4"/>
      <c r="B503" s="7" t="s">
        <v>836</v>
      </c>
      <c r="C503" s="16">
        <v>101013</v>
      </c>
      <c r="D503" s="24">
        <v>101013</v>
      </c>
      <c r="E503" s="32" t="str">
        <f t="shared" si="7"/>
        <v>K101013</v>
      </c>
      <c r="F503" s="11" t="s">
        <v>813</v>
      </c>
      <c r="G503" s="14" t="s">
        <v>1723</v>
      </c>
    </row>
    <row r="504" spans="1:7" ht="15.75" customHeight="1" x14ac:dyDescent="0.25">
      <c r="A504" s="4"/>
      <c r="B504" s="7" t="s">
        <v>837</v>
      </c>
      <c r="C504" s="16">
        <v>101014</v>
      </c>
      <c r="D504" s="24">
        <v>101014</v>
      </c>
      <c r="E504" s="32" t="str">
        <f t="shared" si="7"/>
        <v>K101014</v>
      </c>
      <c r="F504" s="11" t="s">
        <v>838</v>
      </c>
      <c r="G504" s="14" t="s">
        <v>1721</v>
      </c>
    </row>
    <row r="505" spans="1:7" ht="26.25" customHeight="1" x14ac:dyDescent="0.25">
      <c r="A505" s="4"/>
      <c r="B505" s="7" t="s">
        <v>839</v>
      </c>
      <c r="C505" s="16">
        <v>101015</v>
      </c>
      <c r="D505" s="24">
        <v>101015</v>
      </c>
      <c r="E505" s="32" t="str">
        <f t="shared" si="7"/>
        <v>K101015</v>
      </c>
      <c r="F505" s="11" t="s">
        <v>817</v>
      </c>
      <c r="G505" s="14" t="s">
        <v>1723</v>
      </c>
    </row>
    <row r="506" spans="1:7" ht="26.25" customHeight="1" x14ac:dyDescent="0.25">
      <c r="A506" s="4"/>
      <c r="B506" s="7" t="s">
        <v>840</v>
      </c>
      <c r="C506" s="16">
        <v>101016</v>
      </c>
      <c r="D506" s="24">
        <v>101016</v>
      </c>
      <c r="E506" s="32" t="str">
        <f t="shared" si="7"/>
        <v>K101016</v>
      </c>
      <c r="F506" s="11" t="s">
        <v>841</v>
      </c>
      <c r="G506" s="14" t="s">
        <v>1721</v>
      </c>
    </row>
    <row r="507" spans="1:7" ht="15.75" customHeight="1" x14ac:dyDescent="0.25">
      <c r="A507" s="4"/>
      <c r="B507" s="7" t="s">
        <v>842</v>
      </c>
      <c r="C507" s="16">
        <v>101099</v>
      </c>
      <c r="D507" s="24">
        <v>101099</v>
      </c>
      <c r="E507" s="32" t="str">
        <f t="shared" si="7"/>
        <v>K101099</v>
      </c>
      <c r="F507" s="11" t="s">
        <v>27</v>
      </c>
      <c r="G507" s="14" t="s">
        <v>1721</v>
      </c>
    </row>
    <row r="508" spans="1:7" ht="15.75" customHeight="1" x14ac:dyDescent="0.25">
      <c r="A508" s="4"/>
      <c r="B508" s="7" t="s">
        <v>843</v>
      </c>
      <c r="C508" s="16">
        <v>1011</v>
      </c>
      <c r="D508" s="24">
        <v>1011</v>
      </c>
      <c r="E508" s="32" t="str">
        <f t="shared" si="7"/>
        <v>K1011</v>
      </c>
      <c r="F508" s="11" t="s">
        <v>844</v>
      </c>
      <c r="G508" s="14" t="s">
        <v>1722</v>
      </c>
    </row>
    <row r="509" spans="1:7" ht="15.75" customHeight="1" x14ac:dyDescent="0.25">
      <c r="A509" s="4"/>
      <c r="B509" s="7" t="s">
        <v>845</v>
      </c>
      <c r="C509" s="16">
        <v>101103</v>
      </c>
      <c r="D509" s="24">
        <v>101103</v>
      </c>
      <c r="E509" s="32" t="str">
        <f t="shared" si="7"/>
        <v>K101103</v>
      </c>
      <c r="F509" s="11" t="s">
        <v>846</v>
      </c>
      <c r="G509" s="14" t="s">
        <v>1721</v>
      </c>
    </row>
    <row r="510" spans="1:7" ht="15.75" customHeight="1" x14ac:dyDescent="0.25">
      <c r="A510" s="4"/>
      <c r="B510" s="7" t="s">
        <v>847</v>
      </c>
      <c r="C510" s="16">
        <v>101105</v>
      </c>
      <c r="D510" s="24">
        <v>101105</v>
      </c>
      <c r="E510" s="32" t="str">
        <f t="shared" si="7"/>
        <v>K101105</v>
      </c>
      <c r="F510" s="11" t="s">
        <v>770</v>
      </c>
      <c r="G510" s="14" t="s">
        <v>1721</v>
      </c>
    </row>
    <row r="511" spans="1:7" ht="26.25" customHeight="1" x14ac:dyDescent="0.25">
      <c r="A511" s="4"/>
      <c r="B511" s="7" t="s">
        <v>848</v>
      </c>
      <c r="C511" s="16">
        <v>101109</v>
      </c>
      <c r="D511" s="24">
        <v>101109</v>
      </c>
      <c r="E511" s="32" t="str">
        <f t="shared" si="7"/>
        <v>K101109</v>
      </c>
      <c r="F511" s="11" t="s">
        <v>849</v>
      </c>
      <c r="G511" s="14" t="s">
        <v>1723</v>
      </c>
    </row>
    <row r="512" spans="1:7" ht="26.25" customHeight="1" x14ac:dyDescent="0.25">
      <c r="A512" s="4"/>
      <c r="B512" s="7" t="s">
        <v>850</v>
      </c>
      <c r="C512" s="16">
        <v>101110</v>
      </c>
      <c r="D512" s="24">
        <v>101110</v>
      </c>
      <c r="E512" s="32" t="str">
        <f t="shared" si="7"/>
        <v>K101110</v>
      </c>
      <c r="F512" s="11" t="s">
        <v>851</v>
      </c>
      <c r="G512" s="14" t="s">
        <v>1721</v>
      </c>
    </row>
    <row r="513" spans="1:7" ht="26.25" customHeight="1" x14ac:dyDescent="0.25">
      <c r="A513" s="4"/>
      <c r="B513" s="7" t="s">
        <v>852</v>
      </c>
      <c r="C513" s="16">
        <v>101111</v>
      </c>
      <c r="D513" s="24">
        <v>101111</v>
      </c>
      <c r="E513" s="32" t="str">
        <f t="shared" si="7"/>
        <v>K101111</v>
      </c>
      <c r="F513" s="11" t="s">
        <v>853</v>
      </c>
      <c r="G513" s="14" t="s">
        <v>1723</v>
      </c>
    </row>
    <row r="514" spans="1:7" ht="15.75" customHeight="1" x14ac:dyDescent="0.25">
      <c r="A514" s="4"/>
      <c r="B514" s="7" t="s">
        <v>854</v>
      </c>
      <c r="C514" s="16">
        <v>101112</v>
      </c>
      <c r="D514" s="24">
        <v>101112</v>
      </c>
      <c r="E514" s="32" t="str">
        <f t="shared" si="7"/>
        <v>K101112</v>
      </c>
      <c r="F514" s="11" t="s">
        <v>855</v>
      </c>
      <c r="G514" s="14" t="s">
        <v>1721</v>
      </c>
    </row>
    <row r="515" spans="1:7" ht="26.25" customHeight="1" x14ac:dyDescent="0.25">
      <c r="A515" s="4"/>
      <c r="B515" s="7" t="s">
        <v>856</v>
      </c>
      <c r="C515" s="16">
        <v>101113</v>
      </c>
      <c r="D515" s="24">
        <v>101113</v>
      </c>
      <c r="E515" s="32" t="str">
        <f t="shared" si="7"/>
        <v>K101113</v>
      </c>
      <c r="F515" s="11" t="s">
        <v>857</v>
      </c>
      <c r="G515" s="14" t="s">
        <v>1723</v>
      </c>
    </row>
    <row r="516" spans="1:7" ht="26.25" customHeight="1" x14ac:dyDescent="0.25">
      <c r="A516" s="4"/>
      <c r="B516" s="7" t="s">
        <v>858</v>
      </c>
      <c r="C516" s="16">
        <v>101114</v>
      </c>
      <c r="D516" s="24">
        <v>101114</v>
      </c>
      <c r="E516" s="32" t="str">
        <f t="shared" si="7"/>
        <v>K101114</v>
      </c>
      <c r="F516" s="11" t="s">
        <v>859</v>
      </c>
      <c r="G516" s="14" t="s">
        <v>1721</v>
      </c>
    </row>
    <row r="517" spans="1:7" ht="26.25" customHeight="1" x14ac:dyDescent="0.25">
      <c r="A517" s="4"/>
      <c r="B517" s="7" t="s">
        <v>860</v>
      </c>
      <c r="C517" s="16">
        <v>101115</v>
      </c>
      <c r="D517" s="24">
        <v>101115</v>
      </c>
      <c r="E517" s="32" t="str">
        <f t="shared" si="7"/>
        <v>K101115</v>
      </c>
      <c r="F517" s="11" t="s">
        <v>861</v>
      </c>
      <c r="G517" s="14" t="s">
        <v>1723</v>
      </c>
    </row>
    <row r="518" spans="1:7" ht="26.25" customHeight="1" x14ac:dyDescent="0.25">
      <c r="A518" s="4"/>
      <c r="B518" s="7" t="s">
        <v>862</v>
      </c>
      <c r="C518" s="16">
        <v>101116</v>
      </c>
      <c r="D518" s="24">
        <v>101116</v>
      </c>
      <c r="E518" s="32" t="str">
        <f t="shared" si="7"/>
        <v>K101116</v>
      </c>
      <c r="F518" s="11" t="s">
        <v>863</v>
      </c>
      <c r="G518" s="14" t="s">
        <v>1721</v>
      </c>
    </row>
    <row r="519" spans="1:7" ht="26.25" customHeight="1" x14ac:dyDescent="0.25">
      <c r="A519" s="4"/>
      <c r="B519" s="7" t="s">
        <v>864</v>
      </c>
      <c r="C519" s="16">
        <v>101117</v>
      </c>
      <c r="D519" s="24">
        <v>101117</v>
      </c>
      <c r="E519" s="32" t="str">
        <f t="shared" ref="E519:E582" si="8">"K"&amp;D519</f>
        <v>K101117</v>
      </c>
      <c r="F519" s="11" t="s">
        <v>786</v>
      </c>
      <c r="G519" s="14" t="s">
        <v>1723</v>
      </c>
    </row>
    <row r="520" spans="1:7" ht="26.25" customHeight="1" x14ac:dyDescent="0.25">
      <c r="A520" s="4"/>
      <c r="B520" s="7" t="s">
        <v>865</v>
      </c>
      <c r="C520" s="16">
        <v>101118</v>
      </c>
      <c r="D520" s="24">
        <v>101118</v>
      </c>
      <c r="E520" s="32" t="str">
        <f t="shared" si="8"/>
        <v>K101118</v>
      </c>
      <c r="F520" s="11" t="s">
        <v>866</v>
      </c>
      <c r="G520" s="14" t="s">
        <v>1721</v>
      </c>
    </row>
    <row r="521" spans="1:7" ht="26.25" customHeight="1" x14ac:dyDescent="0.25">
      <c r="A521" s="4"/>
      <c r="B521" s="7" t="s">
        <v>867</v>
      </c>
      <c r="C521" s="16">
        <v>101119</v>
      </c>
      <c r="D521" s="24">
        <v>101119</v>
      </c>
      <c r="E521" s="32" t="str">
        <f t="shared" si="8"/>
        <v>K101119</v>
      </c>
      <c r="F521" s="11" t="s">
        <v>868</v>
      </c>
      <c r="G521" s="14" t="s">
        <v>1723</v>
      </c>
    </row>
    <row r="522" spans="1:7" ht="26.25" customHeight="1" x14ac:dyDescent="0.25">
      <c r="A522" s="4"/>
      <c r="B522" s="7" t="s">
        <v>869</v>
      </c>
      <c r="C522" s="16">
        <v>101120</v>
      </c>
      <c r="D522" s="24">
        <v>101120</v>
      </c>
      <c r="E522" s="32" t="str">
        <f t="shared" si="8"/>
        <v>K101120</v>
      </c>
      <c r="F522" s="11" t="s">
        <v>870</v>
      </c>
      <c r="G522" s="14" t="s">
        <v>1721</v>
      </c>
    </row>
    <row r="523" spans="1:7" ht="15.75" customHeight="1" x14ac:dyDescent="0.25">
      <c r="A523" s="4"/>
      <c r="B523" s="7" t="s">
        <v>871</v>
      </c>
      <c r="C523" s="16">
        <v>101199</v>
      </c>
      <c r="D523" s="24">
        <v>101199</v>
      </c>
      <c r="E523" s="32" t="str">
        <f t="shared" si="8"/>
        <v>K101199</v>
      </c>
      <c r="F523" s="11" t="s">
        <v>27</v>
      </c>
      <c r="G523" s="14" t="s">
        <v>1721</v>
      </c>
    </row>
    <row r="524" spans="1:7" ht="15.75" customHeight="1" x14ac:dyDescent="0.25">
      <c r="A524" s="4"/>
      <c r="B524" s="7" t="s">
        <v>872</v>
      </c>
      <c r="C524" s="16">
        <v>1012</v>
      </c>
      <c r="D524" s="24">
        <v>1012</v>
      </c>
      <c r="E524" s="32" t="str">
        <f t="shared" si="8"/>
        <v>K1012</v>
      </c>
      <c r="F524" s="11" t="s">
        <v>873</v>
      </c>
      <c r="G524" s="14" t="s">
        <v>1722</v>
      </c>
    </row>
    <row r="525" spans="1:7" ht="15.75" customHeight="1" x14ac:dyDescent="0.25">
      <c r="A525" s="8"/>
      <c r="B525" s="9">
        <v>37235</v>
      </c>
      <c r="C525" s="16" t="s">
        <v>1738</v>
      </c>
      <c r="D525" s="24" t="s">
        <v>1738</v>
      </c>
      <c r="E525" s="32" t="str">
        <f t="shared" si="8"/>
        <v>K37235</v>
      </c>
      <c r="F525" s="11" t="s">
        <v>874</v>
      </c>
      <c r="G525" s="14" t="s">
        <v>1722</v>
      </c>
    </row>
    <row r="526" spans="1:7" ht="15.75" customHeight="1" x14ac:dyDescent="0.25">
      <c r="A526" s="4"/>
      <c r="B526" s="7" t="s">
        <v>875</v>
      </c>
      <c r="C526" s="16">
        <v>101203</v>
      </c>
      <c r="D526" s="24">
        <v>101203</v>
      </c>
      <c r="E526" s="32" t="str">
        <f t="shared" si="8"/>
        <v>K101203</v>
      </c>
      <c r="F526" s="11" t="s">
        <v>770</v>
      </c>
      <c r="G526" s="14" t="s">
        <v>1721</v>
      </c>
    </row>
    <row r="527" spans="1:7" ht="15.75" customHeight="1" x14ac:dyDescent="0.25">
      <c r="A527" s="4"/>
      <c r="B527" s="7" t="s">
        <v>876</v>
      </c>
      <c r="C527" s="16">
        <v>101205</v>
      </c>
      <c r="D527" s="24">
        <v>101205</v>
      </c>
      <c r="E527" s="32" t="str">
        <f t="shared" si="8"/>
        <v>K101205</v>
      </c>
      <c r="F527" s="11" t="s">
        <v>877</v>
      </c>
      <c r="G527" s="14" t="s">
        <v>1721</v>
      </c>
    </row>
    <row r="528" spans="1:7" ht="15.75" customHeight="1" x14ac:dyDescent="0.25">
      <c r="A528" s="4"/>
      <c r="B528" s="7" t="s">
        <v>878</v>
      </c>
      <c r="C528" s="16">
        <v>101206</v>
      </c>
      <c r="D528" s="24">
        <v>101206</v>
      </c>
      <c r="E528" s="32" t="str">
        <f t="shared" si="8"/>
        <v>K101206</v>
      </c>
      <c r="F528" s="11" t="s">
        <v>879</v>
      </c>
      <c r="G528" s="14" t="s">
        <v>1721</v>
      </c>
    </row>
    <row r="529" spans="1:7" ht="26.25" customHeight="1" x14ac:dyDescent="0.25">
      <c r="A529" s="4"/>
      <c r="B529" s="7" t="s">
        <v>880</v>
      </c>
      <c r="C529" s="16">
        <v>101208</v>
      </c>
      <c r="D529" s="24">
        <v>101208</v>
      </c>
      <c r="E529" s="32" t="str">
        <f t="shared" si="8"/>
        <v>K101208</v>
      </c>
      <c r="F529" s="11" t="s">
        <v>881</v>
      </c>
      <c r="G529" s="14" t="s">
        <v>1721</v>
      </c>
    </row>
    <row r="530" spans="1:7" ht="15.75" customHeight="1" x14ac:dyDescent="0.25">
      <c r="A530" s="4"/>
      <c r="B530" s="7" t="s">
        <v>882</v>
      </c>
      <c r="C530" s="16">
        <v>101209</v>
      </c>
      <c r="D530" s="24">
        <v>101209</v>
      </c>
      <c r="E530" s="32" t="str">
        <f t="shared" si="8"/>
        <v>K101209</v>
      </c>
      <c r="F530" s="11" t="s">
        <v>883</v>
      </c>
      <c r="G530" s="14" t="s">
        <v>1723</v>
      </c>
    </row>
    <row r="531" spans="1:7" ht="26.25" customHeight="1" x14ac:dyDescent="0.25">
      <c r="A531" s="4"/>
      <c r="B531" s="7" t="s">
        <v>884</v>
      </c>
      <c r="C531" s="16">
        <v>101210</v>
      </c>
      <c r="D531" s="24">
        <v>101210</v>
      </c>
      <c r="E531" s="32" t="str">
        <f t="shared" si="8"/>
        <v>K101210</v>
      </c>
      <c r="F531" s="11" t="s">
        <v>885</v>
      </c>
      <c r="G531" s="14" t="s">
        <v>1721</v>
      </c>
    </row>
    <row r="532" spans="1:7" ht="15.75" customHeight="1" x14ac:dyDescent="0.25">
      <c r="A532" s="4"/>
      <c r="B532" s="7" t="s">
        <v>886</v>
      </c>
      <c r="C532" s="16">
        <v>101211</v>
      </c>
      <c r="D532" s="24">
        <v>101211</v>
      </c>
      <c r="E532" s="32" t="str">
        <f t="shared" si="8"/>
        <v>K101211</v>
      </c>
      <c r="F532" s="11" t="s">
        <v>887</v>
      </c>
      <c r="G532" s="14" t="s">
        <v>1723</v>
      </c>
    </row>
    <row r="533" spans="1:7" ht="15.75" customHeight="1" x14ac:dyDescent="0.25">
      <c r="A533" s="4"/>
      <c r="B533" s="7" t="s">
        <v>888</v>
      </c>
      <c r="C533" s="16">
        <v>101212</v>
      </c>
      <c r="D533" s="24">
        <v>101212</v>
      </c>
      <c r="E533" s="32" t="str">
        <f t="shared" si="8"/>
        <v>K101212</v>
      </c>
      <c r="F533" s="11" t="s">
        <v>889</v>
      </c>
      <c r="G533" s="14" t="s">
        <v>1721</v>
      </c>
    </row>
    <row r="534" spans="1:7" ht="15.75" customHeight="1" x14ac:dyDescent="0.25">
      <c r="A534" s="4"/>
      <c r="B534" s="7" t="s">
        <v>890</v>
      </c>
      <c r="C534" s="16">
        <v>101213</v>
      </c>
      <c r="D534" s="24">
        <v>101213</v>
      </c>
      <c r="E534" s="32" t="str">
        <f t="shared" si="8"/>
        <v>K101213</v>
      </c>
      <c r="F534" s="11" t="s">
        <v>88</v>
      </c>
      <c r="G534" s="14" t="s">
        <v>1721</v>
      </c>
    </row>
    <row r="535" spans="1:7" ht="15.75" customHeight="1" x14ac:dyDescent="0.25">
      <c r="A535" s="4"/>
      <c r="B535" s="7" t="s">
        <v>891</v>
      </c>
      <c r="C535" s="16">
        <v>101299</v>
      </c>
      <c r="D535" s="24">
        <v>101299</v>
      </c>
      <c r="E535" s="32" t="str">
        <f t="shared" si="8"/>
        <v>K101299</v>
      </c>
      <c r="F535" s="11" t="s">
        <v>27</v>
      </c>
      <c r="G535" s="14" t="s">
        <v>1721</v>
      </c>
    </row>
    <row r="536" spans="1:7" ht="26.25" customHeight="1" x14ac:dyDescent="0.25">
      <c r="A536" s="4"/>
      <c r="B536" s="7" t="s">
        <v>892</v>
      </c>
      <c r="C536" s="16">
        <v>1013</v>
      </c>
      <c r="D536" s="24">
        <v>1013</v>
      </c>
      <c r="E536" s="32" t="str">
        <f t="shared" si="8"/>
        <v>K1013</v>
      </c>
      <c r="F536" s="11" t="s">
        <v>893</v>
      </c>
      <c r="G536" s="14" t="s">
        <v>1722</v>
      </c>
    </row>
    <row r="537" spans="1:7" ht="15.75" customHeight="1" x14ac:dyDescent="0.25">
      <c r="A537" s="8"/>
      <c r="B537" s="10" t="s">
        <v>894</v>
      </c>
      <c r="C537" s="16">
        <v>101301</v>
      </c>
      <c r="D537" s="24">
        <v>101301</v>
      </c>
      <c r="E537" s="32" t="str">
        <f t="shared" si="8"/>
        <v>K101301</v>
      </c>
      <c r="F537" s="11" t="s">
        <v>895</v>
      </c>
      <c r="G537" s="14" t="s">
        <v>1721</v>
      </c>
    </row>
    <row r="538" spans="1:7" ht="15.75" customHeight="1" x14ac:dyDescent="0.25">
      <c r="A538" s="4"/>
      <c r="B538" s="7" t="s">
        <v>896</v>
      </c>
      <c r="C538" s="16">
        <v>101304</v>
      </c>
      <c r="D538" s="24">
        <v>101304</v>
      </c>
      <c r="E538" s="32" t="str">
        <f t="shared" si="8"/>
        <v>K101304</v>
      </c>
      <c r="F538" s="11" t="s">
        <v>897</v>
      </c>
      <c r="G538" s="14" t="s">
        <v>1721</v>
      </c>
    </row>
    <row r="539" spans="1:7" ht="26.25" customHeight="1" x14ac:dyDescent="0.25">
      <c r="A539" s="4"/>
      <c r="B539" s="7" t="s">
        <v>898</v>
      </c>
      <c r="C539" s="16">
        <v>101306</v>
      </c>
      <c r="D539" s="24">
        <v>101306</v>
      </c>
      <c r="E539" s="32" t="str">
        <f t="shared" si="8"/>
        <v>K101306</v>
      </c>
      <c r="F539" s="11" t="s">
        <v>899</v>
      </c>
      <c r="G539" s="14" t="s">
        <v>1721</v>
      </c>
    </row>
    <row r="540" spans="1:7" ht="15.75" customHeight="1" x14ac:dyDescent="0.25">
      <c r="A540" s="4"/>
      <c r="B540" s="7" t="s">
        <v>900</v>
      </c>
      <c r="C540" s="16">
        <v>101307</v>
      </c>
      <c r="D540" s="24">
        <v>101307</v>
      </c>
      <c r="E540" s="32" t="str">
        <f t="shared" si="8"/>
        <v>K101307</v>
      </c>
      <c r="F540" s="11" t="s">
        <v>724</v>
      </c>
      <c r="G540" s="14" t="s">
        <v>1721</v>
      </c>
    </row>
    <row r="541" spans="1:7" ht="15.75" customHeight="1" x14ac:dyDescent="0.25">
      <c r="A541" s="4"/>
      <c r="B541" s="7" t="s">
        <v>901</v>
      </c>
      <c r="C541" s="16">
        <v>101309</v>
      </c>
      <c r="D541" s="24">
        <v>101309</v>
      </c>
      <c r="E541" s="32" t="str">
        <f t="shared" si="8"/>
        <v>K101309</v>
      </c>
      <c r="F541" s="11" t="s">
        <v>902</v>
      </c>
      <c r="G541" s="14" t="s">
        <v>1723</v>
      </c>
    </row>
    <row r="542" spans="1:7" ht="26.25" customHeight="1" x14ac:dyDescent="0.25">
      <c r="A542" s="4"/>
      <c r="B542" s="7" t="s">
        <v>903</v>
      </c>
      <c r="C542" s="16">
        <v>101310</v>
      </c>
      <c r="D542" s="24">
        <v>101310</v>
      </c>
      <c r="E542" s="32" t="str">
        <f t="shared" si="8"/>
        <v>K101310</v>
      </c>
      <c r="F542" s="11" t="s">
        <v>904</v>
      </c>
      <c r="G542" s="14" t="s">
        <v>1721</v>
      </c>
    </row>
    <row r="543" spans="1:7" ht="26.25" customHeight="1" x14ac:dyDescent="0.25">
      <c r="A543" s="4"/>
      <c r="B543" s="7" t="s">
        <v>905</v>
      </c>
      <c r="C543" s="16">
        <v>101311</v>
      </c>
      <c r="D543" s="24">
        <v>101311</v>
      </c>
      <c r="E543" s="32" t="str">
        <f t="shared" si="8"/>
        <v>K101311</v>
      </c>
      <c r="F543" s="11" t="s">
        <v>906</v>
      </c>
      <c r="G543" s="14" t="s">
        <v>1721</v>
      </c>
    </row>
    <row r="544" spans="1:7" ht="15.75" customHeight="1" x14ac:dyDescent="0.25">
      <c r="A544" s="4"/>
      <c r="B544" s="7" t="s">
        <v>907</v>
      </c>
      <c r="C544" s="16">
        <v>101312</v>
      </c>
      <c r="D544" s="24">
        <v>101312</v>
      </c>
      <c r="E544" s="32" t="str">
        <f t="shared" si="8"/>
        <v>K101312</v>
      </c>
      <c r="F544" s="11" t="s">
        <v>883</v>
      </c>
      <c r="G544" s="14" t="s">
        <v>1723</v>
      </c>
    </row>
    <row r="545" spans="1:7" ht="26.25" customHeight="1" x14ac:dyDescent="0.25">
      <c r="A545" s="4"/>
      <c r="B545" s="7" t="s">
        <v>908</v>
      </c>
      <c r="C545" s="16">
        <v>101313</v>
      </c>
      <c r="D545" s="24">
        <v>101313</v>
      </c>
      <c r="E545" s="32" t="str">
        <f t="shared" si="8"/>
        <v>K101313</v>
      </c>
      <c r="F545" s="11" t="s">
        <v>909</v>
      </c>
      <c r="G545" s="14" t="s">
        <v>1721</v>
      </c>
    </row>
    <row r="546" spans="1:7" ht="15.75" customHeight="1" x14ac:dyDescent="0.25">
      <c r="A546" s="4"/>
      <c r="B546" s="7" t="s">
        <v>910</v>
      </c>
      <c r="C546" s="16">
        <v>101314</v>
      </c>
      <c r="D546" s="24">
        <v>101314</v>
      </c>
      <c r="E546" s="32" t="str">
        <f t="shared" si="8"/>
        <v>K101314</v>
      </c>
      <c r="F546" s="11" t="s">
        <v>911</v>
      </c>
      <c r="G546" s="14" t="s">
        <v>1721</v>
      </c>
    </row>
    <row r="547" spans="1:7" ht="15.75" customHeight="1" x14ac:dyDescent="0.25">
      <c r="A547" s="4"/>
      <c r="B547" s="7" t="s">
        <v>912</v>
      </c>
      <c r="C547" s="16">
        <v>101399</v>
      </c>
      <c r="D547" s="24">
        <v>101399</v>
      </c>
      <c r="E547" s="32" t="str">
        <f t="shared" si="8"/>
        <v>K101399</v>
      </c>
      <c r="F547" s="11" t="s">
        <v>27</v>
      </c>
      <c r="G547" s="14" t="s">
        <v>1721</v>
      </c>
    </row>
    <row r="548" spans="1:7" ht="15.75" customHeight="1" x14ac:dyDescent="0.25">
      <c r="A548" s="4"/>
      <c r="B548" s="7" t="s">
        <v>913</v>
      </c>
      <c r="C548" s="16">
        <v>1014</v>
      </c>
      <c r="D548" s="24">
        <v>1014</v>
      </c>
      <c r="E548" s="32" t="str">
        <f t="shared" si="8"/>
        <v>K1014</v>
      </c>
      <c r="F548" s="11" t="s">
        <v>914</v>
      </c>
      <c r="G548" s="14" t="s">
        <v>1722</v>
      </c>
    </row>
    <row r="549" spans="1:7" ht="15.75" customHeight="1" x14ac:dyDescent="0.25">
      <c r="A549" s="4"/>
      <c r="B549" s="7" t="s">
        <v>915</v>
      </c>
      <c r="C549" s="16">
        <v>101401</v>
      </c>
      <c r="D549" s="24">
        <v>101401</v>
      </c>
      <c r="E549" s="32" t="str">
        <f t="shared" si="8"/>
        <v>K101401</v>
      </c>
      <c r="F549" s="11" t="s">
        <v>916</v>
      </c>
      <c r="G549" s="14" t="s">
        <v>1723</v>
      </c>
    </row>
    <row r="550" spans="1:7" ht="39" customHeight="1" x14ac:dyDescent="0.25">
      <c r="A550" s="2"/>
      <c r="B550" s="5">
        <v>11</v>
      </c>
      <c r="C550" s="16" t="s">
        <v>1739</v>
      </c>
      <c r="D550" s="24" t="s">
        <v>1739</v>
      </c>
      <c r="E550" s="32" t="str">
        <f t="shared" si="8"/>
        <v>K11</v>
      </c>
      <c r="F550" s="12" t="s">
        <v>917</v>
      </c>
      <c r="G550" s="15"/>
    </row>
    <row r="551" spans="1:7" ht="51.75" customHeight="1" x14ac:dyDescent="0.25">
      <c r="A551" s="4"/>
      <c r="B551" s="7" t="s">
        <v>918</v>
      </c>
      <c r="C551" s="16">
        <v>1101</v>
      </c>
      <c r="D551" s="24">
        <v>1101</v>
      </c>
      <c r="E551" s="32" t="str">
        <f t="shared" si="8"/>
        <v>K1101</v>
      </c>
      <c r="F551" s="11" t="s">
        <v>919</v>
      </c>
      <c r="G551" s="14" t="s">
        <v>1722</v>
      </c>
    </row>
    <row r="552" spans="1:7" ht="15.75" customHeight="1" x14ac:dyDescent="0.25">
      <c r="A552" s="4"/>
      <c r="B552" s="7" t="s">
        <v>920</v>
      </c>
      <c r="C552" s="16">
        <v>110105</v>
      </c>
      <c r="D552" s="24">
        <v>110105</v>
      </c>
      <c r="E552" s="32" t="str">
        <f t="shared" si="8"/>
        <v>K110105</v>
      </c>
      <c r="F552" s="11" t="s">
        <v>921</v>
      </c>
      <c r="G552" s="14" t="s">
        <v>1723</v>
      </c>
    </row>
    <row r="553" spans="1:7" ht="15.75" customHeight="1" x14ac:dyDescent="0.25">
      <c r="A553" s="4"/>
      <c r="B553" s="7" t="s">
        <v>922</v>
      </c>
      <c r="C553" s="16">
        <v>110106</v>
      </c>
      <c r="D553" s="24">
        <v>110106</v>
      </c>
      <c r="E553" s="32" t="str">
        <f t="shared" si="8"/>
        <v>K110106</v>
      </c>
      <c r="F553" s="11" t="s">
        <v>923</v>
      </c>
      <c r="G553" s="14" t="s">
        <v>1723</v>
      </c>
    </row>
    <row r="554" spans="1:7" ht="15.75" customHeight="1" x14ac:dyDescent="0.25">
      <c r="A554" s="4"/>
      <c r="B554" s="7" t="s">
        <v>924</v>
      </c>
      <c r="C554" s="16">
        <v>110107</v>
      </c>
      <c r="D554" s="24">
        <v>110107</v>
      </c>
      <c r="E554" s="32" t="str">
        <f t="shared" si="8"/>
        <v>K110107</v>
      </c>
      <c r="F554" s="11" t="s">
        <v>925</v>
      </c>
      <c r="G554" s="14" t="s">
        <v>1723</v>
      </c>
    </row>
    <row r="555" spans="1:7" ht="15.75" customHeight="1" x14ac:dyDescent="0.25">
      <c r="A555" s="4"/>
      <c r="B555" s="7" t="s">
        <v>926</v>
      </c>
      <c r="C555" s="16">
        <v>110108</v>
      </c>
      <c r="D555" s="24">
        <v>110108</v>
      </c>
      <c r="E555" s="32" t="str">
        <f t="shared" si="8"/>
        <v>K110108</v>
      </c>
      <c r="F555" s="11" t="s">
        <v>927</v>
      </c>
      <c r="G555" s="14" t="s">
        <v>1723</v>
      </c>
    </row>
    <row r="556" spans="1:7" ht="15.75" customHeight="1" x14ac:dyDescent="0.25">
      <c r="A556" s="4"/>
      <c r="B556" s="7" t="s">
        <v>928</v>
      </c>
      <c r="C556" s="16">
        <v>110109</v>
      </c>
      <c r="D556" s="24">
        <v>110109</v>
      </c>
      <c r="E556" s="32" t="str">
        <f t="shared" si="8"/>
        <v>K110109</v>
      </c>
      <c r="F556" s="11" t="s">
        <v>929</v>
      </c>
      <c r="G556" s="14" t="s">
        <v>1723</v>
      </c>
    </row>
    <row r="557" spans="1:7" ht="15.75" customHeight="1" x14ac:dyDescent="0.25">
      <c r="A557" s="4"/>
      <c r="B557" s="7" t="s">
        <v>930</v>
      </c>
      <c r="C557" s="16">
        <v>110110</v>
      </c>
      <c r="D557" s="24">
        <v>110110</v>
      </c>
      <c r="E557" s="32" t="str">
        <f t="shared" si="8"/>
        <v>K110110</v>
      </c>
      <c r="F557" s="11" t="s">
        <v>931</v>
      </c>
      <c r="G557" s="14" t="s">
        <v>1721</v>
      </c>
    </row>
    <row r="558" spans="1:7" ht="15.75" customHeight="1" x14ac:dyDescent="0.25">
      <c r="A558" s="4"/>
      <c r="B558" s="7" t="s">
        <v>932</v>
      </c>
      <c r="C558" s="16">
        <v>110111</v>
      </c>
      <c r="D558" s="24">
        <v>110111</v>
      </c>
      <c r="E558" s="32" t="str">
        <f t="shared" si="8"/>
        <v>K110111</v>
      </c>
      <c r="F558" s="11" t="s">
        <v>933</v>
      </c>
      <c r="G558" s="14" t="s">
        <v>1723</v>
      </c>
    </row>
    <row r="559" spans="1:7" ht="15.75" customHeight="1" x14ac:dyDescent="0.25">
      <c r="A559" s="4"/>
      <c r="B559" s="7" t="s">
        <v>934</v>
      </c>
      <c r="C559" s="16">
        <v>110112</v>
      </c>
      <c r="D559" s="24">
        <v>110112</v>
      </c>
      <c r="E559" s="32" t="str">
        <f t="shared" si="8"/>
        <v>K110112</v>
      </c>
      <c r="F559" s="11" t="s">
        <v>935</v>
      </c>
      <c r="G559" s="14" t="s">
        <v>1721</v>
      </c>
    </row>
    <row r="560" spans="1:7" ht="15.75" customHeight="1" x14ac:dyDescent="0.25">
      <c r="A560" s="4"/>
      <c r="B560" s="7" t="s">
        <v>936</v>
      </c>
      <c r="C560" s="16">
        <v>110113</v>
      </c>
      <c r="D560" s="24">
        <v>110113</v>
      </c>
      <c r="E560" s="32" t="str">
        <f t="shared" si="8"/>
        <v>K110113</v>
      </c>
      <c r="F560" s="11" t="s">
        <v>937</v>
      </c>
      <c r="G560" s="14" t="s">
        <v>1723</v>
      </c>
    </row>
    <row r="561" spans="1:7" ht="15.75" customHeight="1" x14ac:dyDescent="0.25">
      <c r="A561" s="4"/>
      <c r="B561" s="7" t="s">
        <v>938</v>
      </c>
      <c r="C561" s="16">
        <v>110114</v>
      </c>
      <c r="D561" s="24">
        <v>110114</v>
      </c>
      <c r="E561" s="32" t="str">
        <f t="shared" si="8"/>
        <v>K110114</v>
      </c>
      <c r="F561" s="11" t="s">
        <v>939</v>
      </c>
      <c r="G561" s="14" t="s">
        <v>1721</v>
      </c>
    </row>
    <row r="562" spans="1:7" ht="26.25" customHeight="1" x14ac:dyDescent="0.25">
      <c r="A562" s="4"/>
      <c r="B562" s="7" t="s">
        <v>940</v>
      </c>
      <c r="C562" s="16">
        <v>110115</v>
      </c>
      <c r="D562" s="24">
        <v>110115</v>
      </c>
      <c r="E562" s="32" t="str">
        <f t="shared" si="8"/>
        <v>K110115</v>
      </c>
      <c r="F562" s="11" t="s">
        <v>941</v>
      </c>
      <c r="G562" s="14" t="s">
        <v>1723</v>
      </c>
    </row>
    <row r="563" spans="1:7" ht="15.75" customHeight="1" x14ac:dyDescent="0.25">
      <c r="A563" s="4"/>
      <c r="B563" s="7" t="s">
        <v>942</v>
      </c>
      <c r="C563" s="16">
        <v>110116</v>
      </c>
      <c r="D563" s="24">
        <v>110116</v>
      </c>
      <c r="E563" s="32" t="str">
        <f t="shared" si="8"/>
        <v>K110116</v>
      </c>
      <c r="F563" s="11" t="s">
        <v>943</v>
      </c>
      <c r="G563" s="14" t="s">
        <v>1723</v>
      </c>
    </row>
    <row r="564" spans="1:7" ht="15.75" customHeight="1" x14ac:dyDescent="0.25">
      <c r="A564" s="4"/>
      <c r="B564" s="7" t="s">
        <v>944</v>
      </c>
      <c r="C564" s="16">
        <v>110198</v>
      </c>
      <c r="D564" s="24">
        <v>110198</v>
      </c>
      <c r="E564" s="32" t="str">
        <f t="shared" si="8"/>
        <v>K110198</v>
      </c>
      <c r="F564" s="11" t="s">
        <v>945</v>
      </c>
      <c r="G564" s="14" t="s">
        <v>1723</v>
      </c>
    </row>
    <row r="565" spans="1:7" ht="15.75" customHeight="1" x14ac:dyDescent="0.25">
      <c r="A565" s="4"/>
      <c r="B565" s="7" t="s">
        <v>946</v>
      </c>
      <c r="C565" s="16">
        <v>110199</v>
      </c>
      <c r="D565" s="24">
        <v>110199</v>
      </c>
      <c r="E565" s="32" t="str">
        <f t="shared" si="8"/>
        <v>K110199</v>
      </c>
      <c r="F565" s="11" t="s">
        <v>27</v>
      </c>
      <c r="G565" s="14" t="s">
        <v>1721</v>
      </c>
    </row>
    <row r="566" spans="1:7" ht="15.75" customHeight="1" x14ac:dyDescent="0.25">
      <c r="A566" s="4"/>
      <c r="B566" s="7" t="s">
        <v>947</v>
      </c>
      <c r="C566" s="16">
        <v>1102</v>
      </c>
      <c r="D566" s="24">
        <v>1102</v>
      </c>
      <c r="E566" s="32" t="str">
        <f t="shared" si="8"/>
        <v>K1102</v>
      </c>
      <c r="F566" s="11" t="s">
        <v>948</v>
      </c>
      <c r="G566" s="14" t="s">
        <v>1722</v>
      </c>
    </row>
    <row r="567" spans="1:7" ht="15.75" customHeight="1" x14ac:dyDescent="0.25">
      <c r="A567" s="4"/>
      <c r="B567" s="7" t="s">
        <v>949</v>
      </c>
      <c r="C567" s="16">
        <v>110202</v>
      </c>
      <c r="D567" s="24">
        <v>110202</v>
      </c>
      <c r="E567" s="32" t="str">
        <f t="shared" si="8"/>
        <v>K110202</v>
      </c>
      <c r="F567" s="11" t="s">
        <v>950</v>
      </c>
      <c r="G567" s="14" t="s">
        <v>1723</v>
      </c>
    </row>
    <row r="568" spans="1:7" ht="15.75" customHeight="1" x14ac:dyDescent="0.25">
      <c r="A568" s="4"/>
      <c r="B568" s="7" t="s">
        <v>951</v>
      </c>
      <c r="C568" s="16">
        <v>110203</v>
      </c>
      <c r="D568" s="24">
        <v>110203</v>
      </c>
      <c r="E568" s="32" t="str">
        <f t="shared" si="8"/>
        <v>K110203</v>
      </c>
      <c r="F568" s="11" t="s">
        <v>952</v>
      </c>
      <c r="G568" s="14" t="s">
        <v>1721</v>
      </c>
    </row>
    <row r="569" spans="1:7" ht="26.25" customHeight="1" x14ac:dyDescent="0.25">
      <c r="A569" s="4"/>
      <c r="B569" s="7" t="s">
        <v>953</v>
      </c>
      <c r="C569" s="16">
        <v>110205</v>
      </c>
      <c r="D569" s="24">
        <v>110205</v>
      </c>
      <c r="E569" s="32" t="str">
        <f t="shared" si="8"/>
        <v>K110205</v>
      </c>
      <c r="F569" s="11" t="s">
        <v>954</v>
      </c>
      <c r="G569" s="14" t="s">
        <v>1723</v>
      </c>
    </row>
    <row r="570" spans="1:7" ht="26.25" customHeight="1" x14ac:dyDescent="0.25">
      <c r="A570" s="4"/>
      <c r="B570" s="7" t="s">
        <v>955</v>
      </c>
      <c r="C570" s="16">
        <v>110206</v>
      </c>
      <c r="D570" s="24">
        <v>110206</v>
      </c>
      <c r="E570" s="32" t="str">
        <f t="shared" si="8"/>
        <v>K110206</v>
      </c>
      <c r="F570" s="11" t="s">
        <v>956</v>
      </c>
      <c r="G570" s="14" t="s">
        <v>1721</v>
      </c>
    </row>
    <row r="571" spans="1:7" ht="15.75" customHeight="1" x14ac:dyDescent="0.25">
      <c r="A571" s="4"/>
      <c r="B571" s="7" t="s">
        <v>957</v>
      </c>
      <c r="C571" s="16">
        <v>110207</v>
      </c>
      <c r="D571" s="24">
        <v>110207</v>
      </c>
      <c r="E571" s="32" t="str">
        <f t="shared" si="8"/>
        <v>K110207</v>
      </c>
      <c r="F571" s="11" t="s">
        <v>945</v>
      </c>
      <c r="G571" s="14" t="s">
        <v>1723</v>
      </c>
    </row>
    <row r="572" spans="1:7" ht="15.75" customHeight="1" x14ac:dyDescent="0.25">
      <c r="A572" s="4"/>
      <c r="B572" s="7" t="s">
        <v>958</v>
      </c>
      <c r="C572" s="16">
        <v>110299</v>
      </c>
      <c r="D572" s="24">
        <v>110299</v>
      </c>
      <c r="E572" s="32" t="str">
        <f t="shared" si="8"/>
        <v>K110299</v>
      </c>
      <c r="F572" s="11" t="s">
        <v>27</v>
      </c>
      <c r="G572" s="14" t="s">
        <v>1721</v>
      </c>
    </row>
    <row r="573" spans="1:7" ht="15.75" customHeight="1" x14ac:dyDescent="0.25">
      <c r="A573" s="4"/>
      <c r="B573" s="7" t="s">
        <v>959</v>
      </c>
      <c r="C573" s="16">
        <v>1103</v>
      </c>
      <c r="D573" s="24">
        <v>1103</v>
      </c>
      <c r="E573" s="32" t="str">
        <f t="shared" si="8"/>
        <v>K1103</v>
      </c>
      <c r="F573" s="11" t="s">
        <v>960</v>
      </c>
      <c r="G573" s="14" t="s">
        <v>1722</v>
      </c>
    </row>
    <row r="574" spans="1:7" ht="15.75" customHeight="1" x14ac:dyDescent="0.25">
      <c r="A574" s="4"/>
      <c r="B574" s="7" t="s">
        <v>961</v>
      </c>
      <c r="C574" s="16">
        <v>110301</v>
      </c>
      <c r="D574" s="24">
        <v>110301</v>
      </c>
      <c r="E574" s="32" t="str">
        <f t="shared" si="8"/>
        <v>K110301</v>
      </c>
      <c r="F574" s="11" t="s">
        <v>962</v>
      </c>
      <c r="G574" s="14" t="s">
        <v>1723</v>
      </c>
    </row>
    <row r="575" spans="1:7" ht="15.75" customHeight="1" x14ac:dyDescent="0.25">
      <c r="A575" s="4"/>
      <c r="B575" s="7" t="s">
        <v>963</v>
      </c>
      <c r="C575" s="16">
        <v>110302</v>
      </c>
      <c r="D575" s="24">
        <v>110302</v>
      </c>
      <c r="E575" s="32" t="str">
        <f t="shared" si="8"/>
        <v>K110302</v>
      </c>
      <c r="F575" s="11" t="s">
        <v>964</v>
      </c>
      <c r="G575" s="14" t="s">
        <v>1723</v>
      </c>
    </row>
    <row r="576" spans="1:7" ht="15.75" customHeight="1" x14ac:dyDescent="0.25">
      <c r="A576" s="4"/>
      <c r="B576" s="7" t="s">
        <v>965</v>
      </c>
      <c r="C576" s="16">
        <v>1105</v>
      </c>
      <c r="D576" s="24">
        <v>1105</v>
      </c>
      <c r="E576" s="32" t="str">
        <f t="shared" si="8"/>
        <v>K1105</v>
      </c>
      <c r="F576" s="11" t="s">
        <v>966</v>
      </c>
      <c r="G576" s="14" t="s">
        <v>1722</v>
      </c>
    </row>
    <row r="577" spans="1:7" ht="15.75" customHeight="1" x14ac:dyDescent="0.25">
      <c r="A577" s="4"/>
      <c r="B577" s="7" t="s">
        <v>967</v>
      </c>
      <c r="C577" s="16">
        <v>110501</v>
      </c>
      <c r="D577" s="24">
        <v>110501</v>
      </c>
      <c r="E577" s="32" t="str">
        <f t="shared" si="8"/>
        <v>K110501</v>
      </c>
      <c r="F577" s="11" t="s">
        <v>968</v>
      </c>
      <c r="G577" s="14" t="s">
        <v>1721</v>
      </c>
    </row>
    <row r="578" spans="1:7" ht="15.75" customHeight="1" x14ac:dyDescent="0.25">
      <c r="A578" s="4"/>
      <c r="B578" s="7" t="s">
        <v>969</v>
      </c>
      <c r="C578" s="16">
        <v>110502</v>
      </c>
      <c r="D578" s="24">
        <v>110502</v>
      </c>
      <c r="E578" s="32" t="str">
        <f t="shared" si="8"/>
        <v>K110502</v>
      </c>
      <c r="F578" s="11" t="s">
        <v>970</v>
      </c>
      <c r="G578" s="14" t="s">
        <v>1721</v>
      </c>
    </row>
    <row r="579" spans="1:7" ht="15.75" customHeight="1" x14ac:dyDescent="0.25">
      <c r="A579" s="4"/>
      <c r="B579" s="7" t="s">
        <v>971</v>
      </c>
      <c r="C579" s="16">
        <v>110503</v>
      </c>
      <c r="D579" s="24">
        <v>110503</v>
      </c>
      <c r="E579" s="32" t="str">
        <f t="shared" si="8"/>
        <v>K110503</v>
      </c>
      <c r="F579" s="11" t="s">
        <v>735</v>
      </c>
      <c r="G579" s="14" t="s">
        <v>1723</v>
      </c>
    </row>
    <row r="580" spans="1:7" ht="15.75" customHeight="1" x14ac:dyDescent="0.25">
      <c r="A580" s="4"/>
      <c r="B580" s="7" t="s">
        <v>972</v>
      </c>
      <c r="C580" s="16">
        <v>110504</v>
      </c>
      <c r="D580" s="24">
        <v>110504</v>
      </c>
      <c r="E580" s="32" t="str">
        <f t="shared" si="8"/>
        <v>K110504</v>
      </c>
      <c r="F580" s="11" t="s">
        <v>973</v>
      </c>
      <c r="G580" s="14" t="s">
        <v>1723</v>
      </c>
    </row>
    <row r="581" spans="1:7" ht="15.75" customHeight="1" x14ac:dyDescent="0.25">
      <c r="A581" s="4"/>
      <c r="B581" s="7" t="s">
        <v>974</v>
      </c>
      <c r="C581" s="16">
        <v>110599</v>
      </c>
      <c r="D581" s="24">
        <v>110599</v>
      </c>
      <c r="E581" s="32" t="str">
        <f t="shared" si="8"/>
        <v>K110599</v>
      </c>
      <c r="F581" s="11" t="s">
        <v>27</v>
      </c>
      <c r="G581" s="14" t="s">
        <v>1721</v>
      </c>
    </row>
    <row r="582" spans="1:7" ht="26.25" customHeight="1" x14ac:dyDescent="0.25">
      <c r="A582" s="2"/>
      <c r="B582" s="5">
        <v>12</v>
      </c>
      <c r="C582" s="16" t="s">
        <v>1740</v>
      </c>
      <c r="D582" s="24" t="s">
        <v>1740</v>
      </c>
      <c r="E582" s="32" t="str">
        <f t="shared" si="8"/>
        <v>K12</v>
      </c>
      <c r="F582" s="12" t="s">
        <v>975</v>
      </c>
      <c r="G582" s="15"/>
    </row>
    <row r="583" spans="1:7" ht="26.25" customHeight="1" x14ac:dyDescent="0.25">
      <c r="A583" s="4"/>
      <c r="B583" s="7" t="s">
        <v>976</v>
      </c>
      <c r="C583" s="16">
        <v>1201</v>
      </c>
      <c r="D583" s="24">
        <v>1201</v>
      </c>
      <c r="E583" s="32" t="str">
        <f t="shared" ref="E583:E646" si="9">"K"&amp;D583</f>
        <v>K1201</v>
      </c>
      <c r="F583" s="11" t="s">
        <v>977</v>
      </c>
      <c r="G583" s="14" t="s">
        <v>1722</v>
      </c>
    </row>
    <row r="584" spans="1:7" ht="15.75" customHeight="1" x14ac:dyDescent="0.25">
      <c r="A584" s="4"/>
      <c r="B584" s="7" t="s">
        <v>978</v>
      </c>
      <c r="C584" s="16">
        <v>120101</v>
      </c>
      <c r="D584" s="24">
        <v>120101</v>
      </c>
      <c r="E584" s="32" t="str">
        <f t="shared" si="9"/>
        <v>K120101</v>
      </c>
      <c r="F584" s="11" t="s">
        <v>979</v>
      </c>
      <c r="G584" s="14" t="s">
        <v>1721</v>
      </c>
    </row>
    <row r="585" spans="1:7" ht="15.75" customHeight="1" x14ac:dyDescent="0.25">
      <c r="A585" s="4"/>
      <c r="B585" s="7" t="s">
        <v>980</v>
      </c>
      <c r="C585" s="16">
        <v>120102</v>
      </c>
      <c r="D585" s="24">
        <v>120102</v>
      </c>
      <c r="E585" s="32" t="str">
        <f t="shared" si="9"/>
        <v>K120102</v>
      </c>
      <c r="F585" s="11" t="s">
        <v>981</v>
      </c>
      <c r="G585" s="14" t="s">
        <v>1721</v>
      </c>
    </row>
    <row r="586" spans="1:7" ht="15.75" customHeight="1" x14ac:dyDescent="0.25">
      <c r="A586" s="4"/>
      <c r="B586" s="7" t="s">
        <v>982</v>
      </c>
      <c r="C586" s="16">
        <v>120103</v>
      </c>
      <c r="D586" s="24">
        <v>120103</v>
      </c>
      <c r="E586" s="32" t="str">
        <f t="shared" si="9"/>
        <v>K120103</v>
      </c>
      <c r="F586" s="11" t="s">
        <v>983</v>
      </c>
      <c r="G586" s="14" t="s">
        <v>1721</v>
      </c>
    </row>
    <row r="587" spans="1:7" ht="15.75" customHeight="1" x14ac:dyDescent="0.25">
      <c r="A587" s="4"/>
      <c r="B587" s="7" t="s">
        <v>984</v>
      </c>
      <c r="C587" s="16">
        <v>120104</v>
      </c>
      <c r="D587" s="24">
        <v>120104</v>
      </c>
      <c r="E587" s="32" t="str">
        <f t="shared" si="9"/>
        <v>K120104</v>
      </c>
      <c r="F587" s="11" t="s">
        <v>985</v>
      </c>
      <c r="G587" s="14" t="s">
        <v>1721</v>
      </c>
    </row>
    <row r="588" spans="1:7" ht="15.75" customHeight="1" x14ac:dyDescent="0.25">
      <c r="A588" s="4"/>
      <c r="B588" s="7" t="s">
        <v>986</v>
      </c>
      <c r="C588" s="16">
        <v>120105</v>
      </c>
      <c r="D588" s="24">
        <v>120105</v>
      </c>
      <c r="E588" s="32" t="str">
        <f t="shared" si="9"/>
        <v>K120105</v>
      </c>
      <c r="F588" s="11" t="s">
        <v>987</v>
      </c>
      <c r="G588" s="14" t="s">
        <v>1721</v>
      </c>
    </row>
    <row r="589" spans="1:7" ht="26.25" customHeight="1" x14ac:dyDescent="0.25">
      <c r="A589" s="4"/>
      <c r="B589" s="7" t="s">
        <v>988</v>
      </c>
      <c r="C589" s="16">
        <v>120106</v>
      </c>
      <c r="D589" s="24">
        <v>120106</v>
      </c>
      <c r="E589" s="32" t="str">
        <f t="shared" si="9"/>
        <v>K120106</v>
      </c>
      <c r="F589" s="11" t="s">
        <v>989</v>
      </c>
      <c r="G589" s="14" t="s">
        <v>1723</v>
      </c>
    </row>
    <row r="590" spans="1:7" ht="26.25" customHeight="1" x14ac:dyDescent="0.25">
      <c r="A590" s="4"/>
      <c r="B590" s="7" t="s">
        <v>990</v>
      </c>
      <c r="C590" s="16">
        <v>120107</v>
      </c>
      <c r="D590" s="24">
        <v>120107</v>
      </c>
      <c r="E590" s="32" t="str">
        <f t="shared" si="9"/>
        <v>K120107</v>
      </c>
      <c r="F590" s="11" t="s">
        <v>991</v>
      </c>
      <c r="G590" s="14" t="s">
        <v>1723</v>
      </c>
    </row>
    <row r="591" spans="1:7" ht="15.75" customHeight="1" x14ac:dyDescent="0.25">
      <c r="A591" s="4"/>
      <c r="B591" s="7" t="s">
        <v>992</v>
      </c>
      <c r="C591" s="16">
        <v>120108</v>
      </c>
      <c r="D591" s="24">
        <v>120108</v>
      </c>
      <c r="E591" s="32" t="str">
        <f t="shared" si="9"/>
        <v>K120108</v>
      </c>
      <c r="F591" s="11" t="s">
        <v>993</v>
      </c>
      <c r="G591" s="14" t="s">
        <v>1723</v>
      </c>
    </row>
    <row r="592" spans="1:7" ht="15.75" customHeight="1" x14ac:dyDescent="0.25">
      <c r="A592" s="4"/>
      <c r="B592" s="7" t="s">
        <v>994</v>
      </c>
      <c r="C592" s="16">
        <v>120109</v>
      </c>
      <c r="D592" s="24">
        <v>120109</v>
      </c>
      <c r="E592" s="32" t="str">
        <f t="shared" si="9"/>
        <v>K120109</v>
      </c>
      <c r="F592" s="11" t="s">
        <v>995</v>
      </c>
      <c r="G592" s="14" t="s">
        <v>1723</v>
      </c>
    </row>
    <row r="593" spans="1:7" ht="15.75" customHeight="1" x14ac:dyDescent="0.25">
      <c r="A593" s="4"/>
      <c r="B593" s="7" t="s">
        <v>996</v>
      </c>
      <c r="C593" s="16">
        <v>120110</v>
      </c>
      <c r="D593" s="24">
        <v>120110</v>
      </c>
      <c r="E593" s="32" t="str">
        <f t="shared" si="9"/>
        <v>K120110</v>
      </c>
      <c r="F593" s="11" t="s">
        <v>997</v>
      </c>
      <c r="G593" s="14" t="s">
        <v>1723</v>
      </c>
    </row>
    <row r="594" spans="1:7" ht="15.75" customHeight="1" x14ac:dyDescent="0.25">
      <c r="A594" s="4"/>
      <c r="B594" s="7" t="s">
        <v>998</v>
      </c>
      <c r="C594" s="16">
        <v>120112</v>
      </c>
      <c r="D594" s="24">
        <v>120112</v>
      </c>
      <c r="E594" s="32" t="str">
        <f t="shared" si="9"/>
        <v>K120112</v>
      </c>
      <c r="F594" s="11" t="s">
        <v>999</v>
      </c>
      <c r="G594" s="14" t="s">
        <v>1723</v>
      </c>
    </row>
    <row r="595" spans="1:7" ht="15.75" customHeight="1" x14ac:dyDescent="0.25">
      <c r="A595" s="4"/>
      <c r="B595" s="6">
        <v>41286</v>
      </c>
      <c r="C595" s="16" t="s">
        <v>1741</v>
      </c>
      <c r="D595" s="24" t="s">
        <v>1741</v>
      </c>
      <c r="E595" s="32" t="str">
        <f t="shared" si="9"/>
        <v>K41286</v>
      </c>
      <c r="F595" s="11" t="s">
        <v>1000</v>
      </c>
      <c r="G595" s="14" t="s">
        <v>1722</v>
      </c>
    </row>
    <row r="596" spans="1:7" ht="15.75" customHeight="1" x14ac:dyDescent="0.25">
      <c r="A596" s="4"/>
      <c r="B596" s="7" t="s">
        <v>1001</v>
      </c>
      <c r="C596" s="16">
        <v>120114</v>
      </c>
      <c r="D596" s="24">
        <v>120114</v>
      </c>
      <c r="E596" s="32" t="str">
        <f t="shared" si="9"/>
        <v>K120114</v>
      </c>
      <c r="F596" s="11" t="s">
        <v>1002</v>
      </c>
      <c r="G596" s="14" t="s">
        <v>1723</v>
      </c>
    </row>
    <row r="597" spans="1:7" ht="15.75" customHeight="1" x14ac:dyDescent="0.25">
      <c r="A597" s="4"/>
      <c r="B597" s="7" t="s">
        <v>1003</v>
      </c>
      <c r="C597" s="16">
        <v>120115</v>
      </c>
      <c r="D597" s="24">
        <v>120115</v>
      </c>
      <c r="E597" s="32" t="str">
        <f t="shared" si="9"/>
        <v>K120115</v>
      </c>
      <c r="F597" s="11" t="s">
        <v>1004</v>
      </c>
      <c r="G597" s="14" t="s">
        <v>1721</v>
      </c>
    </row>
    <row r="598" spans="1:7" ht="26.25" customHeight="1" x14ac:dyDescent="0.25">
      <c r="A598" s="4"/>
      <c r="B598" s="7" t="s">
        <v>1005</v>
      </c>
      <c r="C598" s="16">
        <v>120116</v>
      </c>
      <c r="D598" s="24">
        <v>120116</v>
      </c>
      <c r="E598" s="32" t="str">
        <f t="shared" si="9"/>
        <v>K120116</v>
      </c>
      <c r="F598" s="11" t="s">
        <v>1006</v>
      </c>
      <c r="G598" s="14" t="s">
        <v>1723</v>
      </c>
    </row>
    <row r="599" spans="1:7" ht="26.25" customHeight="1" x14ac:dyDescent="0.25">
      <c r="A599" s="4"/>
      <c r="B599" s="7" t="s">
        <v>1007</v>
      </c>
      <c r="C599" s="16">
        <v>120117</v>
      </c>
      <c r="D599" s="24">
        <v>120117</v>
      </c>
      <c r="E599" s="32" t="str">
        <f t="shared" si="9"/>
        <v>K120117</v>
      </c>
      <c r="F599" s="11" t="s">
        <v>1008</v>
      </c>
      <c r="G599" s="14" t="s">
        <v>1721</v>
      </c>
    </row>
    <row r="600" spans="1:7" ht="26.25" customHeight="1" x14ac:dyDescent="0.25">
      <c r="A600" s="4"/>
      <c r="B600" s="7" t="s">
        <v>1009</v>
      </c>
      <c r="C600" s="16">
        <v>120118</v>
      </c>
      <c r="D600" s="24">
        <v>120118</v>
      </c>
      <c r="E600" s="32" t="str">
        <f t="shared" si="9"/>
        <v>K120118</v>
      </c>
      <c r="F600" s="11" t="s">
        <v>1010</v>
      </c>
      <c r="G600" s="14" t="s">
        <v>1723</v>
      </c>
    </row>
    <row r="601" spans="1:7" ht="15.75" customHeight="1" x14ac:dyDescent="0.25">
      <c r="A601" s="4"/>
      <c r="B601" s="7" t="s">
        <v>1011</v>
      </c>
      <c r="C601" s="16">
        <v>120119</v>
      </c>
      <c r="D601" s="24">
        <v>120119</v>
      </c>
      <c r="E601" s="32" t="str">
        <f t="shared" si="9"/>
        <v>K120119</v>
      </c>
      <c r="F601" s="11" t="s">
        <v>1012</v>
      </c>
      <c r="G601" s="14" t="s">
        <v>1723</v>
      </c>
    </row>
    <row r="602" spans="1:7" ht="26.25" customHeight="1" x14ac:dyDescent="0.25">
      <c r="A602" s="4"/>
      <c r="B602" s="7" t="s">
        <v>1013</v>
      </c>
      <c r="C602" s="16">
        <v>120120</v>
      </c>
      <c r="D602" s="24">
        <v>120120</v>
      </c>
      <c r="E602" s="32" t="str">
        <f t="shared" si="9"/>
        <v>K120120</v>
      </c>
      <c r="F602" s="11" t="s">
        <v>1014</v>
      </c>
      <c r="G602" s="14" t="s">
        <v>1723</v>
      </c>
    </row>
    <row r="603" spans="1:7" ht="26.25" customHeight="1" x14ac:dyDescent="0.25">
      <c r="A603" s="4"/>
      <c r="B603" s="7" t="s">
        <v>1015</v>
      </c>
      <c r="C603" s="16">
        <v>120121</v>
      </c>
      <c r="D603" s="24">
        <v>120121</v>
      </c>
      <c r="E603" s="32" t="str">
        <f t="shared" si="9"/>
        <v>K120121</v>
      </c>
      <c r="F603" s="11" t="s">
        <v>1016</v>
      </c>
      <c r="G603" s="14" t="s">
        <v>1721</v>
      </c>
    </row>
    <row r="604" spans="1:7" ht="15.75" customHeight="1" x14ac:dyDescent="0.25">
      <c r="A604" s="4"/>
      <c r="B604" s="7" t="s">
        <v>1017</v>
      </c>
      <c r="C604" s="16">
        <v>120199</v>
      </c>
      <c r="D604" s="24">
        <v>120199</v>
      </c>
      <c r="E604" s="32" t="str">
        <f t="shared" si="9"/>
        <v>K120199</v>
      </c>
      <c r="F604" s="11" t="s">
        <v>27</v>
      </c>
      <c r="G604" s="14" t="s">
        <v>1721</v>
      </c>
    </row>
    <row r="605" spans="1:7" ht="26.25" customHeight="1" x14ac:dyDescent="0.25">
      <c r="A605" s="4"/>
      <c r="B605" s="7" t="s">
        <v>1018</v>
      </c>
      <c r="C605" s="16">
        <v>1203</v>
      </c>
      <c r="D605" s="24">
        <v>1203</v>
      </c>
      <c r="E605" s="32" t="str">
        <f t="shared" si="9"/>
        <v>K1203</v>
      </c>
      <c r="F605" s="11" t="s">
        <v>1019</v>
      </c>
      <c r="G605" s="14" t="s">
        <v>1722</v>
      </c>
    </row>
    <row r="606" spans="1:7" ht="15.75" customHeight="1" x14ac:dyDescent="0.25">
      <c r="A606" s="4"/>
      <c r="B606" s="7" t="s">
        <v>1020</v>
      </c>
      <c r="C606" s="16">
        <v>120301</v>
      </c>
      <c r="D606" s="24">
        <v>120301</v>
      </c>
      <c r="E606" s="32" t="str">
        <f t="shared" si="9"/>
        <v>K120301</v>
      </c>
      <c r="F606" s="11" t="s">
        <v>1021</v>
      </c>
      <c r="G606" s="14" t="s">
        <v>1723</v>
      </c>
    </row>
    <row r="607" spans="1:7" ht="15.75" customHeight="1" x14ac:dyDescent="0.25">
      <c r="A607" s="4"/>
      <c r="B607" s="7" t="s">
        <v>1022</v>
      </c>
      <c r="C607" s="16">
        <v>120302</v>
      </c>
      <c r="D607" s="24">
        <v>120302</v>
      </c>
      <c r="E607" s="32" t="str">
        <f t="shared" si="9"/>
        <v>K120302</v>
      </c>
      <c r="F607" s="11" t="s">
        <v>1023</v>
      </c>
      <c r="G607" s="14" t="s">
        <v>1723</v>
      </c>
    </row>
    <row r="608" spans="1:7" ht="39" customHeight="1" x14ac:dyDescent="0.25">
      <c r="A608" s="2"/>
      <c r="B608" s="5">
        <v>13</v>
      </c>
      <c r="C608" s="16" t="s">
        <v>1742</v>
      </c>
      <c r="D608" s="24" t="s">
        <v>1742</v>
      </c>
      <c r="E608" s="32" t="str">
        <f t="shared" si="9"/>
        <v>K13</v>
      </c>
      <c r="F608" s="12" t="s">
        <v>1024</v>
      </c>
      <c r="G608" s="15"/>
    </row>
    <row r="609" spans="1:7" ht="15.75" customHeight="1" x14ac:dyDescent="0.25">
      <c r="A609" s="4"/>
      <c r="B609" s="7" t="s">
        <v>1025</v>
      </c>
      <c r="C609" s="16">
        <v>1301</v>
      </c>
      <c r="D609" s="24">
        <v>1301</v>
      </c>
      <c r="E609" s="32" t="str">
        <f t="shared" si="9"/>
        <v>K1301</v>
      </c>
      <c r="F609" s="11" t="s">
        <v>1026</v>
      </c>
      <c r="G609" s="14" t="s">
        <v>1722</v>
      </c>
    </row>
    <row r="610" spans="1:7" ht="15.75" customHeight="1" x14ac:dyDescent="0.25">
      <c r="A610" s="4"/>
      <c r="B610" s="7" t="s">
        <v>1027</v>
      </c>
      <c r="C610" s="16">
        <v>130101</v>
      </c>
      <c r="D610" s="24">
        <v>130101</v>
      </c>
      <c r="E610" s="32" t="str">
        <f t="shared" si="9"/>
        <v>K130101</v>
      </c>
      <c r="F610" s="11" t="s">
        <v>1028</v>
      </c>
      <c r="G610" s="14" t="s">
        <v>1723</v>
      </c>
    </row>
    <row r="611" spans="1:7" ht="15.75" customHeight="1" x14ac:dyDescent="0.25">
      <c r="A611" s="4"/>
      <c r="B611" s="7" t="s">
        <v>1029</v>
      </c>
      <c r="C611" s="16">
        <v>130104</v>
      </c>
      <c r="D611" s="24">
        <v>130104</v>
      </c>
      <c r="E611" s="32" t="str">
        <f t="shared" si="9"/>
        <v>K130104</v>
      </c>
      <c r="F611" s="11" t="s">
        <v>1030</v>
      </c>
      <c r="G611" s="14" t="s">
        <v>1723</v>
      </c>
    </row>
    <row r="612" spans="1:7" ht="15.75" customHeight="1" x14ac:dyDescent="0.25">
      <c r="A612" s="4"/>
      <c r="B612" s="7" t="s">
        <v>1031</v>
      </c>
      <c r="C612" s="16">
        <v>130105</v>
      </c>
      <c r="D612" s="24">
        <v>130105</v>
      </c>
      <c r="E612" s="32" t="str">
        <f t="shared" si="9"/>
        <v>K130105</v>
      </c>
      <c r="F612" s="11" t="s">
        <v>1032</v>
      </c>
      <c r="G612" s="14" t="s">
        <v>1723</v>
      </c>
    </row>
    <row r="613" spans="1:7" ht="15.75" customHeight="1" x14ac:dyDescent="0.25">
      <c r="A613" s="4"/>
      <c r="B613" s="7" t="s">
        <v>1033</v>
      </c>
      <c r="C613" s="16">
        <v>130109</v>
      </c>
      <c r="D613" s="24">
        <v>130109</v>
      </c>
      <c r="E613" s="32" t="str">
        <f t="shared" si="9"/>
        <v>K130109</v>
      </c>
      <c r="F613" s="11" t="s">
        <v>1034</v>
      </c>
      <c r="G613" s="14" t="s">
        <v>1723</v>
      </c>
    </row>
    <row r="614" spans="1:7" ht="15.75" customHeight="1" x14ac:dyDescent="0.25">
      <c r="A614" s="4"/>
      <c r="B614" s="7" t="s">
        <v>1035</v>
      </c>
      <c r="C614" s="16">
        <v>130110</v>
      </c>
      <c r="D614" s="24">
        <v>130110</v>
      </c>
      <c r="E614" s="32" t="str">
        <f t="shared" si="9"/>
        <v>K130110</v>
      </c>
      <c r="F614" s="11" t="s">
        <v>1036</v>
      </c>
      <c r="G614" s="14" t="s">
        <v>1723</v>
      </c>
    </row>
    <row r="615" spans="1:7" ht="15.75" customHeight="1" x14ac:dyDescent="0.25">
      <c r="A615" s="4"/>
      <c r="B615" s="7" t="s">
        <v>1037</v>
      </c>
      <c r="C615" s="16">
        <v>130111</v>
      </c>
      <c r="D615" s="24">
        <v>130111</v>
      </c>
      <c r="E615" s="32" t="str">
        <f t="shared" si="9"/>
        <v>K130111</v>
      </c>
      <c r="F615" s="11" t="s">
        <v>1038</v>
      </c>
      <c r="G615" s="14" t="s">
        <v>1723</v>
      </c>
    </row>
    <row r="616" spans="1:7" ht="15.75" customHeight="1" x14ac:dyDescent="0.25">
      <c r="A616" s="4"/>
      <c r="B616" s="7" t="s">
        <v>1039</v>
      </c>
      <c r="C616" s="16">
        <v>130112</v>
      </c>
      <c r="D616" s="24">
        <v>130112</v>
      </c>
      <c r="E616" s="32" t="str">
        <f t="shared" si="9"/>
        <v>K130112</v>
      </c>
      <c r="F616" s="11" t="s">
        <v>1040</v>
      </c>
      <c r="G616" s="14" t="s">
        <v>1723</v>
      </c>
    </row>
    <row r="617" spans="1:7" ht="15.75" customHeight="1" x14ac:dyDescent="0.25">
      <c r="A617" s="4"/>
      <c r="B617" s="7" t="s">
        <v>1041</v>
      </c>
      <c r="C617" s="16">
        <v>130113</v>
      </c>
      <c r="D617" s="24">
        <v>130113</v>
      </c>
      <c r="E617" s="32" t="str">
        <f t="shared" si="9"/>
        <v>K130113</v>
      </c>
      <c r="F617" s="11" t="s">
        <v>1042</v>
      </c>
      <c r="G617" s="14" t="s">
        <v>1723</v>
      </c>
    </row>
    <row r="618" spans="1:7" ht="15.75" customHeight="1" x14ac:dyDescent="0.25">
      <c r="A618" s="4"/>
      <c r="B618" s="7" t="s">
        <v>1043</v>
      </c>
      <c r="C618" s="16">
        <v>1302</v>
      </c>
      <c r="D618" s="24">
        <v>1302</v>
      </c>
      <c r="E618" s="32" t="str">
        <f t="shared" si="9"/>
        <v>K1302</v>
      </c>
      <c r="F618" s="11" t="s">
        <v>1044</v>
      </c>
      <c r="G618" s="14" t="s">
        <v>1722</v>
      </c>
    </row>
    <row r="619" spans="1:7" ht="15.75" customHeight="1" x14ac:dyDescent="0.25">
      <c r="A619" s="4"/>
      <c r="B619" s="7" t="s">
        <v>1045</v>
      </c>
      <c r="C619" s="16">
        <v>130204</v>
      </c>
      <c r="D619" s="24">
        <v>130204</v>
      </c>
      <c r="E619" s="32" t="str">
        <f t="shared" si="9"/>
        <v>K130204</v>
      </c>
      <c r="F619" s="11" t="s">
        <v>1046</v>
      </c>
      <c r="G619" s="14" t="s">
        <v>1723</v>
      </c>
    </row>
    <row r="620" spans="1:7" ht="26.25" customHeight="1" x14ac:dyDescent="0.25">
      <c r="A620" s="4"/>
      <c r="B620" s="7" t="s">
        <v>1047</v>
      </c>
      <c r="C620" s="16">
        <v>130205</v>
      </c>
      <c r="D620" s="24">
        <v>130205</v>
      </c>
      <c r="E620" s="32" t="str">
        <f t="shared" si="9"/>
        <v>K130205</v>
      </c>
      <c r="F620" s="11" t="s">
        <v>1048</v>
      </c>
      <c r="G620" s="14" t="s">
        <v>1723</v>
      </c>
    </row>
    <row r="621" spans="1:7" ht="15.75" customHeight="1" x14ac:dyDescent="0.25">
      <c r="A621" s="4"/>
      <c r="B621" s="7" t="s">
        <v>1049</v>
      </c>
      <c r="C621" s="16">
        <v>130206</v>
      </c>
      <c r="D621" s="24">
        <v>130206</v>
      </c>
      <c r="E621" s="32" t="str">
        <f t="shared" si="9"/>
        <v>K130206</v>
      </c>
      <c r="F621" s="11" t="s">
        <v>1050</v>
      </c>
      <c r="G621" s="14" t="s">
        <v>1723</v>
      </c>
    </row>
    <row r="622" spans="1:7" ht="26.25" customHeight="1" x14ac:dyDescent="0.25">
      <c r="A622" s="4"/>
      <c r="B622" s="7" t="s">
        <v>1051</v>
      </c>
      <c r="C622" s="16">
        <v>130207</v>
      </c>
      <c r="D622" s="24">
        <v>130207</v>
      </c>
      <c r="E622" s="32" t="str">
        <f t="shared" si="9"/>
        <v>K130207</v>
      </c>
      <c r="F622" s="11" t="s">
        <v>1052</v>
      </c>
      <c r="G622" s="14" t="s">
        <v>1723</v>
      </c>
    </row>
    <row r="623" spans="1:7" ht="15.75" customHeight="1" x14ac:dyDescent="0.25">
      <c r="A623" s="4"/>
      <c r="B623" s="7" t="s">
        <v>1053</v>
      </c>
      <c r="C623" s="16">
        <v>130208</v>
      </c>
      <c r="D623" s="24">
        <v>130208</v>
      </c>
      <c r="E623" s="32" t="str">
        <f t="shared" si="9"/>
        <v>K130208</v>
      </c>
      <c r="F623" s="11" t="s">
        <v>1054</v>
      </c>
      <c r="G623" s="14" t="s">
        <v>1723</v>
      </c>
    </row>
    <row r="624" spans="1:7" ht="15.75" customHeight="1" x14ac:dyDescent="0.25">
      <c r="A624" s="4"/>
      <c r="B624" s="7" t="s">
        <v>1055</v>
      </c>
      <c r="C624" s="16">
        <v>1303</v>
      </c>
      <c r="D624" s="24">
        <v>1303</v>
      </c>
      <c r="E624" s="32" t="str">
        <f t="shared" si="9"/>
        <v>K1303</v>
      </c>
      <c r="F624" s="11" t="s">
        <v>1056</v>
      </c>
      <c r="G624" s="14" t="s">
        <v>1722</v>
      </c>
    </row>
    <row r="625" spans="1:7" ht="15.75" customHeight="1" x14ac:dyDescent="0.25">
      <c r="A625" s="4"/>
      <c r="B625" s="7" t="s">
        <v>1057</v>
      </c>
      <c r="C625" s="16">
        <v>130301</v>
      </c>
      <c r="D625" s="24">
        <v>130301</v>
      </c>
      <c r="E625" s="32" t="str">
        <f t="shared" si="9"/>
        <v>K130301</v>
      </c>
      <c r="F625" s="11" t="s">
        <v>1058</v>
      </c>
      <c r="G625" s="14" t="s">
        <v>1723</v>
      </c>
    </row>
    <row r="626" spans="1:7" ht="26.25" customHeight="1" x14ac:dyDescent="0.25">
      <c r="A626" s="4"/>
      <c r="B626" s="7" t="s">
        <v>1059</v>
      </c>
      <c r="C626" s="16">
        <v>130306</v>
      </c>
      <c r="D626" s="24">
        <v>130306</v>
      </c>
      <c r="E626" s="32" t="str">
        <f t="shared" si="9"/>
        <v>K130306</v>
      </c>
      <c r="F626" s="11" t="s">
        <v>1060</v>
      </c>
      <c r="G626" s="14" t="s">
        <v>1723</v>
      </c>
    </row>
    <row r="627" spans="1:7" ht="15.75" customHeight="1" x14ac:dyDescent="0.25">
      <c r="A627" s="4"/>
      <c r="B627" s="7" t="s">
        <v>1061</v>
      </c>
      <c r="C627" s="16">
        <v>130307</v>
      </c>
      <c r="D627" s="24">
        <v>130307</v>
      </c>
      <c r="E627" s="32" t="str">
        <f t="shared" si="9"/>
        <v>K130307</v>
      </c>
      <c r="F627" s="11" t="s">
        <v>1062</v>
      </c>
      <c r="G627" s="14" t="s">
        <v>1723</v>
      </c>
    </row>
    <row r="628" spans="1:7" ht="15.75" customHeight="1" x14ac:dyDescent="0.25">
      <c r="A628" s="4"/>
      <c r="B628" s="7" t="s">
        <v>1063</v>
      </c>
      <c r="C628" s="16">
        <v>130308</v>
      </c>
      <c r="D628" s="24">
        <v>130308</v>
      </c>
      <c r="E628" s="32" t="str">
        <f t="shared" si="9"/>
        <v>K130308</v>
      </c>
      <c r="F628" s="11" t="s">
        <v>1064</v>
      </c>
      <c r="G628" s="14" t="s">
        <v>1723</v>
      </c>
    </row>
    <row r="629" spans="1:7" ht="15.75" customHeight="1" x14ac:dyDescent="0.25">
      <c r="A629" s="4"/>
      <c r="B629" s="7" t="s">
        <v>1065</v>
      </c>
      <c r="C629" s="16">
        <v>130309</v>
      </c>
      <c r="D629" s="24">
        <v>130309</v>
      </c>
      <c r="E629" s="32" t="str">
        <f t="shared" si="9"/>
        <v>K130309</v>
      </c>
      <c r="F629" s="11" t="s">
        <v>1066</v>
      </c>
      <c r="G629" s="14" t="s">
        <v>1723</v>
      </c>
    </row>
    <row r="630" spans="1:7" ht="15.75" customHeight="1" x14ac:dyDescent="0.25">
      <c r="A630" s="4"/>
      <c r="B630" s="7" t="s">
        <v>1067</v>
      </c>
      <c r="C630" s="16">
        <v>130310</v>
      </c>
      <c r="D630" s="24">
        <v>130310</v>
      </c>
      <c r="E630" s="32" t="str">
        <f t="shared" si="9"/>
        <v>K130310</v>
      </c>
      <c r="F630" s="11" t="s">
        <v>1068</v>
      </c>
      <c r="G630" s="14" t="s">
        <v>1723</v>
      </c>
    </row>
    <row r="631" spans="1:7" ht="15.75" customHeight="1" x14ac:dyDescent="0.25">
      <c r="A631" s="4"/>
      <c r="B631" s="7" t="s">
        <v>1069</v>
      </c>
      <c r="C631" s="16">
        <v>1304</v>
      </c>
      <c r="D631" s="24">
        <v>1304</v>
      </c>
      <c r="E631" s="32" t="str">
        <f t="shared" si="9"/>
        <v>K1304</v>
      </c>
      <c r="F631" s="11" t="s">
        <v>1070</v>
      </c>
      <c r="G631" s="14" t="s">
        <v>1722</v>
      </c>
    </row>
    <row r="632" spans="1:7" ht="15.75" customHeight="1" x14ac:dyDescent="0.25">
      <c r="A632" s="4"/>
      <c r="B632" s="7" t="s">
        <v>1071</v>
      </c>
      <c r="C632" s="16">
        <v>130401</v>
      </c>
      <c r="D632" s="24">
        <v>130401</v>
      </c>
      <c r="E632" s="32" t="str">
        <f t="shared" si="9"/>
        <v>K130401</v>
      </c>
      <c r="F632" s="11" t="s">
        <v>1072</v>
      </c>
      <c r="G632" s="14" t="s">
        <v>1723</v>
      </c>
    </row>
    <row r="633" spans="1:7" ht="15.75" customHeight="1" x14ac:dyDescent="0.25">
      <c r="A633" s="4"/>
      <c r="B633" s="7" t="s">
        <v>1073</v>
      </c>
      <c r="C633" s="16">
        <v>130402</v>
      </c>
      <c r="D633" s="24">
        <v>130402</v>
      </c>
      <c r="E633" s="32" t="str">
        <f t="shared" si="9"/>
        <v>K130402</v>
      </c>
      <c r="F633" s="11" t="s">
        <v>1074</v>
      </c>
      <c r="G633" s="14" t="s">
        <v>1723</v>
      </c>
    </row>
    <row r="634" spans="1:7" ht="15.75" customHeight="1" x14ac:dyDescent="0.25">
      <c r="A634" s="4"/>
      <c r="B634" s="7" t="s">
        <v>1075</v>
      </c>
      <c r="C634" s="16">
        <v>130403</v>
      </c>
      <c r="D634" s="24">
        <v>130403</v>
      </c>
      <c r="E634" s="32" t="str">
        <f t="shared" si="9"/>
        <v>K130403</v>
      </c>
      <c r="F634" s="11" t="s">
        <v>1076</v>
      </c>
      <c r="G634" s="14" t="s">
        <v>1723</v>
      </c>
    </row>
    <row r="635" spans="1:7" ht="15.75" customHeight="1" x14ac:dyDescent="0.25">
      <c r="A635" s="4"/>
      <c r="B635" s="7" t="s">
        <v>1077</v>
      </c>
      <c r="C635" s="16">
        <v>1305</v>
      </c>
      <c r="D635" s="24">
        <v>1305</v>
      </c>
      <c r="E635" s="32" t="str">
        <f t="shared" si="9"/>
        <v>K1305</v>
      </c>
      <c r="F635" s="11" t="s">
        <v>1078</v>
      </c>
      <c r="G635" s="14" t="s">
        <v>1722</v>
      </c>
    </row>
    <row r="636" spans="1:7" ht="15.75" customHeight="1" x14ac:dyDescent="0.25">
      <c r="A636" s="4"/>
      <c r="B636" s="7" t="s">
        <v>1079</v>
      </c>
      <c r="C636" s="16">
        <v>130501</v>
      </c>
      <c r="D636" s="24">
        <v>130501</v>
      </c>
      <c r="E636" s="32" t="str">
        <f t="shared" si="9"/>
        <v>K130501</v>
      </c>
      <c r="F636" s="11" t="s">
        <v>1080</v>
      </c>
      <c r="G636" s="14" t="s">
        <v>1723</v>
      </c>
    </row>
    <row r="637" spans="1:7" ht="15.75" customHeight="1" x14ac:dyDescent="0.25">
      <c r="A637" s="4"/>
      <c r="B637" s="7" t="s">
        <v>1081</v>
      </c>
      <c r="C637" s="16">
        <v>130502</v>
      </c>
      <c r="D637" s="24">
        <v>130502</v>
      </c>
      <c r="E637" s="32" t="str">
        <f t="shared" si="9"/>
        <v>K130502</v>
      </c>
      <c r="F637" s="11" t="s">
        <v>1082</v>
      </c>
      <c r="G637" s="14" t="s">
        <v>1723</v>
      </c>
    </row>
    <row r="638" spans="1:7" ht="15.75" customHeight="1" x14ac:dyDescent="0.25">
      <c r="A638" s="4"/>
      <c r="B638" s="7" t="s">
        <v>1083</v>
      </c>
      <c r="C638" s="16">
        <v>130503</v>
      </c>
      <c r="D638" s="24">
        <v>130503</v>
      </c>
      <c r="E638" s="32" t="str">
        <f t="shared" si="9"/>
        <v>K130503</v>
      </c>
      <c r="F638" s="11" t="s">
        <v>1084</v>
      </c>
      <c r="G638" s="14" t="s">
        <v>1723</v>
      </c>
    </row>
    <row r="639" spans="1:7" ht="15.75" customHeight="1" x14ac:dyDescent="0.25">
      <c r="A639" s="4"/>
      <c r="B639" s="7" t="s">
        <v>1085</v>
      </c>
      <c r="C639" s="16">
        <v>130506</v>
      </c>
      <c r="D639" s="24">
        <v>130506</v>
      </c>
      <c r="E639" s="32" t="str">
        <f t="shared" si="9"/>
        <v>K130506</v>
      </c>
      <c r="F639" s="11" t="s">
        <v>1086</v>
      </c>
      <c r="G639" s="14" t="s">
        <v>1723</v>
      </c>
    </row>
    <row r="640" spans="1:7" ht="15.75" customHeight="1" x14ac:dyDescent="0.25">
      <c r="A640" s="4"/>
      <c r="B640" s="7" t="s">
        <v>1087</v>
      </c>
      <c r="C640" s="16">
        <v>130507</v>
      </c>
      <c r="D640" s="24">
        <v>130507</v>
      </c>
      <c r="E640" s="32" t="str">
        <f t="shared" si="9"/>
        <v>K130507</v>
      </c>
      <c r="F640" s="11" t="s">
        <v>1088</v>
      </c>
      <c r="G640" s="14" t="s">
        <v>1723</v>
      </c>
    </row>
    <row r="641" spans="1:7" ht="15.75" customHeight="1" x14ac:dyDescent="0.25">
      <c r="A641" s="4"/>
      <c r="B641" s="7" t="s">
        <v>1089</v>
      </c>
      <c r="C641" s="16">
        <v>130508</v>
      </c>
      <c r="D641" s="24">
        <v>130508</v>
      </c>
      <c r="E641" s="32" t="str">
        <f t="shared" si="9"/>
        <v>K130508</v>
      </c>
      <c r="F641" s="11" t="s">
        <v>1090</v>
      </c>
      <c r="G641" s="14" t="s">
        <v>1723</v>
      </c>
    </row>
    <row r="642" spans="1:7" ht="15.75" customHeight="1" x14ac:dyDescent="0.25">
      <c r="A642" s="4"/>
      <c r="B642" s="7" t="s">
        <v>1091</v>
      </c>
      <c r="C642" s="16">
        <v>1307</v>
      </c>
      <c r="D642" s="24">
        <v>1307</v>
      </c>
      <c r="E642" s="32" t="str">
        <f t="shared" si="9"/>
        <v>K1307</v>
      </c>
      <c r="F642" s="11" t="s">
        <v>1092</v>
      </c>
      <c r="G642" s="14" t="s">
        <v>1722</v>
      </c>
    </row>
    <row r="643" spans="1:7" ht="15.75" customHeight="1" x14ac:dyDescent="0.25">
      <c r="A643" s="4"/>
      <c r="B643" s="7" t="s">
        <v>1093</v>
      </c>
      <c r="C643" s="16">
        <v>130701</v>
      </c>
      <c r="D643" s="24">
        <v>130701</v>
      </c>
      <c r="E643" s="32" t="str">
        <f t="shared" si="9"/>
        <v>K130701</v>
      </c>
      <c r="F643" s="11" t="s">
        <v>1094</v>
      </c>
      <c r="G643" s="14" t="s">
        <v>1723</v>
      </c>
    </row>
    <row r="644" spans="1:7" ht="15.75" customHeight="1" x14ac:dyDescent="0.25">
      <c r="A644" s="4"/>
      <c r="B644" s="7" t="s">
        <v>1095</v>
      </c>
      <c r="C644" s="16">
        <v>130702</v>
      </c>
      <c r="D644" s="24">
        <v>130702</v>
      </c>
      <c r="E644" s="32" t="str">
        <f t="shared" si="9"/>
        <v>K130702</v>
      </c>
      <c r="F644" s="11" t="s">
        <v>1096</v>
      </c>
      <c r="G644" s="14" t="s">
        <v>1723</v>
      </c>
    </row>
    <row r="645" spans="1:7" ht="15.75" customHeight="1" x14ac:dyDescent="0.25">
      <c r="A645" s="4"/>
      <c r="B645" s="7" t="s">
        <v>1097</v>
      </c>
      <c r="C645" s="16">
        <v>130703</v>
      </c>
      <c r="D645" s="24">
        <v>130703</v>
      </c>
      <c r="E645" s="32" t="str">
        <f t="shared" si="9"/>
        <v>K130703</v>
      </c>
      <c r="F645" s="11" t="s">
        <v>1098</v>
      </c>
      <c r="G645" s="14" t="s">
        <v>1723</v>
      </c>
    </row>
    <row r="646" spans="1:7" ht="15.75" customHeight="1" x14ac:dyDescent="0.25">
      <c r="A646" s="4"/>
      <c r="B646" s="7" t="s">
        <v>1099</v>
      </c>
      <c r="C646" s="16">
        <v>1308</v>
      </c>
      <c r="D646" s="24">
        <v>1308</v>
      </c>
      <c r="E646" s="32" t="str">
        <f t="shared" si="9"/>
        <v>K1308</v>
      </c>
      <c r="F646" s="11" t="s">
        <v>1100</v>
      </c>
      <c r="G646" s="14" t="s">
        <v>1722</v>
      </c>
    </row>
    <row r="647" spans="1:7" ht="15.75" customHeight="1" x14ac:dyDescent="0.25">
      <c r="A647" s="4"/>
      <c r="B647" s="7" t="s">
        <v>1101</v>
      </c>
      <c r="C647" s="16">
        <v>130801</v>
      </c>
      <c r="D647" s="24">
        <v>130801</v>
      </c>
      <c r="E647" s="32" t="str">
        <f t="shared" ref="E647:E710" si="10">"K"&amp;D647</f>
        <v>K130801</v>
      </c>
      <c r="F647" s="11" t="s">
        <v>1102</v>
      </c>
      <c r="G647" s="14" t="s">
        <v>1723</v>
      </c>
    </row>
    <row r="648" spans="1:7" ht="15.75" customHeight="1" x14ac:dyDescent="0.25">
      <c r="A648" s="4"/>
      <c r="B648" s="7" t="s">
        <v>1103</v>
      </c>
      <c r="C648" s="16">
        <v>130802</v>
      </c>
      <c r="D648" s="24">
        <v>130802</v>
      </c>
      <c r="E648" s="32" t="str">
        <f t="shared" si="10"/>
        <v>K130802</v>
      </c>
      <c r="F648" s="11" t="s">
        <v>1104</v>
      </c>
      <c r="G648" s="14" t="s">
        <v>1723</v>
      </c>
    </row>
    <row r="649" spans="1:7" ht="15.75" customHeight="1" x14ac:dyDescent="0.25">
      <c r="A649" s="4"/>
      <c r="B649" s="7" t="s">
        <v>1105</v>
      </c>
      <c r="C649" s="16">
        <v>130899</v>
      </c>
      <c r="D649" s="24">
        <v>130899</v>
      </c>
      <c r="E649" s="32" t="str">
        <f t="shared" si="10"/>
        <v>K130899</v>
      </c>
      <c r="F649" s="11" t="s">
        <v>27</v>
      </c>
      <c r="G649" s="14" t="s">
        <v>1723</v>
      </c>
    </row>
    <row r="650" spans="1:7" ht="39" customHeight="1" x14ac:dyDescent="0.25">
      <c r="A650" s="2"/>
      <c r="B650" s="5">
        <v>14</v>
      </c>
      <c r="C650" s="16" t="s">
        <v>1743</v>
      </c>
      <c r="D650" s="24" t="s">
        <v>1743</v>
      </c>
      <c r="E650" s="32" t="str">
        <f t="shared" si="10"/>
        <v>K14</v>
      </c>
      <c r="F650" s="12" t="s">
        <v>1106</v>
      </c>
      <c r="G650" s="15"/>
    </row>
    <row r="651" spans="1:7" ht="26.25" customHeight="1" x14ac:dyDescent="0.25">
      <c r="A651" s="4"/>
      <c r="B651" s="7" t="s">
        <v>1107</v>
      </c>
      <c r="C651" s="16">
        <v>1406</v>
      </c>
      <c r="D651" s="24">
        <v>1406</v>
      </c>
      <c r="E651" s="32" t="str">
        <f t="shared" si="10"/>
        <v>K1406</v>
      </c>
      <c r="F651" s="11" t="s">
        <v>1108</v>
      </c>
      <c r="G651" s="14" t="s">
        <v>1722</v>
      </c>
    </row>
    <row r="652" spans="1:7" ht="26.25" customHeight="1" x14ac:dyDescent="0.25">
      <c r="A652" s="4"/>
      <c r="B652" s="7" t="s">
        <v>1109</v>
      </c>
      <c r="C652" s="16">
        <v>140601</v>
      </c>
      <c r="D652" s="24">
        <v>140601</v>
      </c>
      <c r="E652" s="32" t="str">
        <f t="shared" si="10"/>
        <v>K140601</v>
      </c>
      <c r="F652" s="11" t="s">
        <v>1110</v>
      </c>
      <c r="G652" s="14" t="s">
        <v>1723</v>
      </c>
    </row>
    <row r="653" spans="1:7" ht="15.75" customHeight="1" x14ac:dyDescent="0.25">
      <c r="A653" s="4"/>
      <c r="B653" s="7" t="s">
        <v>1111</v>
      </c>
      <c r="C653" s="16">
        <v>140602</v>
      </c>
      <c r="D653" s="24">
        <v>140602</v>
      </c>
      <c r="E653" s="32" t="str">
        <f t="shared" si="10"/>
        <v>K140602</v>
      </c>
      <c r="F653" s="11" t="s">
        <v>1112</v>
      </c>
      <c r="G653" s="14" t="s">
        <v>1723</v>
      </c>
    </row>
    <row r="654" spans="1:7" ht="15.75" customHeight="1" x14ac:dyDescent="0.25">
      <c r="A654" s="4"/>
      <c r="B654" s="7" t="s">
        <v>1113</v>
      </c>
      <c r="C654" s="16">
        <v>140603</v>
      </c>
      <c r="D654" s="24">
        <v>140603</v>
      </c>
      <c r="E654" s="32" t="str">
        <f t="shared" si="10"/>
        <v>K140603</v>
      </c>
      <c r="F654" s="11" t="s">
        <v>1114</v>
      </c>
      <c r="G654" s="14" t="s">
        <v>1723</v>
      </c>
    </row>
    <row r="655" spans="1:7" ht="26.25" customHeight="1" x14ac:dyDescent="0.25">
      <c r="A655" s="4"/>
      <c r="B655" s="7" t="s">
        <v>1115</v>
      </c>
      <c r="C655" s="16">
        <v>140604</v>
      </c>
      <c r="D655" s="24">
        <v>140604</v>
      </c>
      <c r="E655" s="32" t="str">
        <f t="shared" si="10"/>
        <v>K140604</v>
      </c>
      <c r="F655" s="11" t="s">
        <v>1116</v>
      </c>
      <c r="G655" s="14" t="s">
        <v>1723</v>
      </c>
    </row>
    <row r="656" spans="1:7" ht="15.75" customHeight="1" x14ac:dyDescent="0.25">
      <c r="A656" s="4"/>
      <c r="B656" s="7" t="s">
        <v>1117</v>
      </c>
      <c r="C656" s="16">
        <v>140605</v>
      </c>
      <c r="D656" s="24">
        <v>140605</v>
      </c>
      <c r="E656" s="32" t="str">
        <f t="shared" si="10"/>
        <v>K140605</v>
      </c>
      <c r="F656" s="11" t="s">
        <v>1118</v>
      </c>
      <c r="G656" s="14" t="s">
        <v>1723</v>
      </c>
    </row>
    <row r="657" spans="1:7" ht="39" customHeight="1" x14ac:dyDescent="0.25">
      <c r="A657" s="2"/>
      <c r="B657" s="5">
        <v>15</v>
      </c>
      <c r="C657" s="16" t="s">
        <v>1744</v>
      </c>
      <c r="D657" s="24" t="s">
        <v>1744</v>
      </c>
      <c r="E657" s="32" t="str">
        <f t="shared" si="10"/>
        <v>K15</v>
      </c>
      <c r="F657" s="12" t="s">
        <v>1119</v>
      </c>
      <c r="G657" s="15"/>
    </row>
    <row r="658" spans="1:7" ht="26.25" customHeight="1" x14ac:dyDescent="0.25">
      <c r="A658" s="4"/>
      <c r="B658" s="7" t="s">
        <v>1120</v>
      </c>
      <c r="C658" s="16">
        <v>1501</v>
      </c>
      <c r="D658" s="24">
        <v>1501</v>
      </c>
      <c r="E658" s="32" t="str">
        <f t="shared" si="10"/>
        <v>K1501</v>
      </c>
      <c r="F658" s="11" t="s">
        <v>1121</v>
      </c>
      <c r="G658" s="14" t="s">
        <v>1722</v>
      </c>
    </row>
    <row r="659" spans="1:7" ht="15.75" customHeight="1" x14ac:dyDescent="0.25">
      <c r="A659" s="4"/>
      <c r="B659" s="7" t="s">
        <v>1122</v>
      </c>
      <c r="C659" s="16">
        <v>150101</v>
      </c>
      <c r="D659" s="24">
        <v>150101</v>
      </c>
      <c r="E659" s="32" t="str">
        <f t="shared" si="10"/>
        <v>K150101</v>
      </c>
      <c r="F659" s="11" t="s">
        <v>1123</v>
      </c>
      <c r="G659" s="14" t="s">
        <v>1721</v>
      </c>
    </row>
    <row r="660" spans="1:7" ht="15.75" customHeight="1" x14ac:dyDescent="0.25">
      <c r="A660" s="4"/>
      <c r="B660" s="7" t="s">
        <v>1124</v>
      </c>
      <c r="C660" s="16">
        <v>150102</v>
      </c>
      <c r="D660" s="24">
        <v>150102</v>
      </c>
      <c r="E660" s="32" t="str">
        <f t="shared" si="10"/>
        <v>K150102</v>
      </c>
      <c r="F660" s="11" t="s">
        <v>1125</v>
      </c>
      <c r="G660" s="14" t="s">
        <v>1721</v>
      </c>
    </row>
    <row r="661" spans="1:7" ht="15.75" customHeight="1" x14ac:dyDescent="0.25">
      <c r="A661" s="4"/>
      <c r="B661" s="7" t="s">
        <v>1126</v>
      </c>
      <c r="C661" s="16">
        <v>150103</v>
      </c>
      <c r="D661" s="24">
        <v>150103</v>
      </c>
      <c r="E661" s="32" t="str">
        <f t="shared" si="10"/>
        <v>K150103</v>
      </c>
      <c r="F661" s="11" t="s">
        <v>1127</v>
      </c>
      <c r="G661" s="14" t="s">
        <v>1721</v>
      </c>
    </row>
    <row r="662" spans="1:7" ht="15.75" customHeight="1" x14ac:dyDescent="0.25">
      <c r="A662" s="4"/>
      <c r="B662" s="7" t="s">
        <v>1128</v>
      </c>
      <c r="C662" s="16">
        <v>150104</v>
      </c>
      <c r="D662" s="24">
        <v>150104</v>
      </c>
      <c r="E662" s="32" t="str">
        <f t="shared" si="10"/>
        <v>K150104</v>
      </c>
      <c r="F662" s="11" t="s">
        <v>1129</v>
      </c>
      <c r="G662" s="14" t="s">
        <v>1721</v>
      </c>
    </row>
    <row r="663" spans="1:7" ht="15.75" customHeight="1" x14ac:dyDescent="0.25">
      <c r="A663" s="4"/>
      <c r="B663" s="7" t="s">
        <v>1130</v>
      </c>
      <c r="C663" s="16">
        <v>150105</v>
      </c>
      <c r="D663" s="24">
        <v>150105</v>
      </c>
      <c r="E663" s="32" t="str">
        <f t="shared" si="10"/>
        <v>K150105</v>
      </c>
      <c r="F663" s="11" t="s">
        <v>1131</v>
      </c>
      <c r="G663" s="14" t="s">
        <v>1721</v>
      </c>
    </row>
    <row r="664" spans="1:7" ht="15.75" customHeight="1" x14ac:dyDescent="0.25">
      <c r="A664" s="4"/>
      <c r="B664" s="7" t="s">
        <v>1132</v>
      </c>
      <c r="C664" s="16">
        <v>150106</v>
      </c>
      <c r="D664" s="24">
        <v>150106</v>
      </c>
      <c r="E664" s="32" t="str">
        <f t="shared" si="10"/>
        <v>K150106</v>
      </c>
      <c r="F664" s="11" t="s">
        <v>1133</v>
      </c>
      <c r="G664" s="14" t="s">
        <v>1721</v>
      </c>
    </row>
    <row r="665" spans="1:7" ht="15.75" customHeight="1" x14ac:dyDescent="0.25">
      <c r="A665" s="4"/>
      <c r="B665" s="7" t="s">
        <v>1134</v>
      </c>
      <c r="C665" s="16">
        <v>150107</v>
      </c>
      <c r="D665" s="24">
        <v>150107</v>
      </c>
      <c r="E665" s="32" t="str">
        <f t="shared" si="10"/>
        <v>K150107</v>
      </c>
      <c r="F665" s="11" t="s">
        <v>1135</v>
      </c>
      <c r="G665" s="14" t="s">
        <v>1721</v>
      </c>
    </row>
    <row r="666" spans="1:7" ht="15.75" customHeight="1" x14ac:dyDescent="0.25">
      <c r="A666" s="4"/>
      <c r="B666" s="7" t="s">
        <v>1136</v>
      </c>
      <c r="C666" s="16">
        <v>150109</v>
      </c>
      <c r="D666" s="24">
        <v>150109</v>
      </c>
      <c r="E666" s="32" t="str">
        <f t="shared" si="10"/>
        <v>K150109</v>
      </c>
      <c r="F666" s="11" t="s">
        <v>1137</v>
      </c>
      <c r="G666" s="14" t="s">
        <v>1721</v>
      </c>
    </row>
    <row r="667" spans="1:7" ht="26.25" customHeight="1" x14ac:dyDescent="0.25">
      <c r="A667" s="4"/>
      <c r="B667" s="7" t="s">
        <v>1138</v>
      </c>
      <c r="C667" s="16">
        <v>150110</v>
      </c>
      <c r="D667" s="24">
        <v>150110</v>
      </c>
      <c r="E667" s="32" t="str">
        <f t="shared" si="10"/>
        <v>K150110</v>
      </c>
      <c r="F667" s="11" t="s">
        <v>1139</v>
      </c>
      <c r="G667" s="14" t="s">
        <v>1723</v>
      </c>
    </row>
    <row r="668" spans="1:7" ht="26.25" customHeight="1" x14ac:dyDescent="0.25">
      <c r="A668" s="4"/>
      <c r="B668" s="7" t="s">
        <v>1140</v>
      </c>
      <c r="C668" s="16" t="s">
        <v>1757</v>
      </c>
      <c r="D668" s="24" t="s">
        <v>1757</v>
      </c>
      <c r="E668" s="32" t="str">
        <f t="shared" si="10"/>
        <v>K150111*</v>
      </c>
      <c r="F668" s="11" t="s">
        <v>1141</v>
      </c>
      <c r="G668" s="14" t="s">
        <v>1721</v>
      </c>
    </row>
    <row r="669" spans="1:7" ht="26.25" customHeight="1" x14ac:dyDescent="0.25">
      <c r="A669" s="4"/>
      <c r="B669" s="7" t="s">
        <v>1142</v>
      </c>
      <c r="C669" s="16">
        <v>1502</v>
      </c>
      <c r="D669" s="24">
        <v>1502</v>
      </c>
      <c r="E669" s="32" t="str">
        <f t="shared" si="10"/>
        <v>K1502</v>
      </c>
      <c r="F669" s="11" t="s">
        <v>1143</v>
      </c>
      <c r="G669" s="14" t="s">
        <v>1722</v>
      </c>
    </row>
    <row r="670" spans="1:7" ht="39" customHeight="1" x14ac:dyDescent="0.25">
      <c r="A670" s="4"/>
      <c r="B670" s="7" t="s">
        <v>1144</v>
      </c>
      <c r="C670" s="16">
        <v>150202</v>
      </c>
      <c r="D670" s="24">
        <v>150202</v>
      </c>
      <c r="E670" s="32" t="str">
        <f t="shared" si="10"/>
        <v>K150202</v>
      </c>
      <c r="F670" s="11" t="s">
        <v>1145</v>
      </c>
      <c r="G670" s="14" t="s">
        <v>1723</v>
      </c>
    </row>
    <row r="671" spans="1:7" ht="26.25" customHeight="1" x14ac:dyDescent="0.25">
      <c r="A671" s="4"/>
      <c r="B671" s="7" t="s">
        <v>1146</v>
      </c>
      <c r="C671" s="16">
        <v>150203</v>
      </c>
      <c r="D671" s="24">
        <v>150203</v>
      </c>
      <c r="E671" s="32" t="str">
        <f t="shared" si="10"/>
        <v>K150203</v>
      </c>
      <c r="F671" s="11" t="s">
        <v>1147</v>
      </c>
      <c r="G671" s="14" t="s">
        <v>1721</v>
      </c>
    </row>
    <row r="672" spans="1:7" ht="15.75" customHeight="1" x14ac:dyDescent="0.25">
      <c r="A672" s="2"/>
      <c r="B672" s="5">
        <v>16</v>
      </c>
      <c r="C672" s="16" t="s">
        <v>1745</v>
      </c>
      <c r="D672" s="24" t="s">
        <v>1745</v>
      </c>
      <c r="E672" s="32" t="str">
        <f t="shared" si="10"/>
        <v>K16</v>
      </c>
      <c r="F672" s="12" t="s">
        <v>1148</v>
      </c>
      <c r="G672" s="15"/>
    </row>
    <row r="673" spans="1:7" ht="51.75" customHeight="1" x14ac:dyDescent="0.25">
      <c r="A673" s="4"/>
      <c r="B673" s="7" t="s">
        <v>1149</v>
      </c>
      <c r="C673" s="16">
        <v>1601</v>
      </c>
      <c r="D673" s="24">
        <v>1601</v>
      </c>
      <c r="E673" s="32" t="str">
        <f t="shared" si="10"/>
        <v>K1601</v>
      </c>
      <c r="F673" s="11" t="s">
        <v>1150</v>
      </c>
      <c r="G673" s="14" t="s">
        <v>1722</v>
      </c>
    </row>
    <row r="674" spans="1:7" ht="15.75" customHeight="1" x14ac:dyDescent="0.25">
      <c r="A674" s="4"/>
      <c r="B674" s="7" t="s">
        <v>1151</v>
      </c>
      <c r="C674" s="16">
        <v>160103</v>
      </c>
      <c r="D674" s="24">
        <v>160103</v>
      </c>
      <c r="E674" s="32" t="str">
        <f t="shared" si="10"/>
        <v>K160103</v>
      </c>
      <c r="F674" s="11" t="s">
        <v>1152</v>
      </c>
      <c r="G674" s="14" t="s">
        <v>1721</v>
      </c>
    </row>
    <row r="675" spans="1:7" ht="15.75" customHeight="1" x14ac:dyDescent="0.25">
      <c r="A675" s="4"/>
      <c r="B675" s="7" t="s">
        <v>1153</v>
      </c>
      <c r="C675" s="16">
        <v>160104</v>
      </c>
      <c r="D675" s="24">
        <v>160104</v>
      </c>
      <c r="E675" s="32" t="str">
        <f t="shared" si="10"/>
        <v>K160104</v>
      </c>
      <c r="F675" s="11" t="s">
        <v>1154</v>
      </c>
      <c r="G675" s="14" t="s">
        <v>1723</v>
      </c>
    </row>
    <row r="676" spans="1:7" ht="26.25" customHeight="1" x14ac:dyDescent="0.25">
      <c r="A676" s="4"/>
      <c r="B676" s="7" t="s">
        <v>1155</v>
      </c>
      <c r="C676" s="16">
        <v>160106</v>
      </c>
      <c r="D676" s="24">
        <v>160106</v>
      </c>
      <c r="E676" s="32" t="str">
        <f t="shared" si="10"/>
        <v>K160106</v>
      </c>
      <c r="F676" s="11" t="s">
        <v>1156</v>
      </c>
      <c r="G676" s="14" t="s">
        <v>1721</v>
      </c>
    </row>
    <row r="677" spans="1:7" ht="15.75" customHeight="1" x14ac:dyDescent="0.25">
      <c r="A677" s="4"/>
      <c r="B677" s="7" t="s">
        <v>1157</v>
      </c>
      <c r="C677" s="16">
        <v>160107</v>
      </c>
      <c r="D677" s="24">
        <v>160107</v>
      </c>
      <c r="E677" s="32" t="str">
        <f t="shared" si="10"/>
        <v>K160107</v>
      </c>
      <c r="F677" s="11" t="s">
        <v>1158</v>
      </c>
      <c r="G677" s="14" t="s">
        <v>1723</v>
      </c>
    </row>
    <row r="678" spans="1:7" ht="15.75" customHeight="1" x14ac:dyDescent="0.25">
      <c r="A678" s="4"/>
      <c r="B678" s="7" t="s">
        <v>1159</v>
      </c>
      <c r="C678" s="16">
        <v>160108</v>
      </c>
      <c r="D678" s="24">
        <v>160108</v>
      </c>
      <c r="E678" s="32" t="str">
        <f t="shared" si="10"/>
        <v>K160108</v>
      </c>
      <c r="F678" s="11" t="s">
        <v>1160</v>
      </c>
      <c r="G678" s="14" t="s">
        <v>1723</v>
      </c>
    </row>
    <row r="679" spans="1:7" ht="15.75" customHeight="1" x14ac:dyDescent="0.25">
      <c r="A679" s="4"/>
      <c r="B679" s="7" t="s">
        <v>1161</v>
      </c>
      <c r="C679" s="16">
        <v>160109</v>
      </c>
      <c r="D679" s="24">
        <v>160109</v>
      </c>
      <c r="E679" s="32" t="str">
        <f t="shared" si="10"/>
        <v>K160109</v>
      </c>
      <c r="F679" s="11" t="s">
        <v>1162</v>
      </c>
      <c r="G679" s="14" t="s">
        <v>1723</v>
      </c>
    </row>
    <row r="680" spans="1:7" ht="15.75" customHeight="1" x14ac:dyDescent="0.25">
      <c r="A680" s="4"/>
      <c r="B680" s="7" t="s">
        <v>1163</v>
      </c>
      <c r="C680" s="16">
        <v>160110</v>
      </c>
      <c r="D680" s="24">
        <v>160110</v>
      </c>
      <c r="E680" s="32" t="str">
        <f t="shared" si="10"/>
        <v>K160110</v>
      </c>
      <c r="F680" s="11" t="s">
        <v>1164</v>
      </c>
      <c r="G680" s="14" t="s">
        <v>1723</v>
      </c>
    </row>
    <row r="681" spans="1:7" ht="15.75" customHeight="1" x14ac:dyDescent="0.25">
      <c r="A681" s="4"/>
      <c r="B681" s="7" t="s">
        <v>1165</v>
      </c>
      <c r="C681" s="16">
        <v>160111</v>
      </c>
      <c r="D681" s="24">
        <v>160111</v>
      </c>
      <c r="E681" s="32" t="str">
        <f t="shared" si="10"/>
        <v>K160111</v>
      </c>
      <c r="F681" s="11" t="s">
        <v>1166</v>
      </c>
      <c r="G681" s="14" t="s">
        <v>1723</v>
      </c>
    </row>
    <row r="682" spans="1:7" ht="15.75" customHeight="1" x14ac:dyDescent="0.25">
      <c r="A682" s="4"/>
      <c r="B682" s="6">
        <v>40924</v>
      </c>
      <c r="C682" s="16" t="s">
        <v>1746</v>
      </c>
      <c r="D682" s="24" t="s">
        <v>1746</v>
      </c>
      <c r="E682" s="32" t="str">
        <f t="shared" si="10"/>
        <v>K40924</v>
      </c>
      <c r="F682" s="11" t="s">
        <v>1167</v>
      </c>
      <c r="G682" s="14" t="s">
        <v>1722</v>
      </c>
    </row>
    <row r="683" spans="1:7" ht="15.75" customHeight="1" x14ac:dyDescent="0.25">
      <c r="A683" s="4"/>
      <c r="B683" s="7" t="s">
        <v>1168</v>
      </c>
      <c r="C683" s="16">
        <v>160113</v>
      </c>
      <c r="D683" s="24">
        <v>160113</v>
      </c>
      <c r="E683" s="32" t="str">
        <f t="shared" si="10"/>
        <v>K160113</v>
      </c>
      <c r="F683" s="11" t="s">
        <v>1169</v>
      </c>
      <c r="G683" s="14" t="s">
        <v>1723</v>
      </c>
    </row>
    <row r="684" spans="1:7" ht="15.75" customHeight="1" x14ac:dyDescent="0.25">
      <c r="A684" s="4"/>
      <c r="B684" s="7" t="s">
        <v>1170</v>
      </c>
      <c r="C684" s="16">
        <v>160114</v>
      </c>
      <c r="D684" s="24">
        <v>160114</v>
      </c>
      <c r="E684" s="32" t="str">
        <f t="shared" si="10"/>
        <v>K160114</v>
      </c>
      <c r="F684" s="11" t="s">
        <v>1171</v>
      </c>
      <c r="G684" s="14" t="s">
        <v>1723</v>
      </c>
    </row>
    <row r="685" spans="1:7" ht="15.75" customHeight="1" x14ac:dyDescent="0.25">
      <c r="A685" s="4"/>
      <c r="B685" s="6">
        <v>42020</v>
      </c>
      <c r="C685" s="16" t="s">
        <v>1747</v>
      </c>
      <c r="D685" s="24" t="s">
        <v>1747</v>
      </c>
      <c r="E685" s="32" t="str">
        <f t="shared" si="10"/>
        <v>K42020</v>
      </c>
      <c r="F685" s="11" t="s">
        <v>1172</v>
      </c>
      <c r="G685" s="14" t="s">
        <v>1722</v>
      </c>
    </row>
    <row r="686" spans="1:7" ht="15.75" customHeight="1" x14ac:dyDescent="0.25">
      <c r="A686" s="4"/>
      <c r="B686" s="7" t="s">
        <v>1173</v>
      </c>
      <c r="C686" s="16">
        <v>160116</v>
      </c>
      <c r="D686" s="24">
        <v>160116</v>
      </c>
      <c r="E686" s="32" t="str">
        <f t="shared" si="10"/>
        <v>K160116</v>
      </c>
      <c r="F686" s="11" t="s">
        <v>1174</v>
      </c>
      <c r="G686" s="14" t="s">
        <v>1721</v>
      </c>
    </row>
    <row r="687" spans="1:7" ht="15.75" customHeight="1" x14ac:dyDescent="0.25">
      <c r="A687" s="4"/>
      <c r="B687" s="6">
        <v>42751</v>
      </c>
      <c r="C687" s="16" t="s">
        <v>1748</v>
      </c>
      <c r="D687" s="24" t="s">
        <v>1748</v>
      </c>
      <c r="E687" s="32" t="str">
        <f t="shared" si="10"/>
        <v>K42751</v>
      </c>
      <c r="F687" s="11" t="s">
        <v>1175</v>
      </c>
      <c r="G687" s="14" t="s">
        <v>1722</v>
      </c>
    </row>
    <row r="688" spans="1:7" ht="15.75" customHeight="1" x14ac:dyDescent="0.25">
      <c r="A688" s="4"/>
      <c r="B688" s="6">
        <v>43116</v>
      </c>
      <c r="C688" s="16" t="s">
        <v>1749</v>
      </c>
      <c r="D688" s="24" t="s">
        <v>1749</v>
      </c>
      <c r="E688" s="32" t="str">
        <f t="shared" si="10"/>
        <v>K43116</v>
      </c>
      <c r="F688" s="11" t="s">
        <v>1176</v>
      </c>
      <c r="G688" s="14" t="s">
        <v>1722</v>
      </c>
    </row>
    <row r="689" spans="1:7" ht="15.75" customHeight="1" x14ac:dyDescent="0.25">
      <c r="A689" s="4"/>
      <c r="B689" s="6">
        <v>43481</v>
      </c>
      <c r="C689" s="16" t="s">
        <v>1750</v>
      </c>
      <c r="D689" s="24" t="s">
        <v>1750</v>
      </c>
      <c r="E689" s="32" t="str">
        <f t="shared" si="10"/>
        <v>K43481</v>
      </c>
      <c r="F689" s="11" t="s">
        <v>1177</v>
      </c>
      <c r="G689" s="14" t="s">
        <v>1722</v>
      </c>
    </row>
    <row r="690" spans="1:7" ht="15.75" customHeight="1" x14ac:dyDescent="0.25">
      <c r="A690" s="4"/>
      <c r="B690" s="7" t="s">
        <v>1178</v>
      </c>
      <c r="C690" s="16">
        <v>160120</v>
      </c>
      <c r="D690" s="24">
        <v>160120</v>
      </c>
      <c r="E690" s="32" t="str">
        <f t="shared" si="10"/>
        <v>K160120</v>
      </c>
      <c r="F690" s="11" t="s">
        <v>1179</v>
      </c>
      <c r="G690" s="14" t="s">
        <v>1721</v>
      </c>
    </row>
    <row r="691" spans="1:7" ht="26.25" customHeight="1" x14ac:dyDescent="0.25">
      <c r="A691" s="4"/>
      <c r="B691" s="7" t="s">
        <v>1180</v>
      </c>
      <c r="C691" s="16" t="s">
        <v>1758</v>
      </c>
      <c r="D691" s="24" t="s">
        <v>1758</v>
      </c>
      <c r="E691" s="32" t="str">
        <f t="shared" si="10"/>
        <v>K160121*</v>
      </c>
      <c r="F691" s="11" t="s">
        <v>1181</v>
      </c>
      <c r="G691" s="14" t="s">
        <v>1721</v>
      </c>
    </row>
    <row r="692" spans="1:7" ht="15.75" customHeight="1" x14ac:dyDescent="0.25">
      <c r="A692" s="4"/>
      <c r="B692" s="7" t="s">
        <v>1182</v>
      </c>
      <c r="C692" s="16">
        <v>160122</v>
      </c>
      <c r="D692" s="24">
        <v>160122</v>
      </c>
      <c r="E692" s="32" t="str">
        <f t="shared" si="10"/>
        <v>K160122</v>
      </c>
      <c r="F692" s="11" t="s">
        <v>1183</v>
      </c>
      <c r="G692" s="14" t="s">
        <v>1721</v>
      </c>
    </row>
    <row r="693" spans="1:7" ht="15.75" customHeight="1" x14ac:dyDescent="0.25">
      <c r="A693" s="4"/>
      <c r="B693" s="7" t="s">
        <v>1184</v>
      </c>
      <c r="C693" s="16">
        <v>160199</v>
      </c>
      <c r="D693" s="24">
        <v>160199</v>
      </c>
      <c r="E693" s="32" t="str">
        <f t="shared" si="10"/>
        <v>K160199</v>
      </c>
      <c r="F693" s="11" t="s">
        <v>27</v>
      </c>
      <c r="G693" s="14" t="s">
        <v>1721</v>
      </c>
    </row>
    <row r="694" spans="1:7" ht="15.75" customHeight="1" x14ac:dyDescent="0.25">
      <c r="A694" s="4"/>
      <c r="B694" s="7" t="s">
        <v>1185</v>
      </c>
      <c r="C694" s="16">
        <v>1602</v>
      </c>
      <c r="D694" s="24">
        <v>1602</v>
      </c>
      <c r="E694" s="32" t="str">
        <f t="shared" si="10"/>
        <v>K1602</v>
      </c>
      <c r="F694" s="11" t="s">
        <v>1186</v>
      </c>
      <c r="G694" s="14" t="s">
        <v>1722</v>
      </c>
    </row>
    <row r="695" spans="1:7" ht="15.75" customHeight="1" x14ac:dyDescent="0.25">
      <c r="A695" s="4"/>
      <c r="B695" s="7" t="s">
        <v>1187</v>
      </c>
      <c r="C695" s="16">
        <v>160209</v>
      </c>
      <c r="D695" s="24">
        <v>160209</v>
      </c>
      <c r="E695" s="32" t="str">
        <f t="shared" si="10"/>
        <v>K160209</v>
      </c>
      <c r="F695" s="11" t="s">
        <v>1188</v>
      </c>
      <c r="G695" s="14" t="s">
        <v>1723</v>
      </c>
    </row>
    <row r="696" spans="1:7" ht="26.25" customHeight="1" x14ac:dyDescent="0.25">
      <c r="A696" s="4"/>
      <c r="B696" s="7" t="s">
        <v>1189</v>
      </c>
      <c r="C696" s="16">
        <v>160210</v>
      </c>
      <c r="D696" s="24">
        <v>160210</v>
      </c>
      <c r="E696" s="32" t="str">
        <f t="shared" si="10"/>
        <v>K160210</v>
      </c>
      <c r="F696" s="11" t="s">
        <v>1190</v>
      </c>
      <c r="G696" s="14" t="s">
        <v>1723</v>
      </c>
    </row>
    <row r="697" spans="1:7" ht="39" customHeight="1" x14ac:dyDescent="0.25">
      <c r="A697" s="4"/>
      <c r="B697" s="7" t="s">
        <v>1191</v>
      </c>
      <c r="C697" s="16" t="s">
        <v>1759</v>
      </c>
      <c r="D697" s="24" t="s">
        <v>1759</v>
      </c>
      <c r="E697" s="32" t="str">
        <f t="shared" si="10"/>
        <v>K160211*</v>
      </c>
      <c r="F697" s="11" t="s">
        <v>1192</v>
      </c>
      <c r="G697" s="14" t="s">
        <v>1721</v>
      </c>
    </row>
    <row r="698" spans="1:7" ht="15.75" customHeight="1" x14ac:dyDescent="0.25">
      <c r="A698" s="4"/>
      <c r="B698" s="7" t="s">
        <v>1193</v>
      </c>
      <c r="C698" s="16">
        <v>160212</v>
      </c>
      <c r="D698" s="24">
        <v>160212</v>
      </c>
      <c r="E698" s="32" t="str">
        <f t="shared" si="10"/>
        <v>K160212</v>
      </c>
      <c r="F698" s="11" t="s">
        <v>1194</v>
      </c>
      <c r="G698" s="14" t="s">
        <v>1723</v>
      </c>
    </row>
    <row r="699" spans="1:7" ht="26.25" customHeight="1" x14ac:dyDescent="0.25">
      <c r="A699" s="4"/>
      <c r="B699" s="7" t="s">
        <v>1195</v>
      </c>
      <c r="C699" s="16">
        <v>160213</v>
      </c>
      <c r="D699" s="24">
        <v>160213</v>
      </c>
      <c r="E699" s="32" t="str">
        <f t="shared" si="10"/>
        <v>K160213</v>
      </c>
      <c r="F699" s="11" t="s">
        <v>1196</v>
      </c>
      <c r="G699" s="14" t="s">
        <v>1723</v>
      </c>
    </row>
    <row r="700" spans="1:7" ht="26.25" customHeight="1" x14ac:dyDescent="0.25">
      <c r="A700" s="4"/>
      <c r="B700" s="7" t="s">
        <v>1197</v>
      </c>
      <c r="C700" s="16">
        <v>160214</v>
      </c>
      <c r="D700" s="24">
        <v>160214</v>
      </c>
      <c r="E700" s="32" t="str">
        <f t="shared" si="10"/>
        <v>K160214</v>
      </c>
      <c r="F700" s="11" t="s">
        <v>1198</v>
      </c>
      <c r="G700" s="14" t="s">
        <v>1721</v>
      </c>
    </row>
    <row r="701" spans="1:7" ht="15.75" customHeight="1" x14ac:dyDescent="0.25">
      <c r="A701" s="4"/>
      <c r="B701" s="7" t="s">
        <v>1199</v>
      </c>
      <c r="C701" s="16">
        <v>160215</v>
      </c>
      <c r="D701" s="24">
        <v>160215</v>
      </c>
      <c r="E701" s="32" t="str">
        <f t="shared" si="10"/>
        <v>K160215</v>
      </c>
      <c r="F701" s="11" t="s">
        <v>1200</v>
      </c>
      <c r="G701" s="14" t="s">
        <v>1723</v>
      </c>
    </row>
    <row r="702" spans="1:7" ht="26.25" customHeight="1" x14ac:dyDescent="0.25">
      <c r="A702" s="4"/>
      <c r="B702" s="7" t="s">
        <v>1201</v>
      </c>
      <c r="C702" s="16">
        <v>160216</v>
      </c>
      <c r="D702" s="24">
        <v>160216</v>
      </c>
      <c r="E702" s="32" t="str">
        <f t="shared" si="10"/>
        <v>K160216</v>
      </c>
      <c r="F702" s="11" t="s">
        <v>1202</v>
      </c>
      <c r="G702" s="14" t="s">
        <v>1721</v>
      </c>
    </row>
    <row r="703" spans="1:7" ht="15.75" customHeight="1" x14ac:dyDescent="0.25">
      <c r="A703" s="4"/>
      <c r="B703" s="7" t="s">
        <v>1203</v>
      </c>
      <c r="C703" s="16">
        <v>1603</v>
      </c>
      <c r="D703" s="24">
        <v>1603</v>
      </c>
      <c r="E703" s="32" t="str">
        <f t="shared" si="10"/>
        <v>K1603</v>
      </c>
      <c r="F703" s="11" t="s">
        <v>1204</v>
      </c>
      <c r="G703" s="14" t="s">
        <v>1722</v>
      </c>
    </row>
    <row r="704" spans="1:7" ht="15.75" customHeight="1" x14ac:dyDescent="0.25">
      <c r="A704" s="4"/>
      <c r="B704" s="7" t="s">
        <v>1205</v>
      </c>
      <c r="C704" s="16">
        <v>160303</v>
      </c>
      <c r="D704" s="24">
        <v>160303</v>
      </c>
      <c r="E704" s="32" t="str">
        <f t="shared" si="10"/>
        <v>K160303</v>
      </c>
      <c r="F704" s="11" t="s">
        <v>1206</v>
      </c>
      <c r="G704" s="14" t="s">
        <v>1723</v>
      </c>
    </row>
    <row r="705" spans="1:7" ht="15.75" customHeight="1" x14ac:dyDescent="0.25">
      <c r="A705" s="4"/>
      <c r="B705" s="7" t="s">
        <v>1207</v>
      </c>
      <c r="C705" s="16">
        <v>160304</v>
      </c>
      <c r="D705" s="24">
        <v>160304</v>
      </c>
      <c r="E705" s="32" t="str">
        <f t="shared" si="10"/>
        <v>K160304</v>
      </c>
      <c r="F705" s="11" t="s">
        <v>1208</v>
      </c>
      <c r="G705" s="14" t="s">
        <v>1721</v>
      </c>
    </row>
    <row r="706" spans="1:7" ht="15.75" customHeight="1" x14ac:dyDescent="0.25">
      <c r="A706" s="4"/>
      <c r="B706" s="7" t="s">
        <v>1209</v>
      </c>
      <c r="C706" s="16">
        <v>160305</v>
      </c>
      <c r="D706" s="24">
        <v>160305</v>
      </c>
      <c r="E706" s="32" t="str">
        <f t="shared" si="10"/>
        <v>K160305</v>
      </c>
      <c r="F706" s="11" t="s">
        <v>1210</v>
      </c>
      <c r="G706" s="14" t="s">
        <v>1723</v>
      </c>
    </row>
    <row r="707" spans="1:7" ht="15.75" customHeight="1" x14ac:dyDescent="0.25">
      <c r="A707" s="4"/>
      <c r="B707" s="7" t="s">
        <v>1211</v>
      </c>
      <c r="C707" s="16">
        <v>160306</v>
      </c>
      <c r="D707" s="24">
        <v>160306</v>
      </c>
      <c r="E707" s="32" t="str">
        <f t="shared" si="10"/>
        <v>K160306</v>
      </c>
      <c r="F707" s="11" t="s">
        <v>1212</v>
      </c>
      <c r="G707" s="14" t="s">
        <v>1721</v>
      </c>
    </row>
    <row r="708" spans="1:7" ht="15.75" customHeight="1" x14ac:dyDescent="0.25">
      <c r="A708" s="4"/>
      <c r="B708" s="7" t="s">
        <v>1213</v>
      </c>
      <c r="C708" s="16">
        <v>160307</v>
      </c>
      <c r="D708" s="24">
        <v>160307</v>
      </c>
      <c r="E708" s="32" t="str">
        <f t="shared" si="10"/>
        <v>K160307</v>
      </c>
      <c r="F708" s="11" t="s">
        <v>1214</v>
      </c>
      <c r="G708" s="14" t="s">
        <v>1723</v>
      </c>
    </row>
    <row r="709" spans="1:7" ht="15.75" customHeight="1" x14ac:dyDescent="0.25">
      <c r="A709" s="4"/>
      <c r="B709" s="7" t="s">
        <v>1215</v>
      </c>
      <c r="C709" s="16">
        <v>1604</v>
      </c>
      <c r="D709" s="24">
        <v>1604</v>
      </c>
      <c r="E709" s="32" t="str">
        <f t="shared" si="10"/>
        <v>K1604</v>
      </c>
      <c r="F709" s="11" t="s">
        <v>1216</v>
      </c>
      <c r="G709" s="14" t="s">
        <v>1722</v>
      </c>
    </row>
    <row r="710" spans="1:7" ht="15.75" customHeight="1" x14ac:dyDescent="0.25">
      <c r="A710" s="4"/>
      <c r="B710" s="7" t="s">
        <v>1217</v>
      </c>
      <c r="C710" s="16">
        <v>160401</v>
      </c>
      <c r="D710" s="24">
        <v>160401</v>
      </c>
      <c r="E710" s="32" t="str">
        <f t="shared" si="10"/>
        <v>K160401</v>
      </c>
      <c r="F710" s="11" t="s">
        <v>1218</v>
      </c>
      <c r="G710" s="14" t="s">
        <v>1723</v>
      </c>
    </row>
    <row r="711" spans="1:7" ht="15.75" customHeight="1" x14ac:dyDescent="0.25">
      <c r="A711" s="4"/>
      <c r="B711" s="7" t="s">
        <v>1219</v>
      </c>
      <c r="C711" s="16">
        <v>160402</v>
      </c>
      <c r="D711" s="24">
        <v>160402</v>
      </c>
      <c r="E711" s="32" t="str">
        <f t="shared" ref="E711:E774" si="11">"K"&amp;D711</f>
        <v>K160402</v>
      </c>
      <c r="F711" s="11" t="s">
        <v>1220</v>
      </c>
      <c r="G711" s="14" t="s">
        <v>1723</v>
      </c>
    </row>
    <row r="712" spans="1:7" ht="15.75" customHeight="1" x14ac:dyDescent="0.25">
      <c r="A712" s="4"/>
      <c r="B712" s="7" t="s">
        <v>1221</v>
      </c>
      <c r="C712" s="16">
        <v>160403</v>
      </c>
      <c r="D712" s="24">
        <v>160403</v>
      </c>
      <c r="E712" s="32" t="str">
        <f t="shared" si="11"/>
        <v>K160403</v>
      </c>
      <c r="F712" s="11" t="s">
        <v>1222</v>
      </c>
      <c r="G712" s="14" t="s">
        <v>1723</v>
      </c>
    </row>
    <row r="713" spans="1:7" ht="26.25" customHeight="1" x14ac:dyDescent="0.25">
      <c r="A713" s="4"/>
      <c r="B713" s="7" t="s">
        <v>1223</v>
      </c>
      <c r="C713" s="16">
        <v>1605</v>
      </c>
      <c r="D713" s="24">
        <v>1605</v>
      </c>
      <c r="E713" s="32" t="str">
        <f t="shared" si="11"/>
        <v>K1605</v>
      </c>
      <c r="F713" s="11" t="s">
        <v>1224</v>
      </c>
      <c r="G713" s="14" t="s">
        <v>1722</v>
      </c>
    </row>
    <row r="714" spans="1:7" ht="26.25" customHeight="1" x14ac:dyDescent="0.25">
      <c r="A714" s="4"/>
      <c r="B714" s="7" t="s">
        <v>1225</v>
      </c>
      <c r="C714" s="16">
        <v>160504</v>
      </c>
      <c r="D714" s="24">
        <v>160504</v>
      </c>
      <c r="E714" s="32" t="str">
        <f t="shared" si="11"/>
        <v>K160504</v>
      </c>
      <c r="F714" s="11" t="s">
        <v>1226</v>
      </c>
      <c r="G714" s="14" t="s">
        <v>1723</v>
      </c>
    </row>
    <row r="715" spans="1:7" ht="26.25" customHeight="1" x14ac:dyDescent="0.25">
      <c r="A715" s="4"/>
      <c r="B715" s="7" t="s">
        <v>1227</v>
      </c>
      <c r="C715" s="16">
        <v>160505</v>
      </c>
      <c r="D715" s="24">
        <v>160505</v>
      </c>
      <c r="E715" s="32" t="str">
        <f t="shared" si="11"/>
        <v>K160505</v>
      </c>
      <c r="F715" s="11" t="s">
        <v>1228</v>
      </c>
      <c r="G715" s="14" t="s">
        <v>1721</v>
      </c>
    </row>
    <row r="716" spans="1:7" ht="26.25" customHeight="1" x14ac:dyDescent="0.25">
      <c r="A716" s="4"/>
      <c r="B716" s="7" t="s">
        <v>1229</v>
      </c>
      <c r="C716" s="16">
        <v>160506</v>
      </c>
      <c r="D716" s="24">
        <v>160506</v>
      </c>
      <c r="E716" s="32" t="str">
        <f t="shared" si="11"/>
        <v>K160506</v>
      </c>
      <c r="F716" s="11" t="s">
        <v>1230</v>
      </c>
      <c r="G716" s="14" t="s">
        <v>1723</v>
      </c>
    </row>
    <row r="717" spans="1:7" ht="26.25" customHeight="1" x14ac:dyDescent="0.25">
      <c r="A717" s="4"/>
      <c r="B717" s="7" t="s">
        <v>1231</v>
      </c>
      <c r="C717" s="16">
        <v>160507</v>
      </c>
      <c r="D717" s="24">
        <v>160507</v>
      </c>
      <c r="E717" s="32" t="str">
        <f t="shared" si="11"/>
        <v>K160507</v>
      </c>
      <c r="F717" s="11" t="s">
        <v>1232</v>
      </c>
      <c r="G717" s="14" t="s">
        <v>1723</v>
      </c>
    </row>
    <row r="718" spans="1:7" ht="26.25" customHeight="1" x14ac:dyDescent="0.25">
      <c r="A718" s="4"/>
      <c r="B718" s="7" t="s">
        <v>1233</v>
      </c>
      <c r="C718" s="16">
        <v>160508</v>
      </c>
      <c r="D718" s="24">
        <v>160508</v>
      </c>
      <c r="E718" s="32" t="str">
        <f t="shared" si="11"/>
        <v>K160508</v>
      </c>
      <c r="F718" s="11" t="s">
        <v>1234</v>
      </c>
      <c r="G718" s="14" t="s">
        <v>1723</v>
      </c>
    </row>
    <row r="719" spans="1:7" ht="26.25" customHeight="1" x14ac:dyDescent="0.25">
      <c r="A719" s="4"/>
      <c r="B719" s="7" t="s">
        <v>1235</v>
      </c>
      <c r="C719" s="16">
        <v>160509</v>
      </c>
      <c r="D719" s="24">
        <v>160509</v>
      </c>
      <c r="E719" s="32" t="str">
        <f t="shared" si="11"/>
        <v>K160509</v>
      </c>
      <c r="F719" s="11" t="s">
        <v>1236</v>
      </c>
      <c r="G719" s="14" t="s">
        <v>1721</v>
      </c>
    </row>
    <row r="720" spans="1:7" ht="15.75" customHeight="1" x14ac:dyDescent="0.25">
      <c r="A720" s="4"/>
      <c r="B720" s="7" t="s">
        <v>1237</v>
      </c>
      <c r="C720" s="16">
        <v>1606</v>
      </c>
      <c r="D720" s="24">
        <v>1606</v>
      </c>
      <c r="E720" s="32" t="str">
        <f t="shared" si="11"/>
        <v>K1606</v>
      </c>
      <c r="F720" s="11" t="s">
        <v>1238</v>
      </c>
      <c r="G720" s="14" t="s">
        <v>1722</v>
      </c>
    </row>
    <row r="721" spans="1:7" ht="15.75" customHeight="1" x14ac:dyDescent="0.25">
      <c r="A721" s="4"/>
      <c r="B721" s="7" t="s">
        <v>1239</v>
      </c>
      <c r="C721" s="16">
        <v>160601</v>
      </c>
      <c r="D721" s="24">
        <v>160601</v>
      </c>
      <c r="E721" s="32" t="str">
        <f t="shared" si="11"/>
        <v>K160601</v>
      </c>
      <c r="F721" s="11" t="s">
        <v>1240</v>
      </c>
      <c r="G721" s="14" t="s">
        <v>1723</v>
      </c>
    </row>
    <row r="722" spans="1:7" ht="15.75" customHeight="1" x14ac:dyDescent="0.25">
      <c r="A722" s="4"/>
      <c r="B722" s="7" t="s">
        <v>1241</v>
      </c>
      <c r="C722" s="16">
        <v>160602</v>
      </c>
      <c r="D722" s="24">
        <v>160602</v>
      </c>
      <c r="E722" s="32" t="str">
        <f t="shared" si="11"/>
        <v>K160602</v>
      </c>
      <c r="F722" s="11" t="s">
        <v>1242</v>
      </c>
      <c r="G722" s="14" t="s">
        <v>1723</v>
      </c>
    </row>
    <row r="723" spans="1:7" ht="15.75" customHeight="1" x14ac:dyDescent="0.25">
      <c r="A723" s="4"/>
      <c r="B723" s="7" t="s">
        <v>1243</v>
      </c>
      <c r="C723" s="16">
        <v>160603</v>
      </c>
      <c r="D723" s="24">
        <v>160603</v>
      </c>
      <c r="E723" s="32" t="str">
        <f t="shared" si="11"/>
        <v>K160603</v>
      </c>
      <c r="F723" s="11" t="s">
        <v>1244</v>
      </c>
      <c r="G723" s="14" t="s">
        <v>1723</v>
      </c>
    </row>
    <row r="724" spans="1:7" ht="26.25" customHeight="1" x14ac:dyDescent="0.25">
      <c r="A724" s="4"/>
      <c r="B724" s="7" t="s">
        <v>1245</v>
      </c>
      <c r="C724" s="16">
        <v>160604</v>
      </c>
      <c r="D724" s="24">
        <v>160604</v>
      </c>
      <c r="E724" s="32" t="str">
        <f t="shared" si="11"/>
        <v>K160604</v>
      </c>
      <c r="F724" s="11" t="s">
        <v>1246</v>
      </c>
      <c r="G724" s="14" t="s">
        <v>1721</v>
      </c>
    </row>
    <row r="725" spans="1:7" ht="15.75" customHeight="1" x14ac:dyDescent="0.25">
      <c r="A725" s="4"/>
      <c r="B725" s="7" t="s">
        <v>1247</v>
      </c>
      <c r="C725" s="16">
        <v>160605</v>
      </c>
      <c r="D725" s="24">
        <v>160605</v>
      </c>
      <c r="E725" s="32" t="str">
        <f t="shared" si="11"/>
        <v>K160605</v>
      </c>
      <c r="F725" s="11" t="s">
        <v>1248</v>
      </c>
      <c r="G725" s="14" t="s">
        <v>1721</v>
      </c>
    </row>
    <row r="726" spans="1:7" ht="26.25" customHeight="1" x14ac:dyDescent="0.25">
      <c r="A726" s="4"/>
      <c r="B726" s="7" t="s">
        <v>1249</v>
      </c>
      <c r="C726" s="16">
        <v>160606</v>
      </c>
      <c r="D726" s="24">
        <v>160606</v>
      </c>
      <c r="E726" s="32" t="str">
        <f t="shared" si="11"/>
        <v>K160606</v>
      </c>
      <c r="F726" s="11" t="s">
        <v>1250</v>
      </c>
      <c r="G726" s="14" t="s">
        <v>1723</v>
      </c>
    </row>
    <row r="727" spans="1:7" ht="26.25" customHeight="1" x14ac:dyDescent="0.25">
      <c r="A727" s="4"/>
      <c r="B727" s="7" t="s">
        <v>1251</v>
      </c>
      <c r="C727" s="16">
        <v>1607</v>
      </c>
      <c r="D727" s="24">
        <v>1607</v>
      </c>
      <c r="E727" s="32" t="str">
        <f t="shared" si="11"/>
        <v>K1607</v>
      </c>
      <c r="F727" s="11" t="s">
        <v>1252</v>
      </c>
      <c r="G727" s="14" t="s">
        <v>1722</v>
      </c>
    </row>
    <row r="728" spans="1:7" ht="15.75" customHeight="1" x14ac:dyDescent="0.25">
      <c r="A728" s="4"/>
      <c r="B728" s="7" t="s">
        <v>1253</v>
      </c>
      <c r="C728" s="16">
        <v>160708</v>
      </c>
      <c r="D728" s="24">
        <v>160708</v>
      </c>
      <c r="E728" s="32" t="str">
        <f t="shared" si="11"/>
        <v>K160708</v>
      </c>
      <c r="F728" s="11" t="s">
        <v>1254</v>
      </c>
      <c r="G728" s="14" t="s">
        <v>1723</v>
      </c>
    </row>
    <row r="729" spans="1:7" ht="15.75" customHeight="1" x14ac:dyDescent="0.25">
      <c r="A729" s="4"/>
      <c r="B729" s="7" t="s">
        <v>1255</v>
      </c>
      <c r="C729" s="16">
        <v>160709</v>
      </c>
      <c r="D729" s="24">
        <v>160709</v>
      </c>
      <c r="E729" s="32" t="str">
        <f t="shared" si="11"/>
        <v>K160709</v>
      </c>
      <c r="F729" s="11" t="s">
        <v>1256</v>
      </c>
      <c r="G729" s="14" t="s">
        <v>1723</v>
      </c>
    </row>
    <row r="730" spans="1:7" ht="15.75" customHeight="1" x14ac:dyDescent="0.25">
      <c r="A730" s="4"/>
      <c r="B730" s="7" t="s">
        <v>1257</v>
      </c>
      <c r="C730" s="16">
        <v>160799</v>
      </c>
      <c r="D730" s="24">
        <v>160799</v>
      </c>
      <c r="E730" s="32" t="str">
        <f t="shared" si="11"/>
        <v>K160799</v>
      </c>
      <c r="F730" s="11" t="s">
        <v>27</v>
      </c>
      <c r="G730" s="14" t="s">
        <v>1721</v>
      </c>
    </row>
    <row r="731" spans="1:7" ht="15.75" customHeight="1" x14ac:dyDescent="0.25">
      <c r="A731" s="4"/>
      <c r="B731" s="7" t="s">
        <v>1258</v>
      </c>
      <c r="C731" s="16">
        <v>1608</v>
      </c>
      <c r="D731" s="24">
        <v>1608</v>
      </c>
      <c r="E731" s="32" t="str">
        <f t="shared" si="11"/>
        <v>K1608</v>
      </c>
      <c r="F731" s="11" t="s">
        <v>1259</v>
      </c>
      <c r="G731" s="14" t="s">
        <v>1722</v>
      </c>
    </row>
    <row r="732" spans="1:7" ht="39" customHeight="1" x14ac:dyDescent="0.25">
      <c r="A732" s="4"/>
      <c r="B732" s="7" t="s">
        <v>1260</v>
      </c>
      <c r="C732" s="16">
        <v>160801</v>
      </c>
      <c r="D732" s="24">
        <v>160801</v>
      </c>
      <c r="E732" s="32" t="str">
        <f t="shared" si="11"/>
        <v>K160801</v>
      </c>
      <c r="F732" s="11" t="s">
        <v>1261</v>
      </c>
      <c r="G732" s="14" t="s">
        <v>1721</v>
      </c>
    </row>
    <row r="733" spans="1:7" ht="26.25" customHeight="1" x14ac:dyDescent="0.25">
      <c r="A733" s="4"/>
      <c r="B733" s="7" t="s">
        <v>1262</v>
      </c>
      <c r="C733" s="16">
        <v>160802</v>
      </c>
      <c r="D733" s="24">
        <v>160802</v>
      </c>
      <c r="E733" s="32" t="str">
        <f t="shared" si="11"/>
        <v>K160802</v>
      </c>
      <c r="F733" s="11" t="s">
        <v>1263</v>
      </c>
      <c r="G733" s="14" t="s">
        <v>1723</v>
      </c>
    </row>
    <row r="734" spans="1:7" ht="26.25" customHeight="1" x14ac:dyDescent="0.25">
      <c r="A734" s="4"/>
      <c r="B734" s="7" t="s">
        <v>1264</v>
      </c>
      <c r="C734" s="16">
        <v>160803</v>
      </c>
      <c r="D734" s="24">
        <v>160803</v>
      </c>
      <c r="E734" s="32" t="str">
        <f t="shared" si="11"/>
        <v>K160803</v>
      </c>
      <c r="F734" s="11" t="s">
        <v>1265</v>
      </c>
      <c r="G734" s="14" t="s">
        <v>1721</v>
      </c>
    </row>
    <row r="735" spans="1:7" ht="26.25" customHeight="1" x14ac:dyDescent="0.25">
      <c r="A735" s="4"/>
      <c r="B735" s="7" t="s">
        <v>1266</v>
      </c>
      <c r="C735" s="16">
        <v>160804</v>
      </c>
      <c r="D735" s="24">
        <v>160804</v>
      </c>
      <c r="E735" s="32" t="str">
        <f t="shared" si="11"/>
        <v>K160804</v>
      </c>
      <c r="F735" s="11" t="s">
        <v>1267</v>
      </c>
      <c r="G735" s="14" t="s">
        <v>1721</v>
      </c>
    </row>
    <row r="736" spans="1:7" ht="15.75" customHeight="1" x14ac:dyDescent="0.25">
      <c r="A736" s="4"/>
      <c r="B736" s="7" t="s">
        <v>1268</v>
      </c>
      <c r="C736" s="16">
        <v>160805</v>
      </c>
      <c r="D736" s="24">
        <v>160805</v>
      </c>
      <c r="E736" s="32" t="str">
        <f t="shared" si="11"/>
        <v>K160805</v>
      </c>
      <c r="F736" s="11" t="s">
        <v>1269</v>
      </c>
      <c r="G736" s="14" t="s">
        <v>1723</v>
      </c>
    </row>
    <row r="737" spans="1:7" ht="15.75" customHeight="1" x14ac:dyDescent="0.25">
      <c r="A737" s="4"/>
      <c r="B737" s="7" t="s">
        <v>1270</v>
      </c>
      <c r="C737" s="16">
        <v>160806</v>
      </c>
      <c r="D737" s="24">
        <v>160806</v>
      </c>
      <c r="E737" s="32" t="str">
        <f t="shared" si="11"/>
        <v>K160806</v>
      </c>
      <c r="F737" s="11" t="s">
        <v>1271</v>
      </c>
      <c r="G737" s="14" t="s">
        <v>1723</v>
      </c>
    </row>
    <row r="738" spans="1:7" ht="26.25" customHeight="1" x14ac:dyDescent="0.25">
      <c r="A738" s="4"/>
      <c r="B738" s="7" t="s">
        <v>1272</v>
      </c>
      <c r="C738" s="16">
        <v>160807</v>
      </c>
      <c r="D738" s="24">
        <v>160807</v>
      </c>
      <c r="E738" s="32" t="str">
        <f t="shared" si="11"/>
        <v>K160807</v>
      </c>
      <c r="F738" s="11" t="s">
        <v>1273</v>
      </c>
      <c r="G738" s="14" t="s">
        <v>1723</v>
      </c>
    </row>
    <row r="739" spans="1:7" ht="15.75" customHeight="1" x14ac:dyDescent="0.25">
      <c r="A739" s="4"/>
      <c r="B739" s="7" t="s">
        <v>1274</v>
      </c>
      <c r="C739" s="16">
        <v>1609</v>
      </c>
      <c r="D739" s="24">
        <v>1609</v>
      </c>
      <c r="E739" s="32" t="str">
        <f t="shared" si="11"/>
        <v>K1609</v>
      </c>
      <c r="F739" s="11" t="s">
        <v>1275</v>
      </c>
      <c r="G739" s="14" t="s">
        <v>1722</v>
      </c>
    </row>
    <row r="740" spans="1:7" ht="15.75" customHeight="1" x14ac:dyDescent="0.25">
      <c r="A740" s="4"/>
      <c r="B740" s="7" t="s">
        <v>1276</v>
      </c>
      <c r="C740" s="16">
        <v>160901</v>
      </c>
      <c r="D740" s="24">
        <v>160901</v>
      </c>
      <c r="E740" s="32" t="str">
        <f t="shared" si="11"/>
        <v>K160901</v>
      </c>
      <c r="F740" s="11" t="s">
        <v>1277</v>
      </c>
      <c r="G740" s="14" t="s">
        <v>1723</v>
      </c>
    </row>
    <row r="741" spans="1:7" ht="26.25" customHeight="1" x14ac:dyDescent="0.25">
      <c r="A741" s="4"/>
      <c r="B741" s="7" t="s">
        <v>1278</v>
      </c>
      <c r="C741" s="16">
        <v>160902</v>
      </c>
      <c r="D741" s="24">
        <v>160902</v>
      </c>
      <c r="E741" s="32" t="str">
        <f t="shared" si="11"/>
        <v>K160902</v>
      </c>
      <c r="F741" s="11" t="s">
        <v>1279</v>
      </c>
      <c r="G741" s="14" t="s">
        <v>1723</v>
      </c>
    </row>
    <row r="742" spans="1:7" ht="15.75" customHeight="1" x14ac:dyDescent="0.25">
      <c r="A742" s="4"/>
      <c r="B742" s="7" t="s">
        <v>1280</v>
      </c>
      <c r="C742" s="16">
        <v>160903</v>
      </c>
      <c r="D742" s="24">
        <v>160903</v>
      </c>
      <c r="E742" s="32" t="str">
        <f t="shared" si="11"/>
        <v>K160903</v>
      </c>
      <c r="F742" s="11" t="s">
        <v>1281</v>
      </c>
      <c r="G742" s="14" t="s">
        <v>1723</v>
      </c>
    </row>
    <row r="743" spans="1:7" ht="15.75" customHeight="1" x14ac:dyDescent="0.25">
      <c r="A743" s="4"/>
      <c r="B743" s="7" t="s">
        <v>1282</v>
      </c>
      <c r="C743" s="16">
        <v>160904</v>
      </c>
      <c r="D743" s="24">
        <v>160904</v>
      </c>
      <c r="E743" s="32" t="str">
        <f t="shared" si="11"/>
        <v>K160904</v>
      </c>
      <c r="F743" s="11" t="s">
        <v>1283</v>
      </c>
      <c r="G743" s="14" t="s">
        <v>1723</v>
      </c>
    </row>
    <row r="744" spans="1:7" ht="15.75" customHeight="1" x14ac:dyDescent="0.25">
      <c r="A744" s="4"/>
      <c r="B744" s="7" t="s">
        <v>1284</v>
      </c>
      <c r="C744" s="16">
        <v>1610</v>
      </c>
      <c r="D744" s="24">
        <v>1610</v>
      </c>
      <c r="E744" s="32" t="str">
        <f t="shared" si="11"/>
        <v>K1610</v>
      </c>
      <c r="F744" s="11" t="s">
        <v>1285</v>
      </c>
      <c r="G744" s="14" t="s">
        <v>1722</v>
      </c>
    </row>
    <row r="745" spans="1:7" ht="15.75" customHeight="1" x14ac:dyDescent="0.25">
      <c r="A745" s="4"/>
      <c r="B745" s="7" t="s">
        <v>1286</v>
      </c>
      <c r="C745" s="16" t="s">
        <v>1760</v>
      </c>
      <c r="D745" s="24" t="s">
        <v>1760</v>
      </c>
      <c r="E745" s="32" t="str">
        <f t="shared" si="11"/>
        <v>K161001*</v>
      </c>
      <c r="F745" s="11" t="s">
        <v>1287</v>
      </c>
      <c r="G745" s="14" t="s">
        <v>1721</v>
      </c>
    </row>
    <row r="746" spans="1:7" ht="15.75" customHeight="1" x14ac:dyDescent="0.25">
      <c r="A746" s="4"/>
      <c r="B746" s="7" t="s">
        <v>1288</v>
      </c>
      <c r="C746" s="16">
        <v>161002</v>
      </c>
      <c r="D746" s="24">
        <v>161002</v>
      </c>
      <c r="E746" s="32" t="str">
        <f t="shared" si="11"/>
        <v>K161002</v>
      </c>
      <c r="F746" s="11" t="s">
        <v>1289</v>
      </c>
      <c r="G746" s="14" t="s">
        <v>1721</v>
      </c>
    </row>
    <row r="747" spans="1:7" ht="15.75" customHeight="1" x14ac:dyDescent="0.25">
      <c r="A747" s="4"/>
      <c r="B747" s="7" t="s">
        <v>1290</v>
      </c>
      <c r="C747" s="16">
        <v>161003</v>
      </c>
      <c r="D747" s="24">
        <v>161003</v>
      </c>
      <c r="E747" s="32" t="str">
        <f t="shared" si="11"/>
        <v>K161003</v>
      </c>
      <c r="F747" s="11" t="s">
        <v>1291</v>
      </c>
      <c r="G747" s="14" t="s">
        <v>1723</v>
      </c>
    </row>
    <row r="748" spans="1:7" ht="15.75" customHeight="1" x14ac:dyDescent="0.25">
      <c r="A748" s="4"/>
      <c r="B748" s="7" t="s">
        <v>1292</v>
      </c>
      <c r="C748" s="16">
        <v>161004</v>
      </c>
      <c r="D748" s="24">
        <v>161004</v>
      </c>
      <c r="E748" s="32" t="str">
        <f t="shared" si="11"/>
        <v>K161004</v>
      </c>
      <c r="F748" s="11" t="s">
        <v>1293</v>
      </c>
      <c r="G748" s="14" t="s">
        <v>1721</v>
      </c>
    </row>
    <row r="749" spans="1:7" ht="15.75" customHeight="1" x14ac:dyDescent="0.25">
      <c r="A749" s="4"/>
      <c r="B749" s="7" t="s">
        <v>1294</v>
      </c>
      <c r="C749" s="16">
        <v>1611</v>
      </c>
      <c r="D749" s="24">
        <v>1611</v>
      </c>
      <c r="E749" s="32" t="str">
        <f t="shared" si="11"/>
        <v>K1611</v>
      </c>
      <c r="F749" s="11" t="s">
        <v>1295</v>
      </c>
      <c r="G749" s="14" t="s">
        <v>1722</v>
      </c>
    </row>
    <row r="750" spans="1:7" ht="26.25" customHeight="1" x14ac:dyDescent="0.25">
      <c r="A750" s="4"/>
      <c r="B750" s="7" t="s">
        <v>1296</v>
      </c>
      <c r="C750" s="16">
        <v>161101</v>
      </c>
      <c r="D750" s="24">
        <v>161101</v>
      </c>
      <c r="E750" s="32" t="str">
        <f t="shared" si="11"/>
        <v>K161101</v>
      </c>
      <c r="F750" s="11" t="s">
        <v>1297</v>
      </c>
      <c r="G750" s="14" t="s">
        <v>1723</v>
      </c>
    </row>
    <row r="751" spans="1:7" ht="26.25" customHeight="1" x14ac:dyDescent="0.25">
      <c r="A751" s="4"/>
      <c r="B751" s="7" t="s">
        <v>1298</v>
      </c>
      <c r="C751" s="16">
        <v>161102</v>
      </c>
      <c r="D751" s="24">
        <v>161102</v>
      </c>
      <c r="E751" s="32" t="str">
        <f t="shared" si="11"/>
        <v>K161102</v>
      </c>
      <c r="F751" s="11" t="s">
        <v>1299</v>
      </c>
      <c r="G751" s="14" t="s">
        <v>1721</v>
      </c>
    </row>
    <row r="752" spans="1:7" ht="26.25" customHeight="1" x14ac:dyDescent="0.25">
      <c r="A752" s="4"/>
      <c r="B752" s="7" t="s">
        <v>1300</v>
      </c>
      <c r="C752" s="16">
        <v>161103</v>
      </c>
      <c r="D752" s="24">
        <v>161103</v>
      </c>
      <c r="E752" s="32" t="str">
        <f t="shared" si="11"/>
        <v>K161103</v>
      </c>
      <c r="F752" s="11" t="s">
        <v>1301</v>
      </c>
      <c r="G752" s="14" t="s">
        <v>1723</v>
      </c>
    </row>
    <row r="753" spans="1:8" ht="26.25" customHeight="1" x14ac:dyDescent="0.25">
      <c r="A753" s="4"/>
      <c r="B753" s="7" t="s">
        <v>1302</v>
      </c>
      <c r="C753" s="16">
        <v>161104</v>
      </c>
      <c r="D753" s="24">
        <v>161104</v>
      </c>
      <c r="E753" s="32" t="str">
        <f t="shared" si="11"/>
        <v>K161104</v>
      </c>
      <c r="F753" s="11" t="s">
        <v>1303</v>
      </c>
      <c r="G753" s="14" t="s">
        <v>1721</v>
      </c>
    </row>
    <row r="754" spans="1:8" ht="26.25" customHeight="1" x14ac:dyDescent="0.25">
      <c r="A754" s="4"/>
      <c r="B754" s="7" t="s">
        <v>1304</v>
      </c>
      <c r="C754" s="16">
        <v>161105</v>
      </c>
      <c r="D754" s="24">
        <v>161105</v>
      </c>
      <c r="E754" s="32" t="str">
        <f t="shared" si="11"/>
        <v>K161105</v>
      </c>
      <c r="F754" s="11" t="s">
        <v>1305</v>
      </c>
      <c r="G754" s="14" t="s">
        <v>1723</v>
      </c>
    </row>
    <row r="755" spans="1:8" ht="26.25" customHeight="1" x14ac:dyDescent="0.25">
      <c r="A755" s="4"/>
      <c r="B755" s="7" t="s">
        <v>1306</v>
      </c>
      <c r="C755" s="16">
        <v>161106</v>
      </c>
      <c r="D755" s="24">
        <v>161106</v>
      </c>
      <c r="E755" s="32" t="str">
        <f t="shared" si="11"/>
        <v>K161106</v>
      </c>
      <c r="F755" s="11" t="s">
        <v>1307</v>
      </c>
      <c r="G755" s="14" t="s">
        <v>1721</v>
      </c>
    </row>
    <row r="756" spans="1:8" ht="26.25" customHeight="1" x14ac:dyDescent="0.25">
      <c r="A756" s="2"/>
      <c r="B756" s="5">
        <v>17</v>
      </c>
      <c r="C756" s="16" t="s">
        <v>1751</v>
      </c>
      <c r="D756" s="24" t="s">
        <v>1751</v>
      </c>
      <c r="E756" s="32" t="str">
        <f t="shared" si="11"/>
        <v>K17</v>
      </c>
      <c r="F756" s="12" t="s">
        <v>1308</v>
      </c>
      <c r="G756" s="15"/>
    </row>
    <row r="757" spans="1:8" ht="15.75" customHeight="1" x14ac:dyDescent="0.25">
      <c r="A757" s="4"/>
      <c r="B757" s="7" t="s">
        <v>1309</v>
      </c>
      <c r="C757" s="16">
        <v>1701</v>
      </c>
      <c r="D757" s="24">
        <v>1701</v>
      </c>
      <c r="E757" s="32" t="str">
        <f t="shared" si="11"/>
        <v>K1701</v>
      </c>
      <c r="F757" s="11" t="s">
        <v>1310</v>
      </c>
      <c r="G757" s="14" t="s">
        <v>1722</v>
      </c>
    </row>
    <row r="758" spans="1:8" ht="15.75" customHeight="1" x14ac:dyDescent="0.25">
      <c r="A758" s="4"/>
      <c r="B758" s="7" t="s">
        <v>1311</v>
      </c>
      <c r="C758" s="16">
        <v>170101</v>
      </c>
      <c r="D758" s="24">
        <v>170101</v>
      </c>
      <c r="E758" s="32" t="str">
        <f t="shared" si="11"/>
        <v>K170101</v>
      </c>
      <c r="F758" s="11" t="s">
        <v>1312</v>
      </c>
      <c r="G758" s="14" t="s">
        <v>1721</v>
      </c>
      <c r="H758" s="30" t="s">
        <v>2122</v>
      </c>
    </row>
    <row r="759" spans="1:8" ht="15.75" customHeight="1" x14ac:dyDescent="0.25">
      <c r="A759" s="4"/>
      <c r="B759" s="7" t="s">
        <v>1313</v>
      </c>
      <c r="C759" s="16">
        <v>170102</v>
      </c>
      <c r="D759" s="24">
        <v>170102</v>
      </c>
      <c r="E759" s="32" t="str">
        <f t="shared" si="11"/>
        <v>K170102</v>
      </c>
      <c r="F759" s="11" t="s">
        <v>1314</v>
      </c>
      <c r="G759" s="14" t="s">
        <v>1721</v>
      </c>
      <c r="H759" s="30" t="s">
        <v>2122</v>
      </c>
    </row>
    <row r="760" spans="1:8" ht="15.75" customHeight="1" x14ac:dyDescent="0.25">
      <c r="A760" s="4"/>
      <c r="B760" s="7" t="s">
        <v>1315</v>
      </c>
      <c r="C760" s="16">
        <v>170103</v>
      </c>
      <c r="D760" s="24">
        <v>170103</v>
      </c>
      <c r="E760" s="32" t="str">
        <f t="shared" si="11"/>
        <v>K170103</v>
      </c>
      <c r="F760" s="11" t="s">
        <v>1316</v>
      </c>
      <c r="G760" s="14" t="s">
        <v>1721</v>
      </c>
      <c r="H760" s="30" t="s">
        <v>2122</v>
      </c>
    </row>
    <row r="761" spans="1:8" ht="26.25" customHeight="1" x14ac:dyDescent="0.25">
      <c r="A761" s="4"/>
      <c r="B761" s="7" t="s">
        <v>1317</v>
      </c>
      <c r="C761" s="16">
        <v>170106</v>
      </c>
      <c r="D761" s="31" t="s">
        <v>2130</v>
      </c>
      <c r="E761" s="32" t="str">
        <f t="shared" si="11"/>
        <v>K170106</v>
      </c>
      <c r="F761" s="11" t="s">
        <v>1318</v>
      </c>
      <c r="G761" s="14" t="s">
        <v>1723</v>
      </c>
      <c r="H761" s="30" t="s">
        <v>2123</v>
      </c>
    </row>
    <row r="762" spans="1:8" ht="26.25" customHeight="1" x14ac:dyDescent="0.25">
      <c r="A762" s="4"/>
      <c r="B762" s="7" t="s">
        <v>1319</v>
      </c>
      <c r="C762" s="16">
        <v>170107</v>
      </c>
      <c r="D762" s="24">
        <v>170107</v>
      </c>
      <c r="E762" s="32" t="str">
        <f t="shared" si="11"/>
        <v>K170107</v>
      </c>
      <c r="F762" s="11" t="s">
        <v>1320</v>
      </c>
      <c r="G762" s="14" t="s">
        <v>1721</v>
      </c>
      <c r="H762" s="30" t="s">
        <v>2122</v>
      </c>
    </row>
    <row r="763" spans="1:8" ht="15.75" customHeight="1" x14ac:dyDescent="0.25">
      <c r="A763" s="4"/>
      <c r="B763" s="7" t="s">
        <v>1321</v>
      </c>
      <c r="C763" s="16">
        <v>1702</v>
      </c>
      <c r="D763" s="24">
        <v>1702</v>
      </c>
      <c r="E763" s="32" t="str">
        <f t="shared" si="11"/>
        <v>K1702</v>
      </c>
      <c r="F763" s="11" t="s">
        <v>1322</v>
      </c>
      <c r="G763" s="14" t="s">
        <v>1722</v>
      </c>
    </row>
    <row r="764" spans="1:8" ht="15.75" customHeight="1" x14ac:dyDescent="0.25">
      <c r="A764" s="4"/>
      <c r="B764" s="7" t="s">
        <v>1323</v>
      </c>
      <c r="C764" s="16">
        <v>170201</v>
      </c>
      <c r="D764" s="24">
        <v>170201</v>
      </c>
      <c r="E764" s="32" t="str">
        <f t="shared" si="11"/>
        <v>K170201</v>
      </c>
      <c r="F764" s="11" t="s">
        <v>1324</v>
      </c>
      <c r="G764" s="14" t="s">
        <v>1721</v>
      </c>
      <c r="H764" s="30" t="s">
        <v>2122</v>
      </c>
    </row>
    <row r="765" spans="1:8" ht="15.75" customHeight="1" x14ac:dyDescent="0.25">
      <c r="A765" s="4"/>
      <c r="B765" s="7" t="s">
        <v>1325</v>
      </c>
      <c r="C765" s="16">
        <v>170202</v>
      </c>
      <c r="D765" s="24">
        <v>170202</v>
      </c>
      <c r="E765" s="32" t="str">
        <f t="shared" si="11"/>
        <v>K170202</v>
      </c>
      <c r="F765" s="11" t="s">
        <v>1179</v>
      </c>
      <c r="G765" s="14" t="s">
        <v>1721</v>
      </c>
      <c r="H765" s="30" t="s">
        <v>2122</v>
      </c>
    </row>
    <row r="766" spans="1:8" ht="15.75" customHeight="1" x14ac:dyDescent="0.25">
      <c r="A766" s="4"/>
      <c r="B766" s="7" t="s">
        <v>1326</v>
      </c>
      <c r="C766" s="16">
        <v>170203</v>
      </c>
      <c r="D766" s="24">
        <v>170203</v>
      </c>
      <c r="E766" s="32" t="str">
        <f t="shared" si="11"/>
        <v>K170203</v>
      </c>
      <c r="F766" s="11" t="s">
        <v>1177</v>
      </c>
      <c r="G766" s="14" t="s">
        <v>1721</v>
      </c>
      <c r="H766" s="30" t="s">
        <v>2122</v>
      </c>
    </row>
    <row r="767" spans="1:8" ht="26.25" customHeight="1" x14ac:dyDescent="0.25">
      <c r="A767" s="4"/>
      <c r="B767" s="7" t="s">
        <v>1327</v>
      </c>
      <c r="C767" s="16">
        <v>170204</v>
      </c>
      <c r="D767" s="24">
        <v>170204</v>
      </c>
      <c r="E767" s="32" t="str">
        <f t="shared" si="11"/>
        <v>K170204</v>
      </c>
      <c r="F767" s="11" t="s">
        <v>1328</v>
      </c>
      <c r="G767" s="14" t="s">
        <v>1723</v>
      </c>
      <c r="H767" s="30" t="s">
        <v>2123</v>
      </c>
    </row>
    <row r="768" spans="1:8" ht="15.75" customHeight="1" x14ac:dyDescent="0.25">
      <c r="A768" s="4"/>
      <c r="B768" s="7" t="s">
        <v>1329</v>
      </c>
      <c r="C768" s="16">
        <v>1703</v>
      </c>
      <c r="D768" s="24">
        <v>1703</v>
      </c>
      <c r="E768" s="32" t="str">
        <f t="shared" si="11"/>
        <v>K1703</v>
      </c>
      <c r="F768" s="11" t="s">
        <v>1330</v>
      </c>
      <c r="G768" s="14" t="s">
        <v>1722</v>
      </c>
    </row>
    <row r="769" spans="1:8" ht="15.75" customHeight="1" x14ac:dyDescent="0.25">
      <c r="A769" s="4"/>
      <c r="B769" s="7" t="s">
        <v>1331</v>
      </c>
      <c r="C769" s="16">
        <v>170301</v>
      </c>
      <c r="D769" s="24">
        <v>170301</v>
      </c>
      <c r="E769" s="32" t="str">
        <f t="shared" si="11"/>
        <v>K170301</v>
      </c>
      <c r="F769" s="11" t="s">
        <v>1332</v>
      </c>
      <c r="G769" s="14" t="s">
        <v>1723</v>
      </c>
      <c r="H769" s="30" t="s">
        <v>2123</v>
      </c>
    </row>
    <row r="770" spans="1:8" ht="15.75" customHeight="1" x14ac:dyDescent="0.25">
      <c r="A770" s="4"/>
      <c r="B770" s="7" t="s">
        <v>1333</v>
      </c>
      <c r="C770" s="16">
        <v>170302</v>
      </c>
      <c r="D770" s="24">
        <v>170302</v>
      </c>
      <c r="E770" s="32" t="str">
        <f t="shared" si="11"/>
        <v>K170302</v>
      </c>
      <c r="F770" s="11" t="s">
        <v>1334</v>
      </c>
      <c r="G770" s="14" t="s">
        <v>1721</v>
      </c>
      <c r="H770" s="30" t="s">
        <v>2122</v>
      </c>
    </row>
    <row r="771" spans="1:8" ht="15.75" customHeight="1" x14ac:dyDescent="0.25">
      <c r="A771" s="4"/>
      <c r="B771" s="7" t="s">
        <v>1335</v>
      </c>
      <c r="C771" s="16">
        <v>170303</v>
      </c>
      <c r="D771" s="24">
        <v>170303</v>
      </c>
      <c r="E771" s="32" t="str">
        <f t="shared" si="11"/>
        <v>K170303</v>
      </c>
      <c r="F771" s="11" t="s">
        <v>1336</v>
      </c>
      <c r="G771" s="14" t="s">
        <v>1723</v>
      </c>
      <c r="H771" s="30" t="s">
        <v>2123</v>
      </c>
    </row>
    <row r="772" spans="1:8" ht="15.75" customHeight="1" x14ac:dyDescent="0.25">
      <c r="A772" s="4"/>
      <c r="B772" s="7" t="s">
        <v>1337</v>
      </c>
      <c r="C772" s="16">
        <v>1704</v>
      </c>
      <c r="D772" s="24">
        <v>1704</v>
      </c>
      <c r="E772" s="32" t="str">
        <f t="shared" si="11"/>
        <v>K1704</v>
      </c>
      <c r="F772" s="11" t="s">
        <v>1338</v>
      </c>
      <c r="G772" s="14" t="s">
        <v>1722</v>
      </c>
    </row>
    <row r="773" spans="1:8" ht="15.75" customHeight="1" x14ac:dyDescent="0.25">
      <c r="A773" s="4"/>
      <c r="B773" s="7" t="s">
        <v>1339</v>
      </c>
      <c r="C773" s="16">
        <v>170401</v>
      </c>
      <c r="D773" s="24">
        <v>170401</v>
      </c>
      <c r="E773" s="32" t="str">
        <f t="shared" si="11"/>
        <v>K170401</v>
      </c>
      <c r="F773" s="11" t="s">
        <v>1340</v>
      </c>
      <c r="G773" s="14" t="s">
        <v>1721</v>
      </c>
      <c r="H773" s="30" t="s">
        <v>2122</v>
      </c>
    </row>
    <row r="774" spans="1:8" ht="15.75" customHeight="1" x14ac:dyDescent="0.25">
      <c r="A774" s="4"/>
      <c r="B774" s="7" t="s">
        <v>1341</v>
      </c>
      <c r="C774" s="16">
        <v>170402</v>
      </c>
      <c r="D774" s="24">
        <v>170402</v>
      </c>
      <c r="E774" s="32" t="str">
        <f t="shared" si="11"/>
        <v>K170402</v>
      </c>
      <c r="F774" s="11" t="s">
        <v>1342</v>
      </c>
      <c r="G774" s="14" t="s">
        <v>1721</v>
      </c>
      <c r="H774" s="30" t="s">
        <v>2122</v>
      </c>
    </row>
    <row r="775" spans="1:8" ht="15.75" customHeight="1" x14ac:dyDescent="0.25">
      <c r="A775" s="4"/>
      <c r="B775" s="7" t="s">
        <v>1343</v>
      </c>
      <c r="C775" s="16">
        <v>170403</v>
      </c>
      <c r="D775" s="24">
        <v>170403</v>
      </c>
      <c r="E775" s="32" t="str">
        <f t="shared" ref="E775:E838" si="12">"K"&amp;D775</f>
        <v>K170403</v>
      </c>
      <c r="F775" s="11" t="s">
        <v>1344</v>
      </c>
      <c r="G775" s="14" t="s">
        <v>1721</v>
      </c>
      <c r="H775" s="30" t="s">
        <v>2122</v>
      </c>
    </row>
    <row r="776" spans="1:8" ht="15.75" customHeight="1" x14ac:dyDescent="0.25">
      <c r="A776" s="4"/>
      <c r="B776" s="7" t="s">
        <v>1345</v>
      </c>
      <c r="C776" s="16">
        <v>170404</v>
      </c>
      <c r="D776" s="24">
        <v>170404</v>
      </c>
      <c r="E776" s="32" t="str">
        <f t="shared" si="12"/>
        <v>K170404</v>
      </c>
      <c r="F776" s="11" t="s">
        <v>1346</v>
      </c>
      <c r="G776" s="14" t="s">
        <v>1721</v>
      </c>
      <c r="H776" s="30" t="s">
        <v>2122</v>
      </c>
    </row>
    <row r="777" spans="1:8" ht="15.75" customHeight="1" x14ac:dyDescent="0.25">
      <c r="A777" s="4"/>
      <c r="B777" s="7" t="s">
        <v>1347</v>
      </c>
      <c r="C777" s="16">
        <v>170405</v>
      </c>
      <c r="D777" s="24">
        <v>170405</v>
      </c>
      <c r="E777" s="32" t="str">
        <f t="shared" si="12"/>
        <v>K170405</v>
      </c>
      <c r="F777" s="11" t="s">
        <v>1348</v>
      </c>
      <c r="G777" s="14" t="s">
        <v>1721</v>
      </c>
      <c r="H777" s="30" t="s">
        <v>2122</v>
      </c>
    </row>
    <row r="778" spans="1:8" ht="15.75" customHeight="1" x14ac:dyDescent="0.25">
      <c r="A778" s="4"/>
      <c r="B778" s="7" t="s">
        <v>1349</v>
      </c>
      <c r="C778" s="16">
        <v>170406</v>
      </c>
      <c r="D778" s="24">
        <v>170406</v>
      </c>
      <c r="E778" s="32" t="str">
        <f t="shared" si="12"/>
        <v>K170406</v>
      </c>
      <c r="F778" s="11" t="s">
        <v>1350</v>
      </c>
      <c r="G778" s="14" t="s">
        <v>1721</v>
      </c>
      <c r="H778" s="30" t="s">
        <v>2122</v>
      </c>
    </row>
    <row r="779" spans="1:8" ht="15.75" customHeight="1" x14ac:dyDescent="0.25">
      <c r="A779" s="4"/>
      <c r="B779" s="7" t="s">
        <v>1351</v>
      </c>
      <c r="C779" s="16">
        <v>170407</v>
      </c>
      <c r="D779" s="24">
        <v>170407</v>
      </c>
      <c r="E779" s="32" t="str">
        <f t="shared" si="12"/>
        <v>K170407</v>
      </c>
      <c r="F779" s="11" t="s">
        <v>1352</v>
      </c>
      <c r="G779" s="14" t="s">
        <v>1721</v>
      </c>
      <c r="H779" s="30" t="s">
        <v>2122</v>
      </c>
    </row>
    <row r="780" spans="1:8" ht="15.75" customHeight="1" x14ac:dyDescent="0.25">
      <c r="A780" s="4"/>
      <c r="B780" s="7" t="s">
        <v>1353</v>
      </c>
      <c r="C780" s="16">
        <v>170409</v>
      </c>
      <c r="D780" s="24">
        <v>170409</v>
      </c>
      <c r="E780" s="32" t="str">
        <f t="shared" si="12"/>
        <v>K170409</v>
      </c>
      <c r="F780" s="11" t="s">
        <v>1354</v>
      </c>
      <c r="G780" s="14" t="s">
        <v>1723</v>
      </c>
      <c r="H780" t="s">
        <v>2123</v>
      </c>
    </row>
    <row r="781" spans="1:8" ht="26.25" customHeight="1" x14ac:dyDescent="0.25">
      <c r="A781" s="4"/>
      <c r="B781" s="7" t="s">
        <v>1355</v>
      </c>
      <c r="C781" s="16">
        <v>170410</v>
      </c>
      <c r="D781" s="24">
        <v>170410</v>
      </c>
      <c r="E781" s="32" t="str">
        <f t="shared" si="12"/>
        <v>K170410</v>
      </c>
      <c r="F781" s="11" t="s">
        <v>1356</v>
      </c>
      <c r="G781" s="14" t="s">
        <v>1723</v>
      </c>
      <c r="H781" s="30" t="s">
        <v>2192</v>
      </c>
    </row>
    <row r="782" spans="1:8" ht="15.75" customHeight="1" x14ac:dyDescent="0.25">
      <c r="A782" s="4"/>
      <c r="B782" s="7" t="s">
        <v>1357</v>
      </c>
      <c r="C782" s="16">
        <v>170411</v>
      </c>
      <c r="D782" s="24">
        <v>170411</v>
      </c>
      <c r="E782" s="32" t="str">
        <f t="shared" si="12"/>
        <v>K170411</v>
      </c>
      <c r="F782" s="11" t="s">
        <v>1358</v>
      </c>
      <c r="G782" s="14" t="s">
        <v>1721</v>
      </c>
      <c r="H782" s="30" t="s">
        <v>2122</v>
      </c>
    </row>
    <row r="783" spans="1:8" ht="26.25" customHeight="1" x14ac:dyDescent="0.25">
      <c r="A783" s="4"/>
      <c r="B783" s="7" t="s">
        <v>1359</v>
      </c>
      <c r="C783" s="16">
        <v>1705</v>
      </c>
      <c r="D783" s="24">
        <v>1705</v>
      </c>
      <c r="E783" s="32" t="str">
        <f t="shared" si="12"/>
        <v>K1705</v>
      </c>
      <c r="F783" s="11" t="s">
        <v>1360</v>
      </c>
      <c r="G783" s="14" t="s">
        <v>1722</v>
      </c>
    </row>
    <row r="784" spans="1:8" ht="15.75" customHeight="1" x14ac:dyDescent="0.25">
      <c r="A784" s="4"/>
      <c r="B784" s="7" t="s">
        <v>1361</v>
      </c>
      <c r="C784" s="16">
        <v>170503</v>
      </c>
      <c r="D784" s="24">
        <v>170503</v>
      </c>
      <c r="E784" s="32" t="str">
        <f t="shared" si="12"/>
        <v>K170503</v>
      </c>
      <c r="F784" s="11" t="s">
        <v>1362</v>
      </c>
      <c r="G784" s="14" t="s">
        <v>1723</v>
      </c>
      <c r="H784" s="30" t="s">
        <v>2192</v>
      </c>
    </row>
    <row r="785" spans="1:8" ht="15.75" customHeight="1" x14ac:dyDescent="0.25">
      <c r="A785" s="4"/>
      <c r="B785" s="7" t="s">
        <v>1363</v>
      </c>
      <c r="C785" s="16">
        <v>170504</v>
      </c>
      <c r="D785" s="24">
        <v>170504</v>
      </c>
      <c r="E785" s="32" t="str">
        <f t="shared" si="12"/>
        <v>K170504</v>
      </c>
      <c r="F785" s="11" t="s">
        <v>1364</v>
      </c>
      <c r="G785" s="14" t="s">
        <v>1721</v>
      </c>
      <c r="H785" s="30" t="s">
        <v>2192</v>
      </c>
    </row>
    <row r="786" spans="1:8" ht="26.25" customHeight="1" x14ac:dyDescent="0.25">
      <c r="A786" s="4"/>
      <c r="B786" s="7" t="s">
        <v>1365</v>
      </c>
      <c r="C786" s="16">
        <v>170505</v>
      </c>
      <c r="D786" s="24">
        <v>170505</v>
      </c>
      <c r="E786" s="32" t="str">
        <f t="shared" si="12"/>
        <v>K170505</v>
      </c>
      <c r="F786" s="11" t="s">
        <v>1366</v>
      </c>
      <c r="G786" s="14" t="s">
        <v>1723</v>
      </c>
      <c r="H786" s="30" t="s">
        <v>2123</v>
      </c>
    </row>
    <row r="787" spans="1:8" ht="26.25" customHeight="1" x14ac:dyDescent="0.25">
      <c r="A787" s="4"/>
      <c r="B787" s="7" t="s">
        <v>1367</v>
      </c>
      <c r="C787" s="16">
        <v>170506</v>
      </c>
      <c r="D787" s="24">
        <v>170506</v>
      </c>
      <c r="E787" s="32" t="str">
        <f t="shared" si="12"/>
        <v>K170506</v>
      </c>
      <c r="F787" s="11" t="s">
        <v>1368</v>
      </c>
      <c r="G787" s="14" t="s">
        <v>1721</v>
      </c>
    </row>
    <row r="788" spans="1:8" ht="15.75" customHeight="1" x14ac:dyDescent="0.25">
      <c r="A788" s="4"/>
      <c r="B788" s="7" t="s">
        <v>1369</v>
      </c>
      <c r="C788" s="16">
        <v>170507</v>
      </c>
      <c r="D788" s="24">
        <v>170507</v>
      </c>
      <c r="E788" s="32" t="str">
        <f t="shared" si="12"/>
        <v>K170507</v>
      </c>
      <c r="F788" s="11" t="s">
        <v>1370</v>
      </c>
      <c r="G788" s="14" t="s">
        <v>1723</v>
      </c>
      <c r="H788" s="30" t="s">
        <v>2123</v>
      </c>
    </row>
    <row r="789" spans="1:8" ht="26.25" customHeight="1" x14ac:dyDescent="0.25">
      <c r="A789" s="4"/>
      <c r="B789" s="7" t="s">
        <v>1371</v>
      </c>
      <c r="C789" s="16">
        <v>170508</v>
      </c>
      <c r="D789" s="24">
        <v>170508</v>
      </c>
      <c r="E789" s="32" t="str">
        <f t="shared" si="12"/>
        <v>K170508</v>
      </c>
      <c r="F789" s="11" t="s">
        <v>1372</v>
      </c>
      <c r="G789" s="14" t="s">
        <v>1721</v>
      </c>
      <c r="H789" s="30" t="s">
        <v>2122</v>
      </c>
    </row>
    <row r="790" spans="1:8" ht="26.25" customHeight="1" x14ac:dyDescent="0.25">
      <c r="A790" s="4"/>
      <c r="B790" s="7" t="s">
        <v>1373</v>
      </c>
      <c r="C790" s="16">
        <v>1706</v>
      </c>
      <c r="D790" s="24">
        <v>1706</v>
      </c>
      <c r="E790" s="32" t="str">
        <f t="shared" si="12"/>
        <v>K1706</v>
      </c>
      <c r="F790" s="11" t="s">
        <v>1374</v>
      </c>
      <c r="G790" s="14" t="s">
        <v>1722</v>
      </c>
    </row>
    <row r="791" spans="1:8" ht="15.75" customHeight="1" x14ac:dyDescent="0.25">
      <c r="A791" s="4"/>
      <c r="B791" s="7" t="s">
        <v>1375</v>
      </c>
      <c r="C791" s="16">
        <v>170601</v>
      </c>
      <c r="D791" s="24">
        <v>170601</v>
      </c>
      <c r="E791" s="32" t="str">
        <f t="shared" si="12"/>
        <v>K170601</v>
      </c>
      <c r="F791" s="11" t="s">
        <v>1376</v>
      </c>
      <c r="G791" s="14" t="s">
        <v>1723</v>
      </c>
      <c r="H791" s="30" t="s">
        <v>2192</v>
      </c>
    </row>
    <row r="792" spans="1:8" ht="26.25" customHeight="1" x14ac:dyDescent="0.25">
      <c r="A792" s="4"/>
      <c r="B792" s="7" t="s">
        <v>1377</v>
      </c>
      <c r="C792" s="16">
        <v>170603</v>
      </c>
      <c r="D792" s="24">
        <v>170603</v>
      </c>
      <c r="E792" s="32" t="str">
        <f t="shared" si="12"/>
        <v>K170603</v>
      </c>
      <c r="F792" s="11" t="s">
        <v>1378</v>
      </c>
      <c r="G792" s="14" t="s">
        <v>1723</v>
      </c>
      <c r="H792" s="30" t="s">
        <v>2192</v>
      </c>
    </row>
    <row r="793" spans="1:8" ht="26.25" customHeight="1" x14ac:dyDescent="0.25">
      <c r="A793" s="4"/>
      <c r="B793" s="7" t="s">
        <v>1379</v>
      </c>
      <c r="C793" s="16">
        <v>170604</v>
      </c>
      <c r="D793" s="24">
        <v>170604</v>
      </c>
      <c r="E793" s="32" t="str">
        <f t="shared" si="12"/>
        <v>K170604</v>
      </c>
      <c r="F793" s="11" t="s">
        <v>1380</v>
      </c>
      <c r="G793" s="14" t="s">
        <v>1721</v>
      </c>
      <c r="H793" s="30" t="s">
        <v>2192</v>
      </c>
    </row>
    <row r="794" spans="1:8" ht="15.75" customHeight="1" x14ac:dyDescent="0.25">
      <c r="A794" s="4"/>
      <c r="B794" s="7" t="s">
        <v>1381</v>
      </c>
      <c r="C794" s="16">
        <v>170605</v>
      </c>
      <c r="D794" s="24">
        <v>170605</v>
      </c>
      <c r="E794" s="32" t="str">
        <f t="shared" si="12"/>
        <v>K170605</v>
      </c>
      <c r="F794" s="11" t="s">
        <v>1382</v>
      </c>
      <c r="G794" s="14" t="s">
        <v>1723</v>
      </c>
      <c r="H794" s="30" t="s">
        <v>2192</v>
      </c>
    </row>
    <row r="795" spans="1:8" ht="15.75" customHeight="1" x14ac:dyDescent="0.25">
      <c r="A795" s="4"/>
      <c r="B795" s="7" t="s">
        <v>1383</v>
      </c>
      <c r="C795" s="16">
        <v>1708</v>
      </c>
      <c r="D795" s="24">
        <v>1708</v>
      </c>
      <c r="E795" s="32" t="str">
        <f t="shared" si="12"/>
        <v>K1708</v>
      </c>
      <c r="F795" s="11" t="s">
        <v>1384</v>
      </c>
      <c r="G795" s="14" t="s">
        <v>1722</v>
      </c>
    </row>
    <row r="796" spans="1:8" ht="26.25" customHeight="1" x14ac:dyDescent="0.25">
      <c r="A796" s="4"/>
      <c r="B796" s="7" t="s">
        <v>1385</v>
      </c>
      <c r="C796" s="16">
        <v>170801</v>
      </c>
      <c r="D796" s="24">
        <v>170801</v>
      </c>
      <c r="E796" s="32" t="str">
        <f t="shared" si="12"/>
        <v>K170801</v>
      </c>
      <c r="F796" s="11" t="s">
        <v>1386</v>
      </c>
      <c r="G796" s="14" t="s">
        <v>1723</v>
      </c>
      <c r="H796" s="30" t="s">
        <v>2123</v>
      </c>
    </row>
    <row r="797" spans="1:8" ht="26.25" customHeight="1" x14ac:dyDescent="0.25">
      <c r="A797" s="4"/>
      <c r="B797" s="7" t="s">
        <v>1387</v>
      </c>
      <c r="C797" s="16">
        <v>170802</v>
      </c>
      <c r="D797" s="24">
        <v>170802</v>
      </c>
      <c r="E797" s="32" t="str">
        <f t="shared" si="12"/>
        <v>K170802</v>
      </c>
      <c r="F797" s="11" t="s">
        <v>1388</v>
      </c>
      <c r="G797" s="14" t="s">
        <v>1721</v>
      </c>
      <c r="H797" s="30" t="s">
        <v>2122</v>
      </c>
    </row>
    <row r="798" spans="1:8" ht="15.75" customHeight="1" x14ac:dyDescent="0.25">
      <c r="A798" s="4"/>
      <c r="B798" s="7" t="s">
        <v>1389</v>
      </c>
      <c r="C798" s="16">
        <v>1709</v>
      </c>
      <c r="D798" s="24">
        <v>1709</v>
      </c>
      <c r="E798" s="32" t="str">
        <f t="shared" si="12"/>
        <v>K1709</v>
      </c>
      <c r="F798" s="11" t="s">
        <v>1390</v>
      </c>
      <c r="G798" s="14" t="s">
        <v>1722</v>
      </c>
    </row>
    <row r="799" spans="1:8" ht="15.75" customHeight="1" x14ac:dyDescent="0.25">
      <c r="A799" s="4"/>
      <c r="B799" s="7" t="s">
        <v>1391</v>
      </c>
      <c r="C799" s="16">
        <v>170901</v>
      </c>
      <c r="D799" s="24">
        <v>170901</v>
      </c>
      <c r="E799" s="32" t="str">
        <f t="shared" si="12"/>
        <v>K170901</v>
      </c>
      <c r="F799" s="11" t="s">
        <v>1392</v>
      </c>
      <c r="G799" s="14" t="s">
        <v>1723</v>
      </c>
      <c r="H799" s="30" t="s">
        <v>2123</v>
      </c>
    </row>
    <row r="800" spans="1:8" ht="51.75" customHeight="1" x14ac:dyDescent="0.25">
      <c r="A800" s="4"/>
      <c r="B800" s="7" t="s">
        <v>1393</v>
      </c>
      <c r="C800" s="16">
        <v>170902</v>
      </c>
      <c r="D800" s="24">
        <v>170902</v>
      </c>
      <c r="E800" s="32" t="str">
        <f t="shared" si="12"/>
        <v>K170902</v>
      </c>
      <c r="F800" s="11" t="s">
        <v>1394</v>
      </c>
      <c r="G800" s="14" t="s">
        <v>1723</v>
      </c>
      <c r="H800" s="30" t="s">
        <v>2123</v>
      </c>
    </row>
    <row r="801" spans="1:8" ht="39" customHeight="1" x14ac:dyDescent="0.25">
      <c r="A801" s="4"/>
      <c r="B801" s="7" t="s">
        <v>1395</v>
      </c>
      <c r="C801" s="16">
        <v>170903</v>
      </c>
      <c r="D801" s="24">
        <v>170903</v>
      </c>
      <c r="E801" s="32" t="str">
        <f t="shared" si="12"/>
        <v>K170903</v>
      </c>
      <c r="F801" s="11" t="s">
        <v>1396</v>
      </c>
      <c r="G801" s="14" t="s">
        <v>1723</v>
      </c>
      <c r="H801" s="30" t="s">
        <v>2123</v>
      </c>
    </row>
    <row r="802" spans="1:8" ht="26.25" customHeight="1" x14ac:dyDescent="0.25">
      <c r="A802" s="4"/>
      <c r="B802" s="7" t="s">
        <v>1397</v>
      </c>
      <c r="C802" s="16">
        <v>170904</v>
      </c>
      <c r="D802" s="24">
        <v>170904</v>
      </c>
      <c r="E802" s="32" t="str">
        <f t="shared" si="12"/>
        <v>K170904</v>
      </c>
      <c r="F802" s="11" t="s">
        <v>1398</v>
      </c>
      <c r="G802" s="14" t="s">
        <v>1721</v>
      </c>
      <c r="H802" s="30" t="s">
        <v>2122</v>
      </c>
    </row>
    <row r="803" spans="1:8" ht="64.5" customHeight="1" x14ac:dyDescent="0.25">
      <c r="A803" s="2"/>
      <c r="B803" s="5">
        <v>18</v>
      </c>
      <c r="C803" s="16" t="s">
        <v>1752</v>
      </c>
      <c r="D803" s="24" t="s">
        <v>1752</v>
      </c>
      <c r="E803" s="32" t="str">
        <f t="shared" si="12"/>
        <v>K18</v>
      </c>
      <c r="F803" s="12" t="s">
        <v>1399</v>
      </c>
      <c r="G803" s="15"/>
    </row>
    <row r="804" spans="1:8" ht="26.25" customHeight="1" x14ac:dyDescent="0.25">
      <c r="A804" s="4"/>
      <c r="B804" s="7" t="s">
        <v>1400</v>
      </c>
      <c r="C804" s="16">
        <v>1801</v>
      </c>
      <c r="D804" s="24">
        <v>1801</v>
      </c>
      <c r="E804" s="32" t="str">
        <f t="shared" si="12"/>
        <v>K1801</v>
      </c>
      <c r="F804" s="11" t="s">
        <v>1401</v>
      </c>
      <c r="G804" s="14" t="s">
        <v>1722</v>
      </c>
    </row>
    <row r="805" spans="1:8" ht="15.75" customHeight="1" x14ac:dyDescent="0.25">
      <c r="A805" s="4"/>
      <c r="B805" s="7" t="s">
        <v>1402</v>
      </c>
      <c r="C805" s="16">
        <v>180101</v>
      </c>
      <c r="D805" s="24">
        <v>180101</v>
      </c>
      <c r="E805" s="32" t="str">
        <f t="shared" si="12"/>
        <v>K180101</v>
      </c>
      <c r="F805" s="11" t="s">
        <v>1403</v>
      </c>
      <c r="G805" s="14" t="s">
        <v>1721</v>
      </c>
    </row>
    <row r="806" spans="1:8" ht="26.25" customHeight="1" x14ac:dyDescent="0.25">
      <c r="A806" s="4"/>
      <c r="B806" s="7" t="s">
        <v>1404</v>
      </c>
      <c r="C806" s="16">
        <v>180102</v>
      </c>
      <c r="D806" s="24">
        <v>180102</v>
      </c>
      <c r="E806" s="32" t="str">
        <f t="shared" si="12"/>
        <v>K180102</v>
      </c>
      <c r="F806" s="11" t="s">
        <v>1405</v>
      </c>
      <c r="G806" s="14" t="s">
        <v>1721</v>
      </c>
    </row>
    <row r="807" spans="1:8" ht="26.25" customHeight="1" x14ac:dyDescent="0.25">
      <c r="A807" s="4"/>
      <c r="B807" s="7" t="s">
        <v>1406</v>
      </c>
      <c r="C807" s="16">
        <v>180103</v>
      </c>
      <c r="D807" s="24">
        <v>180103</v>
      </c>
      <c r="E807" s="32" t="str">
        <f t="shared" si="12"/>
        <v>K180103</v>
      </c>
      <c r="F807" s="11" t="s">
        <v>1407</v>
      </c>
      <c r="G807" s="14" t="s">
        <v>1723</v>
      </c>
    </row>
    <row r="808" spans="1:8" ht="26.25" customHeight="1" x14ac:dyDescent="0.25">
      <c r="A808" s="4"/>
      <c r="B808" s="7" t="s">
        <v>1408</v>
      </c>
      <c r="C808" s="16">
        <v>180104</v>
      </c>
      <c r="D808" s="24">
        <v>180104</v>
      </c>
      <c r="E808" s="32" t="str">
        <f t="shared" si="12"/>
        <v>K180104</v>
      </c>
      <c r="F808" s="11" t="s">
        <v>1409</v>
      </c>
      <c r="G808" s="14" t="s">
        <v>1721</v>
      </c>
    </row>
    <row r="809" spans="1:8" ht="15.75" customHeight="1" x14ac:dyDescent="0.25">
      <c r="A809" s="4"/>
      <c r="B809" s="7" t="s">
        <v>1410</v>
      </c>
      <c r="C809" s="16">
        <v>180106</v>
      </c>
      <c r="D809" s="24">
        <v>180106</v>
      </c>
      <c r="E809" s="32" t="str">
        <f t="shared" si="12"/>
        <v>K180106</v>
      </c>
      <c r="F809" s="11" t="s">
        <v>1411</v>
      </c>
      <c r="G809" s="14" t="s">
        <v>1723</v>
      </c>
    </row>
    <row r="810" spans="1:8" ht="15.75" customHeight="1" x14ac:dyDescent="0.25">
      <c r="A810" s="4"/>
      <c r="B810" s="7" t="s">
        <v>1412</v>
      </c>
      <c r="C810" s="16">
        <v>180107</v>
      </c>
      <c r="D810" s="24">
        <v>180107</v>
      </c>
      <c r="E810" s="32" t="str">
        <f t="shared" si="12"/>
        <v>K180107</v>
      </c>
      <c r="F810" s="11" t="s">
        <v>1413</v>
      </c>
      <c r="G810" s="14" t="s">
        <v>1721</v>
      </c>
    </row>
    <row r="811" spans="1:8" ht="15.75" customHeight="1" x14ac:dyDescent="0.25">
      <c r="A811" s="4"/>
      <c r="B811" s="7" t="s">
        <v>1414</v>
      </c>
      <c r="C811" s="16">
        <v>180108</v>
      </c>
      <c r="D811" s="24">
        <v>180108</v>
      </c>
      <c r="E811" s="32" t="str">
        <f t="shared" si="12"/>
        <v>K180108</v>
      </c>
      <c r="F811" s="11" t="s">
        <v>1415</v>
      </c>
      <c r="G811" s="14" t="s">
        <v>1723</v>
      </c>
    </row>
    <row r="812" spans="1:8" ht="15.75" customHeight="1" x14ac:dyDescent="0.25">
      <c r="A812" s="4"/>
      <c r="B812" s="7" t="s">
        <v>1416</v>
      </c>
      <c r="C812" s="16">
        <v>180109</v>
      </c>
      <c r="D812" s="24">
        <v>180109</v>
      </c>
      <c r="E812" s="32" t="str">
        <f t="shared" si="12"/>
        <v>K180109</v>
      </c>
      <c r="F812" s="11" t="s">
        <v>1417</v>
      </c>
      <c r="G812" s="14" t="s">
        <v>1723</v>
      </c>
    </row>
    <row r="813" spans="1:8" ht="15.75" customHeight="1" x14ac:dyDescent="0.25">
      <c r="A813" s="4"/>
      <c r="B813" s="7" t="s">
        <v>1418</v>
      </c>
      <c r="C813" s="16">
        <v>180110</v>
      </c>
      <c r="D813" s="24">
        <v>180110</v>
      </c>
      <c r="E813" s="32" t="str">
        <f t="shared" si="12"/>
        <v>K180110</v>
      </c>
      <c r="F813" s="11" t="s">
        <v>1419</v>
      </c>
      <c r="G813" s="14" t="s">
        <v>1723</v>
      </c>
    </row>
    <row r="814" spans="1:8" ht="26.25" customHeight="1" x14ac:dyDescent="0.25">
      <c r="A814" s="4"/>
      <c r="B814" s="7" t="s">
        <v>1420</v>
      </c>
      <c r="C814" s="16">
        <v>1802</v>
      </c>
      <c r="D814" s="24">
        <v>1802</v>
      </c>
      <c r="E814" s="32" t="str">
        <f t="shared" si="12"/>
        <v>K1802</v>
      </c>
      <c r="F814" s="11" t="s">
        <v>1421</v>
      </c>
      <c r="G814" s="14" t="s">
        <v>1722</v>
      </c>
    </row>
    <row r="815" spans="1:8" ht="15.75" customHeight="1" x14ac:dyDescent="0.25">
      <c r="A815" s="4"/>
      <c r="B815" s="7" t="s">
        <v>1422</v>
      </c>
      <c r="C815" s="16">
        <v>180201</v>
      </c>
      <c r="D815" s="24">
        <v>180201</v>
      </c>
      <c r="E815" s="32" t="str">
        <f t="shared" si="12"/>
        <v>K180201</v>
      </c>
      <c r="F815" s="11" t="s">
        <v>1423</v>
      </c>
      <c r="G815" s="14" t="s">
        <v>1721</v>
      </c>
    </row>
    <row r="816" spans="1:8" ht="26.25" customHeight="1" x14ac:dyDescent="0.25">
      <c r="A816" s="4"/>
      <c r="B816" s="7" t="s">
        <v>1424</v>
      </c>
      <c r="C816" s="16">
        <v>180202</v>
      </c>
      <c r="D816" s="24">
        <v>180202</v>
      </c>
      <c r="E816" s="32" t="str">
        <f t="shared" si="12"/>
        <v>K180202</v>
      </c>
      <c r="F816" s="11" t="s">
        <v>1407</v>
      </c>
      <c r="G816" s="14" t="s">
        <v>1723</v>
      </c>
    </row>
    <row r="817" spans="1:7" ht="26.25" customHeight="1" x14ac:dyDescent="0.25">
      <c r="A817" s="4"/>
      <c r="B817" s="7" t="s">
        <v>1425</v>
      </c>
      <c r="C817" s="16">
        <v>180203</v>
      </c>
      <c r="D817" s="24">
        <v>180203</v>
      </c>
      <c r="E817" s="32" t="str">
        <f t="shared" si="12"/>
        <v>K180203</v>
      </c>
      <c r="F817" s="11" t="s">
        <v>1409</v>
      </c>
      <c r="G817" s="14" t="s">
        <v>1721</v>
      </c>
    </row>
    <row r="818" spans="1:7" ht="26.25" customHeight="1" x14ac:dyDescent="0.25">
      <c r="A818" s="4"/>
      <c r="B818" s="7" t="s">
        <v>1426</v>
      </c>
      <c r="C818" s="16">
        <v>180205</v>
      </c>
      <c r="D818" s="24">
        <v>180205</v>
      </c>
      <c r="E818" s="32" t="str">
        <f t="shared" si="12"/>
        <v>K180205</v>
      </c>
      <c r="F818" s="11" t="s">
        <v>1427</v>
      </c>
      <c r="G818" s="14" t="s">
        <v>1723</v>
      </c>
    </row>
    <row r="819" spans="1:7" ht="15.75" customHeight="1" x14ac:dyDescent="0.25">
      <c r="A819" s="4"/>
      <c r="B819" s="7" t="s">
        <v>1428</v>
      </c>
      <c r="C819" s="16">
        <v>180206</v>
      </c>
      <c r="D819" s="24">
        <v>180206</v>
      </c>
      <c r="E819" s="32" t="str">
        <f t="shared" si="12"/>
        <v>K180206</v>
      </c>
      <c r="F819" s="11" t="s">
        <v>1429</v>
      </c>
      <c r="G819" s="14" t="s">
        <v>1721</v>
      </c>
    </row>
    <row r="820" spans="1:7" ht="15.75" customHeight="1" x14ac:dyDescent="0.25">
      <c r="A820" s="4"/>
      <c r="B820" s="7" t="s">
        <v>1430</v>
      </c>
      <c r="C820" s="16">
        <v>180207</v>
      </c>
      <c r="D820" s="24">
        <v>180207</v>
      </c>
      <c r="E820" s="32" t="str">
        <f t="shared" si="12"/>
        <v>K180207</v>
      </c>
      <c r="F820" s="11" t="s">
        <v>1415</v>
      </c>
      <c r="G820" s="14" t="s">
        <v>1723</v>
      </c>
    </row>
    <row r="821" spans="1:7" ht="15.75" customHeight="1" x14ac:dyDescent="0.25">
      <c r="A821" s="4"/>
      <c r="B821" s="7" t="s">
        <v>1431</v>
      </c>
      <c r="C821" s="16">
        <v>180208</v>
      </c>
      <c r="D821" s="24">
        <v>180208</v>
      </c>
      <c r="E821" s="32" t="str">
        <f t="shared" si="12"/>
        <v>K180208</v>
      </c>
      <c r="F821" s="11" t="s">
        <v>1432</v>
      </c>
      <c r="G821" s="14" t="s">
        <v>1723</v>
      </c>
    </row>
    <row r="822" spans="1:7" ht="64.5" customHeight="1" x14ac:dyDescent="0.25">
      <c r="A822" s="2"/>
      <c r="B822" s="5">
        <v>19</v>
      </c>
      <c r="C822" s="16" t="s">
        <v>1753</v>
      </c>
      <c r="D822" s="24" t="s">
        <v>1753</v>
      </c>
      <c r="E822" s="32" t="str">
        <f t="shared" si="12"/>
        <v>K19</v>
      </c>
      <c r="F822" s="12" t="s">
        <v>1433</v>
      </c>
      <c r="G822" s="15"/>
    </row>
    <row r="823" spans="1:7" ht="15.75" customHeight="1" x14ac:dyDescent="0.25">
      <c r="A823" s="4"/>
      <c r="B823" s="7" t="s">
        <v>1434</v>
      </c>
      <c r="C823" s="16">
        <v>1901</v>
      </c>
      <c r="D823" s="24">
        <v>1901</v>
      </c>
      <c r="E823" s="32" t="str">
        <f t="shared" si="12"/>
        <v>K1901</v>
      </c>
      <c r="F823" s="11" t="s">
        <v>1435</v>
      </c>
      <c r="G823" s="14" t="s">
        <v>1722</v>
      </c>
    </row>
    <row r="824" spans="1:7" ht="15.75" customHeight="1" x14ac:dyDescent="0.25">
      <c r="A824" s="4"/>
      <c r="B824" s="7" t="s">
        <v>1436</v>
      </c>
      <c r="C824" s="16">
        <v>190102</v>
      </c>
      <c r="D824" s="24">
        <v>190102</v>
      </c>
      <c r="E824" s="32" t="str">
        <f t="shared" si="12"/>
        <v>K190102</v>
      </c>
      <c r="F824" s="11" t="s">
        <v>1437</v>
      </c>
      <c r="G824" s="14" t="s">
        <v>1721</v>
      </c>
    </row>
    <row r="825" spans="1:7" ht="15.75" customHeight="1" x14ac:dyDescent="0.25">
      <c r="A825" s="4"/>
      <c r="B825" s="7" t="s">
        <v>1438</v>
      </c>
      <c r="C825" s="16">
        <v>190105</v>
      </c>
      <c r="D825" s="24">
        <v>190105</v>
      </c>
      <c r="E825" s="32" t="str">
        <f t="shared" si="12"/>
        <v>K190105</v>
      </c>
      <c r="F825" s="11" t="s">
        <v>1439</v>
      </c>
      <c r="G825" s="14" t="s">
        <v>1723</v>
      </c>
    </row>
    <row r="826" spans="1:7" ht="26.25" customHeight="1" x14ac:dyDescent="0.25">
      <c r="A826" s="4"/>
      <c r="B826" s="7" t="s">
        <v>1440</v>
      </c>
      <c r="C826" s="16">
        <v>190106</v>
      </c>
      <c r="D826" s="24">
        <v>190106</v>
      </c>
      <c r="E826" s="32" t="str">
        <f t="shared" si="12"/>
        <v>K190106</v>
      </c>
      <c r="F826" s="11" t="s">
        <v>1441</v>
      </c>
      <c r="G826" s="14" t="s">
        <v>1723</v>
      </c>
    </row>
    <row r="827" spans="1:7" ht="15.75" customHeight="1" x14ac:dyDescent="0.25">
      <c r="A827" s="4"/>
      <c r="B827" s="7" t="s">
        <v>1442</v>
      </c>
      <c r="C827" s="16">
        <v>190107</v>
      </c>
      <c r="D827" s="24">
        <v>190107</v>
      </c>
      <c r="E827" s="32" t="str">
        <f t="shared" si="12"/>
        <v>K190107</v>
      </c>
      <c r="F827" s="11" t="s">
        <v>1443</v>
      </c>
      <c r="G827" s="14" t="s">
        <v>1723</v>
      </c>
    </row>
    <row r="828" spans="1:7" ht="15.75" customHeight="1" x14ac:dyDescent="0.25">
      <c r="A828" s="4"/>
      <c r="B828" s="7" t="s">
        <v>1444</v>
      </c>
      <c r="C828" s="16">
        <v>190110</v>
      </c>
      <c r="D828" s="24">
        <v>190110</v>
      </c>
      <c r="E828" s="32" t="str">
        <f t="shared" si="12"/>
        <v>K190110</v>
      </c>
      <c r="F828" s="11" t="s">
        <v>1445</v>
      </c>
      <c r="G828" s="14" t="s">
        <v>1723</v>
      </c>
    </row>
    <row r="829" spans="1:7" ht="15.75" customHeight="1" x14ac:dyDescent="0.25">
      <c r="A829" s="4"/>
      <c r="B829" s="7" t="s">
        <v>1446</v>
      </c>
      <c r="C829" s="16" t="s">
        <v>1761</v>
      </c>
      <c r="D829" s="24" t="s">
        <v>1761</v>
      </c>
      <c r="E829" s="32" t="str">
        <f t="shared" si="12"/>
        <v>K190111*</v>
      </c>
      <c r="F829" s="11" t="s">
        <v>1447</v>
      </c>
      <c r="G829" s="14" t="s">
        <v>1721</v>
      </c>
    </row>
    <row r="830" spans="1:7" ht="15.75" customHeight="1" x14ac:dyDescent="0.25">
      <c r="A830" s="4"/>
      <c r="B830" s="7" t="s">
        <v>1448</v>
      </c>
      <c r="C830" s="16">
        <v>190112</v>
      </c>
      <c r="D830" s="24">
        <v>190112</v>
      </c>
      <c r="E830" s="32" t="str">
        <f t="shared" si="12"/>
        <v>K190112</v>
      </c>
      <c r="F830" s="11" t="s">
        <v>1449</v>
      </c>
      <c r="G830" s="14" t="s">
        <v>1721</v>
      </c>
    </row>
    <row r="831" spans="1:7" ht="15.75" customHeight="1" x14ac:dyDescent="0.25">
      <c r="A831" s="4"/>
      <c r="B831" s="7" t="s">
        <v>1450</v>
      </c>
      <c r="C831" s="16">
        <v>190113</v>
      </c>
      <c r="D831" s="24">
        <v>190113</v>
      </c>
      <c r="E831" s="32" t="str">
        <f t="shared" si="12"/>
        <v>K190113</v>
      </c>
      <c r="F831" s="11" t="s">
        <v>1451</v>
      </c>
      <c r="G831" s="14" t="s">
        <v>1723</v>
      </c>
    </row>
    <row r="832" spans="1:7" ht="15.75" customHeight="1" x14ac:dyDescent="0.25">
      <c r="A832" s="4"/>
      <c r="B832" s="7" t="s">
        <v>1452</v>
      </c>
      <c r="C832" s="16">
        <v>190114</v>
      </c>
      <c r="D832" s="24">
        <v>190114</v>
      </c>
      <c r="E832" s="32" t="str">
        <f t="shared" si="12"/>
        <v>K190114</v>
      </c>
      <c r="F832" s="11" t="s">
        <v>1453</v>
      </c>
      <c r="G832" s="14" t="s">
        <v>1721</v>
      </c>
    </row>
    <row r="833" spans="1:7" ht="15.75" customHeight="1" x14ac:dyDescent="0.25">
      <c r="A833" s="4"/>
      <c r="B833" s="7" t="s">
        <v>1454</v>
      </c>
      <c r="C833" s="16">
        <v>190115</v>
      </c>
      <c r="D833" s="24">
        <v>190115</v>
      </c>
      <c r="E833" s="32" t="str">
        <f t="shared" si="12"/>
        <v>K190115</v>
      </c>
      <c r="F833" s="11" t="s">
        <v>1455</v>
      </c>
      <c r="G833" s="14" t="s">
        <v>1723</v>
      </c>
    </row>
    <row r="834" spans="1:7" ht="15.75" customHeight="1" x14ac:dyDescent="0.25">
      <c r="A834" s="4"/>
      <c r="B834" s="7" t="s">
        <v>1456</v>
      </c>
      <c r="C834" s="16">
        <v>190116</v>
      </c>
      <c r="D834" s="24">
        <v>190116</v>
      </c>
      <c r="E834" s="32" t="str">
        <f t="shared" si="12"/>
        <v>K190116</v>
      </c>
      <c r="F834" s="11" t="s">
        <v>1457</v>
      </c>
      <c r="G834" s="14" t="s">
        <v>1721</v>
      </c>
    </row>
    <row r="835" spans="1:7" ht="15.75" customHeight="1" x14ac:dyDescent="0.25">
      <c r="A835" s="4"/>
      <c r="B835" s="7" t="s">
        <v>1458</v>
      </c>
      <c r="C835" s="16">
        <v>190117</v>
      </c>
      <c r="D835" s="24">
        <v>190117</v>
      </c>
      <c r="E835" s="32" t="str">
        <f t="shared" si="12"/>
        <v>K190117</v>
      </c>
      <c r="F835" s="11" t="s">
        <v>1459</v>
      </c>
      <c r="G835" s="14" t="s">
        <v>1723</v>
      </c>
    </row>
    <row r="836" spans="1:7" ht="15.75" customHeight="1" x14ac:dyDescent="0.25">
      <c r="A836" s="4"/>
      <c r="B836" s="7" t="s">
        <v>1460</v>
      </c>
      <c r="C836" s="16">
        <v>190118</v>
      </c>
      <c r="D836" s="24">
        <v>190118</v>
      </c>
      <c r="E836" s="32" t="str">
        <f t="shared" si="12"/>
        <v>K190118</v>
      </c>
      <c r="F836" s="11" t="s">
        <v>1461</v>
      </c>
      <c r="G836" s="14" t="s">
        <v>1721</v>
      </c>
    </row>
    <row r="837" spans="1:7" ht="15.75" customHeight="1" x14ac:dyDescent="0.25">
      <c r="A837" s="4"/>
      <c r="B837" s="7" t="s">
        <v>1462</v>
      </c>
      <c r="C837" s="16">
        <v>190119</v>
      </c>
      <c r="D837" s="24">
        <v>190119</v>
      </c>
      <c r="E837" s="32" t="str">
        <f t="shared" si="12"/>
        <v>K190119</v>
      </c>
      <c r="F837" s="11" t="s">
        <v>1463</v>
      </c>
      <c r="G837" s="14" t="s">
        <v>1721</v>
      </c>
    </row>
    <row r="838" spans="1:7" ht="15.75" customHeight="1" x14ac:dyDescent="0.25">
      <c r="A838" s="4"/>
      <c r="B838" s="7" t="s">
        <v>1464</v>
      </c>
      <c r="C838" s="16">
        <v>190199</v>
      </c>
      <c r="D838" s="24">
        <v>190199</v>
      </c>
      <c r="E838" s="32" t="str">
        <f t="shared" si="12"/>
        <v>K190199</v>
      </c>
      <c r="F838" s="11" t="s">
        <v>27</v>
      </c>
      <c r="G838" s="14" t="s">
        <v>1721</v>
      </c>
    </row>
    <row r="839" spans="1:7" ht="26.25" customHeight="1" x14ac:dyDescent="0.25">
      <c r="A839" s="4"/>
      <c r="B839" s="7" t="s">
        <v>1465</v>
      </c>
      <c r="C839" s="16">
        <v>1902</v>
      </c>
      <c r="D839" s="24">
        <v>1902</v>
      </c>
      <c r="E839" s="32" t="str">
        <f t="shared" ref="E839:E902" si="13">"K"&amp;D839</f>
        <v>K1902</v>
      </c>
      <c r="F839" s="11" t="s">
        <v>1466</v>
      </c>
      <c r="G839" s="14" t="s">
        <v>1722</v>
      </c>
    </row>
    <row r="840" spans="1:7" ht="26.25" customHeight="1" x14ac:dyDescent="0.25">
      <c r="A840" s="4"/>
      <c r="B840" s="7" t="s">
        <v>1467</v>
      </c>
      <c r="C840" s="16">
        <v>190203</v>
      </c>
      <c r="D840" s="24">
        <v>190203</v>
      </c>
      <c r="E840" s="32" t="str">
        <f t="shared" si="13"/>
        <v>K190203</v>
      </c>
      <c r="F840" s="11" t="s">
        <v>1468</v>
      </c>
      <c r="G840" s="14" t="s">
        <v>1721</v>
      </c>
    </row>
    <row r="841" spans="1:7" ht="26.25" customHeight="1" x14ac:dyDescent="0.25">
      <c r="A841" s="4"/>
      <c r="B841" s="7" t="s">
        <v>1469</v>
      </c>
      <c r="C841" s="16">
        <v>190204</v>
      </c>
      <c r="D841" s="24">
        <v>190204</v>
      </c>
      <c r="E841" s="32" t="str">
        <f t="shared" si="13"/>
        <v>K190204</v>
      </c>
      <c r="F841" s="11" t="s">
        <v>1470</v>
      </c>
      <c r="G841" s="14" t="s">
        <v>1723</v>
      </c>
    </row>
    <row r="842" spans="1:7" ht="26.25" customHeight="1" x14ac:dyDescent="0.25">
      <c r="A842" s="4"/>
      <c r="B842" s="7" t="s">
        <v>1471</v>
      </c>
      <c r="C842" s="16">
        <v>190205</v>
      </c>
      <c r="D842" s="24">
        <v>190205</v>
      </c>
      <c r="E842" s="32" t="str">
        <f t="shared" si="13"/>
        <v>K190205</v>
      </c>
      <c r="F842" s="11" t="s">
        <v>1472</v>
      </c>
      <c r="G842" s="14" t="s">
        <v>1723</v>
      </c>
    </row>
    <row r="843" spans="1:7" ht="26.25" customHeight="1" x14ac:dyDescent="0.25">
      <c r="A843" s="4"/>
      <c r="B843" s="7" t="s">
        <v>1473</v>
      </c>
      <c r="C843" s="16">
        <v>190206</v>
      </c>
      <c r="D843" s="24">
        <v>190206</v>
      </c>
      <c r="E843" s="32" t="str">
        <f t="shared" si="13"/>
        <v>K190206</v>
      </c>
      <c r="F843" s="11" t="s">
        <v>1474</v>
      </c>
      <c r="G843" s="14" t="s">
        <v>1721</v>
      </c>
    </row>
    <row r="844" spans="1:7" ht="15.75" customHeight="1" x14ac:dyDescent="0.25">
      <c r="A844" s="4"/>
      <c r="B844" s="7" t="s">
        <v>1475</v>
      </c>
      <c r="C844" s="16">
        <v>190207</v>
      </c>
      <c r="D844" s="24">
        <v>190207</v>
      </c>
      <c r="E844" s="32" t="str">
        <f t="shared" si="13"/>
        <v>K190207</v>
      </c>
      <c r="F844" s="11" t="s">
        <v>1476</v>
      </c>
      <c r="G844" s="14" t="s">
        <v>1723</v>
      </c>
    </row>
    <row r="845" spans="1:7" ht="15.75" customHeight="1" x14ac:dyDescent="0.25">
      <c r="A845" s="4"/>
      <c r="B845" s="7" t="s">
        <v>1477</v>
      </c>
      <c r="C845" s="16">
        <v>190208</v>
      </c>
      <c r="D845" s="24">
        <v>190208</v>
      </c>
      <c r="E845" s="32" t="str">
        <f t="shared" si="13"/>
        <v>K190208</v>
      </c>
      <c r="F845" s="11" t="s">
        <v>1478</v>
      </c>
      <c r="G845" s="14" t="s">
        <v>1723</v>
      </c>
    </row>
    <row r="846" spans="1:7" ht="15.75" customHeight="1" x14ac:dyDescent="0.25">
      <c r="A846" s="4"/>
      <c r="B846" s="7" t="s">
        <v>1479</v>
      </c>
      <c r="C846" s="16">
        <v>190209</v>
      </c>
      <c r="D846" s="24">
        <v>190209</v>
      </c>
      <c r="E846" s="32" t="str">
        <f t="shared" si="13"/>
        <v>K190209</v>
      </c>
      <c r="F846" s="11" t="s">
        <v>1480</v>
      </c>
      <c r="G846" s="14" t="s">
        <v>1723</v>
      </c>
    </row>
    <row r="847" spans="1:7" ht="15.75" customHeight="1" x14ac:dyDescent="0.25">
      <c r="A847" s="4"/>
      <c r="B847" s="7" t="s">
        <v>1481</v>
      </c>
      <c r="C847" s="16">
        <v>190210</v>
      </c>
      <c r="D847" s="24">
        <v>190210</v>
      </c>
      <c r="E847" s="32" t="str">
        <f t="shared" si="13"/>
        <v>K190210</v>
      </c>
      <c r="F847" s="11" t="s">
        <v>1482</v>
      </c>
      <c r="G847" s="14" t="s">
        <v>1721</v>
      </c>
    </row>
    <row r="848" spans="1:7" ht="15.75" customHeight="1" x14ac:dyDescent="0.25">
      <c r="A848" s="4"/>
      <c r="B848" s="7" t="s">
        <v>1483</v>
      </c>
      <c r="C848" s="16" t="s">
        <v>1762</v>
      </c>
      <c r="D848" s="24" t="s">
        <v>1762</v>
      </c>
      <c r="E848" s="32" t="str">
        <f t="shared" si="13"/>
        <v>K190211*</v>
      </c>
      <c r="F848" s="11" t="s">
        <v>945</v>
      </c>
      <c r="G848" s="14" t="s">
        <v>1721</v>
      </c>
    </row>
    <row r="849" spans="1:7" ht="15.75" customHeight="1" x14ac:dyDescent="0.25">
      <c r="A849" s="4"/>
      <c r="B849" s="7" t="s">
        <v>1484</v>
      </c>
      <c r="C849" s="16">
        <v>190299</v>
      </c>
      <c r="D849" s="24">
        <v>190299</v>
      </c>
      <c r="E849" s="32" t="str">
        <f t="shared" si="13"/>
        <v>K190299</v>
      </c>
      <c r="F849" s="11" t="s">
        <v>27</v>
      </c>
      <c r="G849" s="14" t="s">
        <v>1721</v>
      </c>
    </row>
    <row r="850" spans="1:7" ht="15.75" customHeight="1" x14ac:dyDescent="0.25">
      <c r="A850" s="4"/>
      <c r="B850" s="7" t="s">
        <v>1485</v>
      </c>
      <c r="C850" s="16">
        <v>1903</v>
      </c>
      <c r="D850" s="24">
        <v>1903</v>
      </c>
      <c r="E850" s="32" t="str">
        <f t="shared" si="13"/>
        <v>K1903</v>
      </c>
      <c r="F850" s="11" t="s">
        <v>1486</v>
      </c>
      <c r="G850" s="14" t="s">
        <v>1722</v>
      </c>
    </row>
    <row r="851" spans="1:7" ht="26.25" customHeight="1" x14ac:dyDescent="0.25">
      <c r="A851" s="4"/>
      <c r="B851" s="7" t="s">
        <v>1487</v>
      </c>
      <c r="C851" s="16">
        <v>190304</v>
      </c>
      <c r="D851" s="24">
        <v>190304</v>
      </c>
      <c r="E851" s="32" t="str">
        <f t="shared" si="13"/>
        <v>K190304</v>
      </c>
      <c r="F851" s="11" t="s">
        <v>1488</v>
      </c>
      <c r="G851" s="14" t="s">
        <v>1723</v>
      </c>
    </row>
    <row r="852" spans="1:7" ht="15.75" customHeight="1" x14ac:dyDescent="0.25">
      <c r="A852" s="4"/>
      <c r="B852" s="7" t="s">
        <v>1489</v>
      </c>
      <c r="C852" s="16">
        <v>190305</v>
      </c>
      <c r="D852" s="24">
        <v>190305</v>
      </c>
      <c r="E852" s="32" t="str">
        <f t="shared" si="13"/>
        <v>K190305</v>
      </c>
      <c r="F852" s="11" t="s">
        <v>1490</v>
      </c>
      <c r="G852" s="14" t="s">
        <v>1721</v>
      </c>
    </row>
    <row r="853" spans="1:7" ht="15.75" customHeight="1" x14ac:dyDescent="0.25">
      <c r="A853" s="4"/>
      <c r="B853" s="7" t="s">
        <v>1491</v>
      </c>
      <c r="C853" s="16">
        <v>190306</v>
      </c>
      <c r="D853" s="24">
        <v>190306</v>
      </c>
      <c r="E853" s="32" t="str">
        <f t="shared" si="13"/>
        <v>K190306</v>
      </c>
      <c r="F853" s="11" t="s">
        <v>1492</v>
      </c>
      <c r="G853" s="14" t="s">
        <v>1723</v>
      </c>
    </row>
    <row r="854" spans="1:7" ht="15.75" customHeight="1" x14ac:dyDescent="0.25">
      <c r="A854" s="4"/>
      <c r="B854" s="7" t="s">
        <v>1493</v>
      </c>
      <c r="C854" s="16">
        <v>190307</v>
      </c>
      <c r="D854" s="24">
        <v>190307</v>
      </c>
      <c r="E854" s="32" t="str">
        <f t="shared" si="13"/>
        <v>K190307</v>
      </c>
      <c r="F854" s="11" t="s">
        <v>1494</v>
      </c>
      <c r="G854" s="14" t="s">
        <v>1721</v>
      </c>
    </row>
    <row r="855" spans="1:7" ht="15.75" customHeight="1" x14ac:dyDescent="0.25">
      <c r="A855" s="4"/>
      <c r="B855" s="7" t="s">
        <v>1495</v>
      </c>
      <c r="C855" s="16">
        <v>190308</v>
      </c>
      <c r="D855" s="24">
        <v>190308</v>
      </c>
      <c r="E855" s="32" t="str">
        <f t="shared" si="13"/>
        <v>K190308</v>
      </c>
      <c r="F855" s="11" t="s">
        <v>1496</v>
      </c>
      <c r="G855" s="14" t="s">
        <v>1723</v>
      </c>
    </row>
    <row r="856" spans="1:7" ht="15.75" customHeight="1" x14ac:dyDescent="0.25">
      <c r="A856" s="4"/>
      <c r="B856" s="7" t="s">
        <v>1497</v>
      </c>
      <c r="C856" s="16">
        <v>1904</v>
      </c>
      <c r="D856" s="24">
        <v>1904</v>
      </c>
      <c r="E856" s="32" t="str">
        <f t="shared" si="13"/>
        <v>K1904</v>
      </c>
      <c r="F856" s="11" t="s">
        <v>1498</v>
      </c>
      <c r="G856" s="14" t="s">
        <v>1722</v>
      </c>
    </row>
    <row r="857" spans="1:7" ht="15.75" customHeight="1" x14ac:dyDescent="0.25">
      <c r="A857" s="4"/>
      <c r="B857" s="7" t="s">
        <v>1499</v>
      </c>
      <c r="C857" s="16">
        <v>190401</v>
      </c>
      <c r="D857" s="24">
        <v>190401</v>
      </c>
      <c r="E857" s="32" t="str">
        <f t="shared" si="13"/>
        <v>K190401</v>
      </c>
      <c r="F857" s="11" t="s">
        <v>1500</v>
      </c>
      <c r="G857" s="14" t="s">
        <v>1721</v>
      </c>
    </row>
    <row r="858" spans="1:7" ht="15.75" customHeight="1" x14ac:dyDescent="0.25">
      <c r="A858" s="4"/>
      <c r="B858" s="7" t="s">
        <v>1501</v>
      </c>
      <c r="C858" s="16">
        <v>190402</v>
      </c>
      <c r="D858" s="24">
        <v>190402</v>
      </c>
      <c r="E858" s="32" t="str">
        <f t="shared" si="13"/>
        <v>K190402</v>
      </c>
      <c r="F858" s="11" t="s">
        <v>1502</v>
      </c>
      <c r="G858" s="14" t="s">
        <v>1723</v>
      </c>
    </row>
    <row r="859" spans="1:7" ht="15.75" customHeight="1" x14ac:dyDescent="0.25">
      <c r="A859" s="4"/>
      <c r="B859" s="7" t="s">
        <v>1503</v>
      </c>
      <c r="C859" s="16">
        <v>190403</v>
      </c>
      <c r="D859" s="24">
        <v>190403</v>
      </c>
      <c r="E859" s="32" t="str">
        <f t="shared" si="13"/>
        <v>K190403</v>
      </c>
      <c r="F859" s="11" t="s">
        <v>1504</v>
      </c>
      <c r="G859" s="14" t="s">
        <v>1723</v>
      </c>
    </row>
    <row r="860" spans="1:7" ht="15.75" customHeight="1" x14ac:dyDescent="0.25">
      <c r="A860" s="4"/>
      <c r="B860" s="7" t="s">
        <v>1505</v>
      </c>
      <c r="C860" s="16">
        <v>190404</v>
      </c>
      <c r="D860" s="24">
        <v>190404</v>
      </c>
      <c r="E860" s="32" t="str">
        <f t="shared" si="13"/>
        <v>K190404</v>
      </c>
      <c r="F860" s="11" t="s">
        <v>1506</v>
      </c>
      <c r="G860" s="14" t="s">
        <v>1721</v>
      </c>
    </row>
    <row r="861" spans="1:7" ht="15.75" customHeight="1" x14ac:dyDescent="0.25">
      <c r="A861" s="4"/>
      <c r="B861" s="7" t="s">
        <v>1507</v>
      </c>
      <c r="C861" s="16">
        <v>1905</v>
      </c>
      <c r="D861" s="24">
        <v>1905</v>
      </c>
      <c r="E861" s="32" t="str">
        <f t="shared" si="13"/>
        <v>K1905</v>
      </c>
      <c r="F861" s="11" t="s">
        <v>1508</v>
      </c>
      <c r="G861" s="14" t="s">
        <v>1722</v>
      </c>
    </row>
    <row r="862" spans="1:7" ht="26.25" customHeight="1" x14ac:dyDescent="0.25">
      <c r="A862" s="4"/>
      <c r="B862" s="7" t="s">
        <v>1509</v>
      </c>
      <c r="C862" s="16">
        <v>190501</v>
      </c>
      <c r="D862" s="24">
        <v>190501</v>
      </c>
      <c r="E862" s="32" t="str">
        <f t="shared" si="13"/>
        <v>K190501</v>
      </c>
      <c r="F862" s="11" t="s">
        <v>1510</v>
      </c>
      <c r="G862" s="14" t="s">
        <v>1721</v>
      </c>
    </row>
    <row r="863" spans="1:7" ht="26.25" customHeight="1" x14ac:dyDescent="0.25">
      <c r="A863" s="4"/>
      <c r="B863" s="7" t="s">
        <v>1511</v>
      </c>
      <c r="C863" s="16">
        <v>190502</v>
      </c>
      <c r="D863" s="24">
        <v>190502</v>
      </c>
      <c r="E863" s="32" t="str">
        <f t="shared" si="13"/>
        <v>K190502</v>
      </c>
      <c r="F863" s="11" t="s">
        <v>1512</v>
      </c>
      <c r="G863" s="14" t="s">
        <v>1721</v>
      </c>
    </row>
    <row r="864" spans="1:7" ht="15.75" customHeight="1" x14ac:dyDescent="0.25">
      <c r="A864" s="4"/>
      <c r="B864" s="7" t="s">
        <v>1513</v>
      </c>
      <c r="C864" s="16">
        <v>190503</v>
      </c>
      <c r="D864" s="24">
        <v>190503</v>
      </c>
      <c r="E864" s="32" t="str">
        <f t="shared" si="13"/>
        <v>K190503</v>
      </c>
      <c r="F864" s="11" t="s">
        <v>1514</v>
      </c>
      <c r="G864" s="14" t="s">
        <v>1721</v>
      </c>
    </row>
    <row r="865" spans="1:7" ht="15.75" customHeight="1" x14ac:dyDescent="0.25">
      <c r="A865" s="4"/>
      <c r="B865" s="7" t="s">
        <v>1515</v>
      </c>
      <c r="C865" s="16">
        <v>190599</v>
      </c>
      <c r="D865" s="24">
        <v>190599</v>
      </c>
      <c r="E865" s="32" t="str">
        <f t="shared" si="13"/>
        <v>K190599</v>
      </c>
      <c r="F865" s="11" t="s">
        <v>27</v>
      </c>
      <c r="G865" s="14" t="s">
        <v>1721</v>
      </c>
    </row>
    <row r="866" spans="1:7" ht="15.75" customHeight="1" x14ac:dyDescent="0.25">
      <c r="A866" s="4"/>
      <c r="B866" s="7" t="s">
        <v>1516</v>
      </c>
      <c r="C866" s="16">
        <v>1906</v>
      </c>
      <c r="D866" s="24">
        <v>1906</v>
      </c>
      <c r="E866" s="32" t="str">
        <f t="shared" si="13"/>
        <v>K1906</v>
      </c>
      <c r="F866" s="11" t="s">
        <v>1517</v>
      </c>
      <c r="G866" s="14" t="s">
        <v>1722</v>
      </c>
    </row>
    <row r="867" spans="1:7" ht="15.75" customHeight="1" x14ac:dyDescent="0.25">
      <c r="A867" s="4"/>
      <c r="B867" s="7" t="s">
        <v>1518</v>
      </c>
      <c r="C867" s="16">
        <v>190603</v>
      </c>
      <c r="D867" s="24">
        <v>190603</v>
      </c>
      <c r="E867" s="32" t="str">
        <f t="shared" si="13"/>
        <v>K190603</v>
      </c>
      <c r="F867" s="11" t="s">
        <v>1519</v>
      </c>
      <c r="G867" s="14" t="s">
        <v>1721</v>
      </c>
    </row>
    <row r="868" spans="1:7" ht="26.25" customHeight="1" x14ac:dyDescent="0.25">
      <c r="A868" s="4"/>
      <c r="B868" s="7" t="s">
        <v>1520</v>
      </c>
      <c r="C868" s="16">
        <v>190604</v>
      </c>
      <c r="D868" s="24">
        <v>190604</v>
      </c>
      <c r="E868" s="32" t="str">
        <f t="shared" si="13"/>
        <v>K190604</v>
      </c>
      <c r="F868" s="11" t="s">
        <v>1521</v>
      </c>
      <c r="G868" s="14" t="s">
        <v>1721</v>
      </c>
    </row>
    <row r="869" spans="1:7" ht="26.25" customHeight="1" x14ac:dyDescent="0.25">
      <c r="A869" s="4"/>
      <c r="B869" s="7" t="s">
        <v>1522</v>
      </c>
      <c r="C869" s="16">
        <v>190605</v>
      </c>
      <c r="D869" s="24">
        <v>190605</v>
      </c>
      <c r="E869" s="32" t="str">
        <f t="shared" si="13"/>
        <v>K190605</v>
      </c>
      <c r="F869" s="11" t="s">
        <v>1523</v>
      </c>
      <c r="G869" s="14" t="s">
        <v>1721</v>
      </c>
    </row>
    <row r="870" spans="1:7" ht="26.25" customHeight="1" x14ac:dyDescent="0.25">
      <c r="A870" s="4"/>
      <c r="B870" s="7" t="s">
        <v>1524</v>
      </c>
      <c r="C870" s="16">
        <v>190606</v>
      </c>
      <c r="D870" s="24">
        <v>190606</v>
      </c>
      <c r="E870" s="32" t="str">
        <f t="shared" si="13"/>
        <v>K190606</v>
      </c>
      <c r="F870" s="11" t="s">
        <v>1525</v>
      </c>
      <c r="G870" s="14" t="s">
        <v>1721</v>
      </c>
    </row>
    <row r="871" spans="1:7" ht="15.75" customHeight="1" x14ac:dyDescent="0.25">
      <c r="A871" s="4"/>
      <c r="B871" s="7" t="s">
        <v>1526</v>
      </c>
      <c r="C871" s="16">
        <v>190699</v>
      </c>
      <c r="D871" s="24">
        <v>190699</v>
      </c>
      <c r="E871" s="32" t="str">
        <f t="shared" si="13"/>
        <v>K190699</v>
      </c>
      <c r="F871" s="11" t="s">
        <v>27</v>
      </c>
      <c r="G871" s="14" t="s">
        <v>1721</v>
      </c>
    </row>
    <row r="872" spans="1:7" ht="15.75" customHeight="1" x14ac:dyDescent="0.25">
      <c r="A872" s="4"/>
      <c r="B872" s="7" t="s">
        <v>1527</v>
      </c>
      <c r="C872" s="16">
        <v>1907</v>
      </c>
      <c r="D872" s="24">
        <v>1907</v>
      </c>
      <c r="E872" s="32" t="str">
        <f t="shared" si="13"/>
        <v>K1907</v>
      </c>
      <c r="F872" s="11" t="s">
        <v>1528</v>
      </c>
      <c r="G872" s="14" t="s">
        <v>1722</v>
      </c>
    </row>
    <row r="873" spans="1:7" ht="15.75" customHeight="1" x14ac:dyDescent="0.25">
      <c r="A873" s="4"/>
      <c r="B873" s="7" t="s">
        <v>1529</v>
      </c>
      <c r="C873" s="16">
        <v>190702</v>
      </c>
      <c r="D873" s="24">
        <v>190702</v>
      </c>
      <c r="E873" s="32" t="str">
        <f t="shared" si="13"/>
        <v>K190702</v>
      </c>
      <c r="F873" s="11" t="s">
        <v>1530</v>
      </c>
      <c r="G873" s="14" t="s">
        <v>1723</v>
      </c>
    </row>
    <row r="874" spans="1:7" ht="26.25" customHeight="1" x14ac:dyDescent="0.25">
      <c r="A874" s="4"/>
      <c r="B874" s="7" t="s">
        <v>1531</v>
      </c>
      <c r="C874" s="16">
        <v>190703</v>
      </c>
      <c r="D874" s="24">
        <v>190703</v>
      </c>
      <c r="E874" s="32" t="str">
        <f t="shared" si="13"/>
        <v>K190703</v>
      </c>
      <c r="F874" s="11" t="s">
        <v>1532</v>
      </c>
      <c r="G874" s="14" t="s">
        <v>1721</v>
      </c>
    </row>
    <row r="875" spans="1:7" ht="15.75" customHeight="1" x14ac:dyDescent="0.25">
      <c r="A875" s="4"/>
      <c r="B875" s="7" t="s">
        <v>1533</v>
      </c>
      <c r="C875" s="16">
        <v>1908</v>
      </c>
      <c r="D875" s="24">
        <v>1908</v>
      </c>
      <c r="E875" s="32" t="str">
        <f t="shared" si="13"/>
        <v>K1908</v>
      </c>
      <c r="F875" s="11" t="s">
        <v>1534</v>
      </c>
      <c r="G875" s="14" t="s">
        <v>1722</v>
      </c>
    </row>
    <row r="876" spans="1:7" ht="15.75" customHeight="1" x14ac:dyDescent="0.25">
      <c r="A876" s="4"/>
      <c r="B876" s="7" t="s">
        <v>1535</v>
      </c>
      <c r="C876" s="16">
        <v>190801</v>
      </c>
      <c r="D876" s="24">
        <v>190801</v>
      </c>
      <c r="E876" s="32" t="str">
        <f t="shared" si="13"/>
        <v>K190801</v>
      </c>
      <c r="F876" s="11" t="s">
        <v>1536</v>
      </c>
      <c r="G876" s="14" t="s">
        <v>1721</v>
      </c>
    </row>
    <row r="877" spans="1:7" ht="15.75" customHeight="1" x14ac:dyDescent="0.25">
      <c r="A877" s="4"/>
      <c r="B877" s="7" t="s">
        <v>1537</v>
      </c>
      <c r="C877" s="16">
        <v>190802</v>
      </c>
      <c r="D877" s="24">
        <v>190802</v>
      </c>
      <c r="E877" s="32" t="str">
        <f t="shared" si="13"/>
        <v>K190802</v>
      </c>
      <c r="F877" s="11" t="s">
        <v>1538</v>
      </c>
      <c r="G877" s="14" t="s">
        <v>1721</v>
      </c>
    </row>
    <row r="878" spans="1:7" ht="15.75" customHeight="1" x14ac:dyDescent="0.25">
      <c r="A878" s="4"/>
      <c r="B878" s="7" t="s">
        <v>1539</v>
      </c>
      <c r="C878" s="16">
        <v>190805</v>
      </c>
      <c r="D878" s="24">
        <v>190805</v>
      </c>
      <c r="E878" s="32" t="str">
        <f t="shared" si="13"/>
        <v>K190805</v>
      </c>
      <c r="F878" s="11" t="s">
        <v>1540</v>
      </c>
      <c r="G878" s="14" t="s">
        <v>1721</v>
      </c>
    </row>
    <row r="879" spans="1:7" ht="15.75" customHeight="1" x14ac:dyDescent="0.25">
      <c r="A879" s="4"/>
      <c r="B879" s="7" t="s">
        <v>1541</v>
      </c>
      <c r="C879" s="16">
        <v>190806</v>
      </c>
      <c r="D879" s="24">
        <v>190806</v>
      </c>
      <c r="E879" s="32" t="str">
        <f t="shared" si="13"/>
        <v>K190806</v>
      </c>
      <c r="F879" s="11" t="s">
        <v>943</v>
      </c>
      <c r="G879" s="14" t="s">
        <v>1723</v>
      </c>
    </row>
    <row r="880" spans="1:7" ht="15.75" customHeight="1" x14ac:dyDescent="0.25">
      <c r="A880" s="4"/>
      <c r="B880" s="7" t="s">
        <v>1542</v>
      </c>
      <c r="C880" s="16">
        <v>190807</v>
      </c>
      <c r="D880" s="24">
        <v>190807</v>
      </c>
      <c r="E880" s="32" t="str">
        <f t="shared" si="13"/>
        <v>K190807</v>
      </c>
      <c r="F880" s="11" t="s">
        <v>1543</v>
      </c>
      <c r="G880" s="14" t="s">
        <v>1723</v>
      </c>
    </row>
    <row r="881" spans="1:7" ht="15.75" customHeight="1" x14ac:dyDescent="0.25">
      <c r="A881" s="4"/>
      <c r="B881" s="7" t="s">
        <v>1544</v>
      </c>
      <c r="C881" s="16">
        <v>190808</v>
      </c>
      <c r="D881" s="24">
        <v>190808</v>
      </c>
      <c r="E881" s="32" t="str">
        <f t="shared" si="13"/>
        <v>K190808</v>
      </c>
      <c r="F881" s="11" t="s">
        <v>1545</v>
      </c>
      <c r="G881" s="14" t="s">
        <v>1723</v>
      </c>
    </row>
    <row r="882" spans="1:7" ht="26.25" customHeight="1" x14ac:dyDescent="0.25">
      <c r="A882" s="4"/>
      <c r="B882" s="7" t="s">
        <v>1546</v>
      </c>
      <c r="C882" s="16">
        <v>190809</v>
      </c>
      <c r="D882" s="24">
        <v>190809</v>
      </c>
      <c r="E882" s="32" t="str">
        <f t="shared" si="13"/>
        <v>K190809</v>
      </c>
      <c r="F882" s="11" t="s">
        <v>1547</v>
      </c>
      <c r="G882" s="14" t="s">
        <v>1721</v>
      </c>
    </row>
    <row r="883" spans="1:7" ht="26.25" customHeight="1" x14ac:dyDescent="0.25">
      <c r="A883" s="4"/>
      <c r="B883" s="7" t="s">
        <v>1548</v>
      </c>
      <c r="C883" s="16">
        <v>190810</v>
      </c>
      <c r="D883" s="24">
        <v>190810</v>
      </c>
      <c r="E883" s="32" t="str">
        <f t="shared" si="13"/>
        <v>K190810</v>
      </c>
      <c r="F883" s="11" t="s">
        <v>1549</v>
      </c>
      <c r="G883" s="14" t="s">
        <v>1723</v>
      </c>
    </row>
    <row r="884" spans="1:7" ht="26.25" customHeight="1" x14ac:dyDescent="0.25">
      <c r="A884" s="4"/>
      <c r="B884" s="7" t="s">
        <v>1550</v>
      </c>
      <c r="C884" s="16" t="s">
        <v>1763</v>
      </c>
      <c r="D884" s="24" t="s">
        <v>1763</v>
      </c>
      <c r="E884" s="32" t="str">
        <f t="shared" si="13"/>
        <v>K190811*</v>
      </c>
      <c r="F884" s="11" t="s">
        <v>1551</v>
      </c>
      <c r="G884" s="14" t="s">
        <v>1721</v>
      </c>
    </row>
    <row r="885" spans="1:7" ht="26.25" customHeight="1" x14ac:dyDescent="0.25">
      <c r="A885" s="4"/>
      <c r="B885" s="7" t="s">
        <v>1552</v>
      </c>
      <c r="C885" s="16">
        <v>190812</v>
      </c>
      <c r="D885" s="24">
        <v>190812</v>
      </c>
      <c r="E885" s="32" t="str">
        <f t="shared" si="13"/>
        <v>K190812</v>
      </c>
      <c r="F885" s="11" t="s">
        <v>1553</v>
      </c>
      <c r="G885" s="14" t="s">
        <v>1721</v>
      </c>
    </row>
    <row r="886" spans="1:7" ht="26.25" customHeight="1" x14ac:dyDescent="0.25">
      <c r="A886" s="4"/>
      <c r="B886" s="7" t="s">
        <v>1554</v>
      </c>
      <c r="C886" s="16">
        <v>190813</v>
      </c>
      <c r="D886" s="24">
        <v>190813</v>
      </c>
      <c r="E886" s="32" t="str">
        <f t="shared" si="13"/>
        <v>K190813</v>
      </c>
      <c r="F886" s="11" t="s">
        <v>1555</v>
      </c>
      <c r="G886" s="14" t="s">
        <v>1723</v>
      </c>
    </row>
    <row r="887" spans="1:7" ht="26.25" customHeight="1" x14ac:dyDescent="0.25">
      <c r="A887" s="4"/>
      <c r="B887" s="7" t="s">
        <v>1556</v>
      </c>
      <c r="C887" s="16">
        <v>190814</v>
      </c>
      <c r="D887" s="24">
        <v>190814</v>
      </c>
      <c r="E887" s="32" t="str">
        <f t="shared" si="13"/>
        <v>K190814</v>
      </c>
      <c r="F887" s="11" t="s">
        <v>1557</v>
      </c>
      <c r="G887" s="14" t="s">
        <v>1721</v>
      </c>
    </row>
    <row r="888" spans="1:7" ht="15.75" customHeight="1" x14ac:dyDescent="0.25">
      <c r="A888" s="4"/>
      <c r="B888" s="7" t="s">
        <v>1558</v>
      </c>
      <c r="C888" s="16">
        <v>190899</v>
      </c>
      <c r="D888" s="24">
        <v>190899</v>
      </c>
      <c r="E888" s="32" t="str">
        <f t="shared" si="13"/>
        <v>K190899</v>
      </c>
      <c r="F888" s="11" t="s">
        <v>27</v>
      </c>
      <c r="G888" s="14" t="s">
        <v>1721</v>
      </c>
    </row>
    <row r="889" spans="1:7" ht="26.25" customHeight="1" x14ac:dyDescent="0.25">
      <c r="A889" s="4"/>
      <c r="B889" s="7" t="s">
        <v>1559</v>
      </c>
      <c r="C889" s="16">
        <v>1909</v>
      </c>
      <c r="D889" s="24">
        <v>1909</v>
      </c>
      <c r="E889" s="32" t="str">
        <f t="shared" si="13"/>
        <v>K1909</v>
      </c>
      <c r="F889" s="11" t="s">
        <v>1560</v>
      </c>
      <c r="G889" s="14" t="s">
        <v>1722</v>
      </c>
    </row>
    <row r="890" spans="1:7" ht="15.75" customHeight="1" x14ac:dyDescent="0.25">
      <c r="A890" s="4"/>
      <c r="B890" s="7" t="s">
        <v>1561</v>
      </c>
      <c r="C890" s="16">
        <v>190901</v>
      </c>
      <c r="D890" s="24">
        <v>190901</v>
      </c>
      <c r="E890" s="32" t="str">
        <f t="shared" si="13"/>
        <v>K190901</v>
      </c>
      <c r="F890" s="11" t="s">
        <v>1562</v>
      </c>
      <c r="G890" s="14" t="s">
        <v>1721</v>
      </c>
    </row>
    <row r="891" spans="1:7" ht="15.75" customHeight="1" x14ac:dyDescent="0.25">
      <c r="A891" s="4"/>
      <c r="B891" s="7" t="s">
        <v>1563</v>
      </c>
      <c r="C891" s="16">
        <v>190902</v>
      </c>
      <c r="D891" s="24">
        <v>190902</v>
      </c>
      <c r="E891" s="32" t="str">
        <f t="shared" si="13"/>
        <v>K190902</v>
      </c>
      <c r="F891" s="11" t="s">
        <v>1564</v>
      </c>
      <c r="G891" s="14" t="s">
        <v>1721</v>
      </c>
    </row>
    <row r="892" spans="1:7" ht="15.75" customHeight="1" x14ac:dyDescent="0.25">
      <c r="A892" s="4"/>
      <c r="B892" s="7" t="s">
        <v>1565</v>
      </c>
      <c r="C892" s="16">
        <v>190903</v>
      </c>
      <c r="D892" s="24">
        <v>190903</v>
      </c>
      <c r="E892" s="32" t="str">
        <f t="shared" si="13"/>
        <v>K190903</v>
      </c>
      <c r="F892" s="11" t="s">
        <v>1566</v>
      </c>
      <c r="G892" s="14" t="s">
        <v>1721</v>
      </c>
    </row>
    <row r="893" spans="1:7" ht="15.75" customHeight="1" x14ac:dyDescent="0.25">
      <c r="A893" s="4"/>
      <c r="B893" s="7" t="s">
        <v>1567</v>
      </c>
      <c r="C893" s="16">
        <v>190904</v>
      </c>
      <c r="D893" s="24">
        <v>190904</v>
      </c>
      <c r="E893" s="32" t="str">
        <f t="shared" si="13"/>
        <v>K190904</v>
      </c>
      <c r="F893" s="11" t="s">
        <v>1568</v>
      </c>
      <c r="G893" s="14" t="s">
        <v>1721</v>
      </c>
    </row>
    <row r="894" spans="1:7" ht="15.75" customHeight="1" x14ac:dyDescent="0.25">
      <c r="A894" s="4"/>
      <c r="B894" s="7" t="s">
        <v>1569</v>
      </c>
      <c r="C894" s="16">
        <v>190905</v>
      </c>
      <c r="D894" s="24">
        <v>190905</v>
      </c>
      <c r="E894" s="32" t="str">
        <f t="shared" si="13"/>
        <v>K190905</v>
      </c>
      <c r="F894" s="11" t="s">
        <v>943</v>
      </c>
      <c r="G894" s="14" t="s">
        <v>1721</v>
      </c>
    </row>
    <row r="895" spans="1:7" ht="15.75" customHeight="1" x14ac:dyDescent="0.25">
      <c r="A895" s="4"/>
      <c r="B895" s="7" t="s">
        <v>1570</v>
      </c>
      <c r="C895" s="16">
        <v>190906</v>
      </c>
      <c r="D895" s="24">
        <v>190906</v>
      </c>
      <c r="E895" s="32" t="str">
        <f t="shared" si="13"/>
        <v>K190906</v>
      </c>
      <c r="F895" s="11" t="s">
        <v>1543</v>
      </c>
      <c r="G895" s="14" t="s">
        <v>1721</v>
      </c>
    </row>
    <row r="896" spans="1:7" ht="15.75" customHeight="1" x14ac:dyDescent="0.25">
      <c r="A896" s="4"/>
      <c r="B896" s="7" t="s">
        <v>1571</v>
      </c>
      <c r="C896" s="16">
        <v>190999</v>
      </c>
      <c r="D896" s="24">
        <v>190999</v>
      </c>
      <c r="E896" s="32" t="str">
        <f t="shared" si="13"/>
        <v>K190999</v>
      </c>
      <c r="F896" s="11" t="s">
        <v>27</v>
      </c>
      <c r="G896" s="14" t="s">
        <v>1721</v>
      </c>
    </row>
    <row r="897" spans="1:7" ht="15.75" customHeight="1" x14ac:dyDescent="0.25">
      <c r="A897" s="4"/>
      <c r="B897" s="7" t="s">
        <v>1572</v>
      </c>
      <c r="C897" s="16">
        <v>1910</v>
      </c>
      <c r="D897" s="24">
        <v>1910</v>
      </c>
      <c r="E897" s="32" t="str">
        <f t="shared" si="13"/>
        <v>K1910</v>
      </c>
      <c r="F897" s="11" t="s">
        <v>1573</v>
      </c>
      <c r="G897" s="14" t="s">
        <v>1722</v>
      </c>
    </row>
    <row r="898" spans="1:7" ht="15.75" customHeight="1" x14ac:dyDescent="0.25">
      <c r="A898" s="8"/>
      <c r="B898" s="10">
        <v>191001</v>
      </c>
      <c r="C898" s="16" t="s">
        <v>1754</v>
      </c>
      <c r="D898" s="24" t="s">
        <v>1754</v>
      </c>
      <c r="E898" s="32" t="str">
        <f t="shared" si="13"/>
        <v>K191001</v>
      </c>
      <c r="F898" s="11" t="s">
        <v>1574</v>
      </c>
      <c r="G898" s="14" t="s">
        <v>1721</v>
      </c>
    </row>
    <row r="899" spans="1:7" ht="15.75" customHeight="1" x14ac:dyDescent="0.25">
      <c r="A899" s="4"/>
      <c r="B899" s="7" t="s">
        <v>1575</v>
      </c>
      <c r="C899" s="16">
        <v>191002</v>
      </c>
      <c r="D899" s="24">
        <v>191002</v>
      </c>
      <c r="E899" s="32" t="str">
        <f t="shared" si="13"/>
        <v>K191002</v>
      </c>
      <c r="F899" s="11" t="s">
        <v>1576</v>
      </c>
      <c r="G899" s="14" t="s">
        <v>1721</v>
      </c>
    </row>
    <row r="900" spans="1:7" ht="15.75" customHeight="1" x14ac:dyDescent="0.25">
      <c r="A900" s="4"/>
      <c r="B900" s="7" t="s">
        <v>1577</v>
      </c>
      <c r="C900" s="16">
        <v>191003</v>
      </c>
      <c r="D900" s="24">
        <v>191003</v>
      </c>
      <c r="E900" s="32" t="str">
        <f t="shared" si="13"/>
        <v>K191003</v>
      </c>
      <c r="F900" s="11" t="s">
        <v>1578</v>
      </c>
      <c r="G900" s="14" t="s">
        <v>1723</v>
      </c>
    </row>
    <row r="901" spans="1:7" ht="15.75" customHeight="1" x14ac:dyDescent="0.25">
      <c r="A901" s="4"/>
      <c r="B901" s="7" t="s">
        <v>1579</v>
      </c>
      <c r="C901" s="16">
        <v>191004</v>
      </c>
      <c r="D901" s="24">
        <v>191004</v>
      </c>
      <c r="E901" s="32" t="str">
        <f t="shared" si="13"/>
        <v>K191004</v>
      </c>
      <c r="F901" s="11" t="s">
        <v>1580</v>
      </c>
      <c r="G901" s="14" t="s">
        <v>1721</v>
      </c>
    </row>
    <row r="902" spans="1:7" ht="15.75" customHeight="1" x14ac:dyDescent="0.25">
      <c r="A902" s="4"/>
      <c r="B902" s="7" t="s">
        <v>1581</v>
      </c>
      <c r="C902" s="16">
        <v>191005</v>
      </c>
      <c r="D902" s="24">
        <v>191005</v>
      </c>
      <c r="E902" s="32" t="str">
        <f t="shared" si="13"/>
        <v>K191005</v>
      </c>
      <c r="F902" s="11" t="s">
        <v>1582</v>
      </c>
      <c r="G902" s="14" t="s">
        <v>1723</v>
      </c>
    </row>
    <row r="903" spans="1:7" ht="15.75" customHeight="1" x14ac:dyDescent="0.25">
      <c r="A903" s="4"/>
      <c r="B903" s="7" t="s">
        <v>1583</v>
      </c>
      <c r="C903" s="16">
        <v>191006</v>
      </c>
      <c r="D903" s="24">
        <v>191006</v>
      </c>
      <c r="E903" s="32" t="str">
        <f t="shared" ref="E903:E966" si="14">"K"&amp;D903</f>
        <v>K191006</v>
      </c>
      <c r="F903" s="11" t="s">
        <v>1584</v>
      </c>
      <c r="G903" s="14" t="s">
        <v>1721</v>
      </c>
    </row>
    <row r="904" spans="1:7" ht="15.75" customHeight="1" x14ac:dyDescent="0.25">
      <c r="A904" s="4"/>
      <c r="B904" s="7" t="s">
        <v>1585</v>
      </c>
      <c r="C904" s="16">
        <v>1911</v>
      </c>
      <c r="D904" s="24">
        <v>1911</v>
      </c>
      <c r="E904" s="32" t="str">
        <f t="shared" si="14"/>
        <v>K1911</v>
      </c>
      <c r="F904" s="11" t="s">
        <v>1586</v>
      </c>
      <c r="G904" s="14" t="s">
        <v>1722</v>
      </c>
    </row>
    <row r="905" spans="1:7" ht="15.75" customHeight="1" x14ac:dyDescent="0.25">
      <c r="A905" s="4"/>
      <c r="B905" s="7" t="s">
        <v>1587</v>
      </c>
      <c r="C905" s="16">
        <v>191101</v>
      </c>
      <c r="D905" s="24">
        <v>191101</v>
      </c>
      <c r="E905" s="32" t="str">
        <f t="shared" si="14"/>
        <v>K191101</v>
      </c>
      <c r="F905" s="11" t="s">
        <v>248</v>
      </c>
      <c r="G905" s="14" t="s">
        <v>1723</v>
      </c>
    </row>
    <row r="906" spans="1:7" ht="15.75" customHeight="1" x14ac:dyDescent="0.25">
      <c r="A906" s="4"/>
      <c r="B906" s="7" t="s">
        <v>1588</v>
      </c>
      <c r="C906" s="16">
        <v>191102</v>
      </c>
      <c r="D906" s="24">
        <v>191102</v>
      </c>
      <c r="E906" s="32" t="str">
        <f t="shared" si="14"/>
        <v>K191102</v>
      </c>
      <c r="F906" s="11" t="s">
        <v>233</v>
      </c>
      <c r="G906" s="14" t="s">
        <v>1723</v>
      </c>
    </row>
    <row r="907" spans="1:7" ht="15.75" customHeight="1" x14ac:dyDescent="0.25">
      <c r="A907" s="4"/>
      <c r="B907" s="7" t="s">
        <v>1589</v>
      </c>
      <c r="C907" s="16">
        <v>191103</v>
      </c>
      <c r="D907" s="24">
        <v>191103</v>
      </c>
      <c r="E907" s="32" t="str">
        <f t="shared" si="14"/>
        <v>K191103</v>
      </c>
      <c r="F907" s="11" t="s">
        <v>1590</v>
      </c>
      <c r="G907" s="14" t="s">
        <v>1723</v>
      </c>
    </row>
    <row r="908" spans="1:7" ht="15.75" customHeight="1" x14ac:dyDescent="0.25">
      <c r="A908" s="4"/>
      <c r="B908" s="7" t="s">
        <v>1591</v>
      </c>
      <c r="C908" s="16">
        <v>191104</v>
      </c>
      <c r="D908" s="24">
        <v>191104</v>
      </c>
      <c r="E908" s="32" t="str">
        <f t="shared" si="14"/>
        <v>K191104</v>
      </c>
      <c r="F908" s="11" t="s">
        <v>1592</v>
      </c>
      <c r="G908" s="14" t="s">
        <v>1723</v>
      </c>
    </row>
    <row r="909" spans="1:7" ht="26.25" customHeight="1" x14ac:dyDescent="0.25">
      <c r="A909" s="4"/>
      <c r="B909" s="7" t="s">
        <v>1593</v>
      </c>
      <c r="C909" s="16">
        <v>191105</v>
      </c>
      <c r="D909" s="24">
        <v>191105</v>
      </c>
      <c r="E909" s="32" t="str">
        <f t="shared" si="14"/>
        <v>K191105</v>
      </c>
      <c r="F909" s="11" t="s">
        <v>211</v>
      </c>
      <c r="G909" s="14" t="s">
        <v>1723</v>
      </c>
    </row>
    <row r="910" spans="1:7" ht="26.25" customHeight="1" x14ac:dyDescent="0.25">
      <c r="A910" s="4"/>
      <c r="B910" s="7" t="s">
        <v>1594</v>
      </c>
      <c r="C910" s="16">
        <v>191106</v>
      </c>
      <c r="D910" s="24">
        <v>191106</v>
      </c>
      <c r="E910" s="32" t="str">
        <f t="shared" si="14"/>
        <v>K191106</v>
      </c>
      <c r="F910" s="11" t="s">
        <v>1595</v>
      </c>
      <c r="G910" s="14" t="s">
        <v>1721</v>
      </c>
    </row>
    <row r="911" spans="1:7" ht="15.75" customHeight="1" x14ac:dyDescent="0.25">
      <c r="A911" s="4"/>
      <c r="B911" s="7" t="s">
        <v>1596</v>
      </c>
      <c r="C911" s="16">
        <v>191107</v>
      </c>
      <c r="D911" s="24">
        <v>191107</v>
      </c>
      <c r="E911" s="32" t="str">
        <f t="shared" si="14"/>
        <v>K191107</v>
      </c>
      <c r="F911" s="11" t="s">
        <v>1597</v>
      </c>
      <c r="G911" s="14" t="s">
        <v>1723</v>
      </c>
    </row>
    <row r="912" spans="1:7" ht="15.75" customHeight="1" x14ac:dyDescent="0.25">
      <c r="A912" s="4"/>
      <c r="B912" s="7" t="s">
        <v>1598</v>
      </c>
      <c r="C912" s="16">
        <v>191199</v>
      </c>
      <c r="D912" s="24">
        <v>191199</v>
      </c>
      <c r="E912" s="32" t="str">
        <f t="shared" si="14"/>
        <v>K191199</v>
      </c>
      <c r="F912" s="11" t="s">
        <v>27</v>
      </c>
      <c r="G912" s="14" t="s">
        <v>1721</v>
      </c>
    </row>
    <row r="913" spans="1:7" ht="26.25" customHeight="1" x14ac:dyDescent="0.25">
      <c r="A913" s="4"/>
      <c r="B913" s="7" t="s">
        <v>1599</v>
      </c>
      <c r="C913" s="16">
        <v>1912</v>
      </c>
      <c r="D913" s="24">
        <v>1912</v>
      </c>
      <c r="E913" s="32" t="str">
        <f t="shared" si="14"/>
        <v>K1912</v>
      </c>
      <c r="F913" s="11" t="s">
        <v>1600</v>
      </c>
      <c r="G913" s="14" t="s">
        <v>1722</v>
      </c>
    </row>
    <row r="914" spans="1:7" ht="15.75" customHeight="1" x14ac:dyDescent="0.25">
      <c r="A914" s="8"/>
      <c r="B914" s="10">
        <v>191201</v>
      </c>
      <c r="C914" s="16" t="s">
        <v>1755</v>
      </c>
      <c r="D914" s="24" t="s">
        <v>1755</v>
      </c>
      <c r="E914" s="32" t="str">
        <f t="shared" si="14"/>
        <v>K191201</v>
      </c>
      <c r="F914" s="11" t="s">
        <v>1601</v>
      </c>
      <c r="G914" s="14" t="s">
        <v>1721</v>
      </c>
    </row>
    <row r="915" spans="1:7" ht="15.75" customHeight="1" x14ac:dyDescent="0.25">
      <c r="A915" s="4"/>
      <c r="B915" s="7" t="s">
        <v>1602</v>
      </c>
      <c r="C915" s="16">
        <v>191202</v>
      </c>
      <c r="D915" s="24">
        <v>191202</v>
      </c>
      <c r="E915" s="32" t="str">
        <f t="shared" si="14"/>
        <v>K191202</v>
      </c>
      <c r="F915" s="11" t="s">
        <v>1175</v>
      </c>
      <c r="G915" s="14" t="s">
        <v>1721</v>
      </c>
    </row>
    <row r="916" spans="1:7" ht="15.75" customHeight="1" x14ac:dyDescent="0.25">
      <c r="A916" s="4"/>
      <c r="B916" s="7" t="s">
        <v>1603</v>
      </c>
      <c r="C916" s="16">
        <v>191203</v>
      </c>
      <c r="D916" s="24">
        <v>191203</v>
      </c>
      <c r="E916" s="32" t="str">
        <f t="shared" si="14"/>
        <v>K191203</v>
      </c>
      <c r="F916" s="11" t="s">
        <v>1176</v>
      </c>
      <c r="G916" s="14" t="s">
        <v>1721</v>
      </c>
    </row>
    <row r="917" spans="1:7" ht="15.75" customHeight="1" x14ac:dyDescent="0.25">
      <c r="A917" s="4"/>
      <c r="B917" s="7" t="s">
        <v>1604</v>
      </c>
      <c r="C917" s="16">
        <v>191204</v>
      </c>
      <c r="D917" s="24">
        <v>191204</v>
      </c>
      <c r="E917" s="32" t="str">
        <f t="shared" si="14"/>
        <v>K191204</v>
      </c>
      <c r="F917" s="11" t="s">
        <v>1605</v>
      </c>
      <c r="G917" s="14" t="s">
        <v>1721</v>
      </c>
    </row>
    <row r="918" spans="1:7" ht="15.75" customHeight="1" x14ac:dyDescent="0.25">
      <c r="A918" s="4"/>
      <c r="B918" s="7" t="s">
        <v>1606</v>
      </c>
      <c r="C918" s="16">
        <v>191205</v>
      </c>
      <c r="D918" s="24">
        <v>191205</v>
      </c>
      <c r="E918" s="32" t="str">
        <f t="shared" si="14"/>
        <v>K191205</v>
      </c>
      <c r="F918" s="11" t="s">
        <v>1179</v>
      </c>
      <c r="G918" s="14" t="s">
        <v>1721</v>
      </c>
    </row>
    <row r="919" spans="1:7" ht="15.75" customHeight="1" x14ac:dyDescent="0.25">
      <c r="A919" s="4"/>
      <c r="B919" s="7" t="s">
        <v>1607</v>
      </c>
      <c r="C919" s="16">
        <v>191206</v>
      </c>
      <c r="D919" s="24">
        <v>191206</v>
      </c>
      <c r="E919" s="32" t="str">
        <f t="shared" si="14"/>
        <v>K191206</v>
      </c>
      <c r="F919" s="11" t="s">
        <v>1608</v>
      </c>
      <c r="G919" s="14" t="s">
        <v>1723</v>
      </c>
    </row>
    <row r="920" spans="1:7" ht="15.75" customHeight="1" x14ac:dyDescent="0.25">
      <c r="A920" s="4"/>
      <c r="B920" s="7" t="s">
        <v>1609</v>
      </c>
      <c r="C920" s="16">
        <v>191207</v>
      </c>
      <c r="D920" s="24">
        <v>191207</v>
      </c>
      <c r="E920" s="32" t="str">
        <f t="shared" si="14"/>
        <v>K191207</v>
      </c>
      <c r="F920" s="11" t="s">
        <v>1610</v>
      </c>
      <c r="G920" s="14" t="s">
        <v>1721</v>
      </c>
    </row>
    <row r="921" spans="1:7" ht="15.75" customHeight="1" x14ac:dyDescent="0.25">
      <c r="A921" s="4"/>
      <c r="B921" s="7" t="s">
        <v>1611</v>
      </c>
      <c r="C921" s="16">
        <v>191208</v>
      </c>
      <c r="D921" s="24">
        <v>191208</v>
      </c>
      <c r="E921" s="32" t="str">
        <f t="shared" si="14"/>
        <v>K191208</v>
      </c>
      <c r="F921" s="11" t="s">
        <v>1612</v>
      </c>
      <c r="G921" s="14" t="s">
        <v>1721</v>
      </c>
    </row>
    <row r="922" spans="1:7" ht="15.75" customHeight="1" x14ac:dyDescent="0.25">
      <c r="A922" s="4"/>
      <c r="B922" s="7" t="s">
        <v>1613</v>
      </c>
      <c r="C922" s="16">
        <v>191209</v>
      </c>
      <c r="D922" s="24">
        <v>191209</v>
      </c>
      <c r="E922" s="32" t="str">
        <f t="shared" si="14"/>
        <v>K191209</v>
      </c>
      <c r="F922" s="11" t="s">
        <v>1614</v>
      </c>
      <c r="G922" s="14" t="s">
        <v>1721</v>
      </c>
    </row>
    <row r="923" spans="1:7" ht="15.75" customHeight="1" x14ac:dyDescent="0.25">
      <c r="A923" s="4"/>
      <c r="B923" s="7" t="s">
        <v>1615</v>
      </c>
      <c r="C923" s="16">
        <v>191210</v>
      </c>
      <c r="D923" s="24">
        <v>191210</v>
      </c>
      <c r="E923" s="32" t="str">
        <f t="shared" si="14"/>
        <v>K191210</v>
      </c>
      <c r="F923" s="11" t="s">
        <v>1616</v>
      </c>
      <c r="G923" s="14" t="s">
        <v>1721</v>
      </c>
    </row>
    <row r="924" spans="1:7" ht="26.25" customHeight="1" x14ac:dyDescent="0.25">
      <c r="A924" s="4"/>
      <c r="B924" s="7" t="s">
        <v>1617</v>
      </c>
      <c r="C924" s="16">
        <v>191211</v>
      </c>
      <c r="D924" s="24">
        <v>191211</v>
      </c>
      <c r="E924" s="32" t="str">
        <f t="shared" si="14"/>
        <v>K191211</v>
      </c>
      <c r="F924" s="11" t="s">
        <v>1618</v>
      </c>
      <c r="G924" s="14" t="s">
        <v>1723</v>
      </c>
    </row>
    <row r="925" spans="1:7" ht="26.25" customHeight="1" x14ac:dyDescent="0.25">
      <c r="A925" s="4"/>
      <c r="B925" s="7" t="s">
        <v>1619</v>
      </c>
      <c r="C925" s="16">
        <v>191212</v>
      </c>
      <c r="D925" s="24">
        <v>191212</v>
      </c>
      <c r="E925" s="32" t="str">
        <f t="shared" si="14"/>
        <v>K191212</v>
      </c>
      <c r="F925" s="11" t="s">
        <v>1620</v>
      </c>
      <c r="G925" s="14" t="s">
        <v>1721</v>
      </c>
    </row>
    <row r="926" spans="1:7" ht="15.75" customHeight="1" x14ac:dyDescent="0.25">
      <c r="A926" s="4"/>
      <c r="B926" s="7" t="s">
        <v>1621</v>
      </c>
      <c r="C926" s="16">
        <v>1913</v>
      </c>
      <c r="D926" s="24">
        <v>1913</v>
      </c>
      <c r="E926" s="32" t="str">
        <f t="shared" si="14"/>
        <v>K1913</v>
      </c>
      <c r="F926" s="11" t="s">
        <v>1622</v>
      </c>
      <c r="G926" s="14" t="s">
        <v>1722</v>
      </c>
    </row>
    <row r="927" spans="1:7" ht="26.25" customHeight="1" x14ac:dyDescent="0.25">
      <c r="A927" s="4"/>
      <c r="B927" s="7" t="s">
        <v>1623</v>
      </c>
      <c r="C927" s="16" t="s">
        <v>1764</v>
      </c>
      <c r="D927" s="24" t="s">
        <v>1764</v>
      </c>
      <c r="E927" s="32" t="str">
        <f t="shared" si="14"/>
        <v>K191301*</v>
      </c>
      <c r="F927" s="11" t="s">
        <v>1624</v>
      </c>
      <c r="G927" s="14" t="s">
        <v>1721</v>
      </c>
    </row>
    <row r="928" spans="1:7" ht="26.25" customHeight="1" x14ac:dyDescent="0.25">
      <c r="A928" s="4"/>
      <c r="B928" s="7" t="s">
        <v>1625</v>
      </c>
      <c r="C928" s="16">
        <v>191302</v>
      </c>
      <c r="D928" s="24">
        <v>191302</v>
      </c>
      <c r="E928" s="32" t="str">
        <f t="shared" si="14"/>
        <v>K191302</v>
      </c>
      <c r="F928" s="11" t="s">
        <v>1626</v>
      </c>
      <c r="G928" s="14" t="s">
        <v>1721</v>
      </c>
    </row>
    <row r="929" spans="1:7" ht="15.75" customHeight="1" x14ac:dyDescent="0.25">
      <c r="A929" s="4"/>
      <c r="B929" s="7" t="s">
        <v>1627</v>
      </c>
      <c r="C929" s="16">
        <v>191303</v>
      </c>
      <c r="D929" s="24">
        <v>191303</v>
      </c>
      <c r="E929" s="32" t="str">
        <f t="shared" si="14"/>
        <v>K191303</v>
      </c>
      <c r="F929" s="11" t="s">
        <v>1628</v>
      </c>
      <c r="G929" s="14" t="s">
        <v>1723</v>
      </c>
    </row>
    <row r="930" spans="1:7" ht="15.75" customHeight="1" x14ac:dyDescent="0.25">
      <c r="A930" s="4"/>
      <c r="B930" s="7" t="s">
        <v>1629</v>
      </c>
      <c r="C930" s="16">
        <v>191304</v>
      </c>
      <c r="D930" s="24">
        <v>191304</v>
      </c>
      <c r="E930" s="32" t="str">
        <f t="shared" si="14"/>
        <v>K191304</v>
      </c>
      <c r="F930" s="11" t="s">
        <v>1630</v>
      </c>
      <c r="G930" s="14" t="s">
        <v>1721</v>
      </c>
    </row>
    <row r="931" spans="1:7" ht="26.25" customHeight="1" x14ac:dyDescent="0.25">
      <c r="A931" s="4"/>
      <c r="B931" s="7" t="s">
        <v>1631</v>
      </c>
      <c r="C931" s="16">
        <v>191305</v>
      </c>
      <c r="D931" s="24">
        <v>191305</v>
      </c>
      <c r="E931" s="32" t="str">
        <f t="shared" si="14"/>
        <v>K191305</v>
      </c>
      <c r="F931" s="11" t="s">
        <v>1632</v>
      </c>
      <c r="G931" s="14" t="s">
        <v>1723</v>
      </c>
    </row>
    <row r="932" spans="1:7" ht="26.25" customHeight="1" x14ac:dyDescent="0.25">
      <c r="A932" s="4"/>
      <c r="B932" s="7" t="s">
        <v>1633</v>
      </c>
      <c r="C932" s="16">
        <v>191306</v>
      </c>
      <c r="D932" s="24">
        <v>191306</v>
      </c>
      <c r="E932" s="32" t="str">
        <f t="shared" si="14"/>
        <v>K191306</v>
      </c>
      <c r="F932" s="11" t="s">
        <v>1634</v>
      </c>
      <c r="G932" s="14" t="s">
        <v>1721</v>
      </c>
    </row>
    <row r="933" spans="1:7" ht="26.25" customHeight="1" x14ac:dyDescent="0.25">
      <c r="A933" s="4"/>
      <c r="B933" s="7" t="s">
        <v>1635</v>
      </c>
      <c r="C933" s="16">
        <v>191307</v>
      </c>
      <c r="D933" s="24">
        <v>191307</v>
      </c>
      <c r="E933" s="32" t="str">
        <f t="shared" si="14"/>
        <v>K191307</v>
      </c>
      <c r="F933" s="11" t="s">
        <v>1636</v>
      </c>
      <c r="G933" s="14" t="s">
        <v>1723</v>
      </c>
    </row>
    <row r="934" spans="1:7" ht="26.25" customHeight="1" x14ac:dyDescent="0.25">
      <c r="A934" s="4"/>
      <c r="B934" s="7" t="s">
        <v>1637</v>
      </c>
      <c r="C934" s="16">
        <v>191308</v>
      </c>
      <c r="D934" s="24">
        <v>191308</v>
      </c>
      <c r="E934" s="32" t="str">
        <f t="shared" si="14"/>
        <v>K191308</v>
      </c>
      <c r="F934" s="11" t="s">
        <v>1638</v>
      </c>
      <c r="G934" s="14" t="s">
        <v>1721</v>
      </c>
    </row>
    <row r="935" spans="1:7" ht="51.75" customHeight="1" x14ac:dyDescent="0.25">
      <c r="A935" s="2"/>
      <c r="B935" s="5">
        <v>20</v>
      </c>
      <c r="C935" s="16" t="s">
        <v>1756</v>
      </c>
      <c r="D935" s="24" t="s">
        <v>1756</v>
      </c>
      <c r="E935" s="32" t="str">
        <f t="shared" si="14"/>
        <v>K20</v>
      </c>
      <c r="F935" s="12" t="s">
        <v>1639</v>
      </c>
      <c r="G935" s="15"/>
    </row>
    <row r="936" spans="1:7" ht="26.25" customHeight="1" x14ac:dyDescent="0.25">
      <c r="A936" s="4"/>
      <c r="B936" s="7" t="s">
        <v>1640</v>
      </c>
      <c r="C936" s="16">
        <v>2001</v>
      </c>
      <c r="D936" s="24">
        <v>2001</v>
      </c>
      <c r="E936" s="32" t="str">
        <f t="shared" si="14"/>
        <v>K2001</v>
      </c>
      <c r="F936" s="11" t="s">
        <v>1641</v>
      </c>
      <c r="G936" s="14" t="s">
        <v>1722</v>
      </c>
    </row>
    <row r="937" spans="1:7" ht="15.75" customHeight="1" x14ac:dyDescent="0.25">
      <c r="A937" s="4"/>
      <c r="B937" s="7" t="s">
        <v>1642</v>
      </c>
      <c r="C937" s="16">
        <v>200101</v>
      </c>
      <c r="D937" s="24">
        <v>200101</v>
      </c>
      <c r="E937" s="32" t="str">
        <f t="shared" si="14"/>
        <v>K200101</v>
      </c>
      <c r="F937" s="11" t="s">
        <v>1601</v>
      </c>
      <c r="G937" s="14" t="s">
        <v>1721</v>
      </c>
    </row>
    <row r="938" spans="1:7" ht="15.75" customHeight="1" x14ac:dyDescent="0.25">
      <c r="A938" s="4"/>
      <c r="B938" s="7" t="s">
        <v>1643</v>
      </c>
      <c r="C938" s="16">
        <v>200102</v>
      </c>
      <c r="D938" s="24">
        <v>200102</v>
      </c>
      <c r="E938" s="32" t="str">
        <f t="shared" si="14"/>
        <v>K200102</v>
      </c>
      <c r="F938" s="11" t="s">
        <v>1179</v>
      </c>
      <c r="G938" s="14" t="s">
        <v>1721</v>
      </c>
    </row>
    <row r="939" spans="1:7" ht="15.75" customHeight="1" x14ac:dyDescent="0.25">
      <c r="A939" s="4"/>
      <c r="B939" s="7" t="s">
        <v>1644</v>
      </c>
      <c r="C939" s="16">
        <v>200108</v>
      </c>
      <c r="D939" s="24">
        <v>200108</v>
      </c>
      <c r="E939" s="32" t="str">
        <f t="shared" si="14"/>
        <v>K200108</v>
      </c>
      <c r="F939" s="11" t="s">
        <v>1645</v>
      </c>
      <c r="G939" s="14" t="s">
        <v>1721</v>
      </c>
    </row>
    <row r="940" spans="1:7" ht="15.75" customHeight="1" x14ac:dyDescent="0.25">
      <c r="A940" s="4"/>
      <c r="B940" s="7" t="s">
        <v>1646</v>
      </c>
      <c r="C940" s="16">
        <v>200110</v>
      </c>
      <c r="D940" s="24">
        <v>200110</v>
      </c>
      <c r="E940" s="32" t="str">
        <f t="shared" si="14"/>
        <v>K200110</v>
      </c>
      <c r="F940" s="11" t="s">
        <v>1647</v>
      </c>
      <c r="G940" s="14" t="s">
        <v>1721</v>
      </c>
    </row>
    <row r="941" spans="1:7" ht="15.75" customHeight="1" x14ac:dyDescent="0.25">
      <c r="A941" s="4"/>
      <c r="B941" s="7" t="s">
        <v>1648</v>
      </c>
      <c r="C941" s="16">
        <v>200111</v>
      </c>
      <c r="D941" s="24">
        <v>200111</v>
      </c>
      <c r="E941" s="32" t="str">
        <f t="shared" si="14"/>
        <v>K200111</v>
      </c>
      <c r="F941" s="11" t="s">
        <v>1649</v>
      </c>
      <c r="G941" s="14" t="s">
        <v>1721</v>
      </c>
    </row>
    <row r="942" spans="1:7" ht="15.75" customHeight="1" x14ac:dyDescent="0.25">
      <c r="A942" s="4"/>
      <c r="B942" s="7" t="s">
        <v>1650</v>
      </c>
      <c r="C942" s="16">
        <v>200113</v>
      </c>
      <c r="D942" s="24">
        <v>200113</v>
      </c>
      <c r="E942" s="32" t="str">
        <f t="shared" si="14"/>
        <v>K200113</v>
      </c>
      <c r="F942" s="11" t="s">
        <v>1651</v>
      </c>
      <c r="G942" s="14" t="s">
        <v>1723</v>
      </c>
    </row>
    <row r="943" spans="1:7" ht="15.75" customHeight="1" x14ac:dyDescent="0.25">
      <c r="A943" s="4"/>
      <c r="B943" s="7" t="s">
        <v>1652</v>
      </c>
      <c r="C943" s="16">
        <v>200114</v>
      </c>
      <c r="D943" s="24">
        <v>200114</v>
      </c>
      <c r="E943" s="32" t="str">
        <f t="shared" si="14"/>
        <v>K200114</v>
      </c>
      <c r="F943" s="11" t="s">
        <v>1653</v>
      </c>
      <c r="G943" s="14" t="s">
        <v>1723</v>
      </c>
    </row>
    <row r="944" spans="1:7" ht="15.75" customHeight="1" x14ac:dyDescent="0.25">
      <c r="A944" s="4"/>
      <c r="B944" s="7" t="s">
        <v>1654</v>
      </c>
      <c r="C944" s="16">
        <v>200115</v>
      </c>
      <c r="D944" s="24">
        <v>200115</v>
      </c>
      <c r="E944" s="32" t="str">
        <f t="shared" si="14"/>
        <v>K200115</v>
      </c>
      <c r="F944" s="11" t="s">
        <v>1655</v>
      </c>
      <c r="G944" s="14" t="s">
        <v>1723</v>
      </c>
    </row>
    <row r="945" spans="1:7" ht="15.75" customHeight="1" x14ac:dyDescent="0.25">
      <c r="A945" s="4"/>
      <c r="B945" s="7" t="s">
        <v>1656</v>
      </c>
      <c r="C945" s="16">
        <v>200117</v>
      </c>
      <c r="D945" s="24">
        <v>200117</v>
      </c>
      <c r="E945" s="32" t="str">
        <f t="shared" si="14"/>
        <v>K200117</v>
      </c>
      <c r="F945" s="11" t="s">
        <v>1657</v>
      </c>
      <c r="G945" s="14" t="s">
        <v>1723</v>
      </c>
    </row>
    <row r="946" spans="1:7" ht="15.75" customHeight="1" x14ac:dyDescent="0.25">
      <c r="A946" s="4"/>
      <c r="B946" s="7" t="s">
        <v>1658</v>
      </c>
      <c r="C946" s="16">
        <v>200119</v>
      </c>
      <c r="D946" s="24">
        <v>200119</v>
      </c>
      <c r="E946" s="32" t="str">
        <f t="shared" si="14"/>
        <v>K200119</v>
      </c>
      <c r="F946" s="11" t="s">
        <v>1659</v>
      </c>
      <c r="G946" s="14" t="s">
        <v>1723</v>
      </c>
    </row>
    <row r="947" spans="1:7" ht="15.75" customHeight="1" x14ac:dyDescent="0.25">
      <c r="A947" s="4"/>
      <c r="B947" s="7" t="s">
        <v>1660</v>
      </c>
      <c r="C947" s="16">
        <v>200121</v>
      </c>
      <c r="D947" s="24">
        <v>200121</v>
      </c>
      <c r="E947" s="32" t="str">
        <f t="shared" si="14"/>
        <v>K200121</v>
      </c>
      <c r="F947" s="11" t="s">
        <v>1661</v>
      </c>
      <c r="G947" s="14" t="s">
        <v>1723</v>
      </c>
    </row>
    <row r="948" spans="1:7" ht="15.75" customHeight="1" x14ac:dyDescent="0.25">
      <c r="A948" s="4"/>
      <c r="B948" s="7" t="s">
        <v>1662</v>
      </c>
      <c r="C948" s="16">
        <v>200123</v>
      </c>
      <c r="D948" s="24">
        <v>200123</v>
      </c>
      <c r="E948" s="32" t="str">
        <f t="shared" si="14"/>
        <v>K200123</v>
      </c>
      <c r="F948" s="11" t="s">
        <v>1663</v>
      </c>
      <c r="G948" s="14" t="s">
        <v>1723</v>
      </c>
    </row>
    <row r="949" spans="1:7" ht="15.75" customHeight="1" x14ac:dyDescent="0.25">
      <c r="A949" s="4"/>
      <c r="B949" s="7" t="s">
        <v>1664</v>
      </c>
      <c r="C949" s="16">
        <v>200125</v>
      </c>
      <c r="D949" s="24">
        <v>200125</v>
      </c>
      <c r="E949" s="32" t="str">
        <f t="shared" si="14"/>
        <v>K200125</v>
      </c>
      <c r="F949" s="11" t="s">
        <v>1665</v>
      </c>
      <c r="G949" s="14" t="s">
        <v>1721</v>
      </c>
    </row>
    <row r="950" spans="1:7" ht="15.75" customHeight="1" x14ac:dyDescent="0.25">
      <c r="A950" s="4"/>
      <c r="B950" s="7" t="s">
        <v>1666</v>
      </c>
      <c r="C950" s="16">
        <v>200126</v>
      </c>
      <c r="D950" s="24">
        <v>200126</v>
      </c>
      <c r="E950" s="32" t="str">
        <f t="shared" si="14"/>
        <v>K200126</v>
      </c>
      <c r="F950" s="11" t="s">
        <v>1667</v>
      </c>
      <c r="G950" s="14" t="s">
        <v>1723</v>
      </c>
    </row>
    <row r="951" spans="1:7" ht="26.25" customHeight="1" x14ac:dyDescent="0.25">
      <c r="A951" s="4"/>
      <c r="B951" s="7" t="s">
        <v>1668</v>
      </c>
      <c r="C951" s="16">
        <v>200127</v>
      </c>
      <c r="D951" s="24">
        <v>200127</v>
      </c>
      <c r="E951" s="32" t="str">
        <f t="shared" si="14"/>
        <v>K200127</v>
      </c>
      <c r="F951" s="11" t="s">
        <v>1669</v>
      </c>
      <c r="G951" s="14" t="s">
        <v>1723</v>
      </c>
    </row>
    <row r="952" spans="1:7" ht="26.25" customHeight="1" x14ac:dyDescent="0.25">
      <c r="A952" s="4"/>
      <c r="B952" s="7" t="s">
        <v>1670</v>
      </c>
      <c r="C952" s="16">
        <v>200128</v>
      </c>
      <c r="D952" s="24">
        <v>200128</v>
      </c>
      <c r="E952" s="32" t="str">
        <f t="shared" si="14"/>
        <v>K200128</v>
      </c>
      <c r="F952" s="11" t="s">
        <v>1671</v>
      </c>
      <c r="G952" s="14" t="s">
        <v>1721</v>
      </c>
    </row>
    <row r="953" spans="1:7" ht="15.75" customHeight="1" x14ac:dyDescent="0.25">
      <c r="A953" s="4"/>
      <c r="B953" s="7" t="s">
        <v>1672</v>
      </c>
      <c r="C953" s="16">
        <v>200129</v>
      </c>
      <c r="D953" s="24">
        <v>200129</v>
      </c>
      <c r="E953" s="32" t="str">
        <f t="shared" si="14"/>
        <v>K200129</v>
      </c>
      <c r="F953" s="11" t="s">
        <v>1673</v>
      </c>
      <c r="G953" s="14" t="s">
        <v>1723</v>
      </c>
    </row>
    <row r="954" spans="1:7" ht="15.75" customHeight="1" x14ac:dyDescent="0.25">
      <c r="A954" s="4"/>
      <c r="B954" s="7" t="s">
        <v>1674</v>
      </c>
      <c r="C954" s="16">
        <v>200130</v>
      </c>
      <c r="D954" s="24">
        <v>200130</v>
      </c>
      <c r="E954" s="32" t="str">
        <f t="shared" si="14"/>
        <v>K200130</v>
      </c>
      <c r="F954" s="11" t="s">
        <v>1675</v>
      </c>
      <c r="G954" s="14" t="s">
        <v>1721</v>
      </c>
    </row>
    <row r="955" spans="1:7" ht="15.75" customHeight="1" x14ac:dyDescent="0.25">
      <c r="A955" s="4"/>
      <c r="B955" s="7" t="s">
        <v>1676</v>
      </c>
      <c r="C955" s="16">
        <v>200131</v>
      </c>
      <c r="D955" s="24">
        <v>200131</v>
      </c>
      <c r="E955" s="32" t="str">
        <f t="shared" si="14"/>
        <v>K200131</v>
      </c>
      <c r="F955" s="11" t="s">
        <v>1415</v>
      </c>
      <c r="G955" s="14" t="s">
        <v>1723</v>
      </c>
    </row>
    <row r="956" spans="1:7" ht="15.75" customHeight="1" x14ac:dyDescent="0.25">
      <c r="A956" s="4"/>
      <c r="B956" s="7" t="s">
        <v>1677</v>
      </c>
      <c r="C956" s="16">
        <v>200132</v>
      </c>
      <c r="D956" s="24">
        <v>200132</v>
      </c>
      <c r="E956" s="32" t="str">
        <f t="shared" si="14"/>
        <v>K200132</v>
      </c>
      <c r="F956" s="11" t="s">
        <v>1678</v>
      </c>
      <c r="G956" s="14" t="s">
        <v>1723</v>
      </c>
    </row>
    <row r="957" spans="1:7" ht="39" customHeight="1" x14ac:dyDescent="0.25">
      <c r="A957" s="4"/>
      <c r="B957" s="7" t="s">
        <v>1679</v>
      </c>
      <c r="C957" s="16">
        <v>200133</v>
      </c>
      <c r="D957" s="24">
        <v>200133</v>
      </c>
      <c r="E957" s="32" t="str">
        <f t="shared" si="14"/>
        <v>K200133</v>
      </c>
      <c r="F957" s="11" t="s">
        <v>1680</v>
      </c>
      <c r="G957" s="14" t="s">
        <v>1723</v>
      </c>
    </row>
    <row r="958" spans="1:7" ht="15.75" customHeight="1" x14ac:dyDescent="0.25">
      <c r="A958" s="4"/>
      <c r="B958" s="7" t="s">
        <v>1681</v>
      </c>
      <c r="C958" s="16">
        <v>200134</v>
      </c>
      <c r="D958" s="24">
        <v>200134</v>
      </c>
      <c r="E958" s="32" t="str">
        <f t="shared" si="14"/>
        <v>K200134</v>
      </c>
      <c r="F958" s="11" t="s">
        <v>1682</v>
      </c>
      <c r="G958" s="14" t="s">
        <v>1721</v>
      </c>
    </row>
    <row r="959" spans="1:7" ht="39" customHeight="1" x14ac:dyDescent="0.25">
      <c r="A959" s="4"/>
      <c r="B959" s="7" t="s">
        <v>1683</v>
      </c>
      <c r="C959" s="16">
        <v>200135</v>
      </c>
      <c r="D959" s="24">
        <v>200135</v>
      </c>
      <c r="E959" s="32" t="str">
        <f t="shared" si="14"/>
        <v>K200135</v>
      </c>
      <c r="F959" s="11" t="s">
        <v>1684</v>
      </c>
      <c r="G959" s="14" t="s">
        <v>1723</v>
      </c>
    </row>
    <row r="960" spans="1:7" ht="26.25" customHeight="1" x14ac:dyDescent="0.25">
      <c r="A960" s="4"/>
      <c r="B960" s="7" t="s">
        <v>1685</v>
      </c>
      <c r="C960" s="16">
        <v>200136</v>
      </c>
      <c r="D960" s="24">
        <v>200136</v>
      </c>
      <c r="E960" s="32" t="str">
        <f t="shared" si="14"/>
        <v>K200136</v>
      </c>
      <c r="F960" s="11" t="s">
        <v>1686</v>
      </c>
      <c r="G960" s="14" t="s">
        <v>1721</v>
      </c>
    </row>
    <row r="961" spans="1:7" ht="15.75" customHeight="1" x14ac:dyDescent="0.25">
      <c r="A961" s="4"/>
      <c r="B961" s="7" t="s">
        <v>1687</v>
      </c>
      <c r="C961" s="16">
        <v>200137</v>
      </c>
      <c r="D961" s="24">
        <v>200137</v>
      </c>
      <c r="E961" s="32" t="str">
        <f t="shared" si="14"/>
        <v>K200137</v>
      </c>
      <c r="F961" s="11" t="s">
        <v>1608</v>
      </c>
      <c r="G961" s="14" t="s">
        <v>1723</v>
      </c>
    </row>
    <row r="962" spans="1:7" ht="15.75" customHeight="1" x14ac:dyDescent="0.25">
      <c r="A962" s="4"/>
      <c r="B962" s="7" t="s">
        <v>1688</v>
      </c>
      <c r="C962" s="16">
        <v>200138</v>
      </c>
      <c r="D962" s="24">
        <v>200138</v>
      </c>
      <c r="E962" s="32" t="str">
        <f t="shared" si="14"/>
        <v>K200138</v>
      </c>
      <c r="F962" s="11" t="s">
        <v>1689</v>
      </c>
      <c r="G962" s="14" t="s">
        <v>1721</v>
      </c>
    </row>
    <row r="963" spans="1:7" ht="15.75" customHeight="1" x14ac:dyDescent="0.25">
      <c r="A963" s="4"/>
      <c r="B963" s="7" t="s">
        <v>1690</v>
      </c>
      <c r="C963" s="16">
        <v>200139</v>
      </c>
      <c r="D963" s="24">
        <v>200139</v>
      </c>
      <c r="E963" s="32" t="str">
        <f t="shared" si="14"/>
        <v>K200139</v>
      </c>
      <c r="F963" s="11" t="s">
        <v>1177</v>
      </c>
      <c r="G963" s="14" t="s">
        <v>1721</v>
      </c>
    </row>
    <row r="964" spans="1:7" ht="15.75" customHeight="1" x14ac:dyDescent="0.25">
      <c r="A964" s="4"/>
      <c r="B964" s="7" t="s">
        <v>1691</v>
      </c>
      <c r="C964" s="16">
        <v>200140</v>
      </c>
      <c r="D964" s="24">
        <v>200140</v>
      </c>
      <c r="E964" s="32" t="str">
        <f t="shared" si="14"/>
        <v>K200140</v>
      </c>
      <c r="F964" s="11" t="s">
        <v>1692</v>
      </c>
      <c r="G964" s="14" t="s">
        <v>1721</v>
      </c>
    </row>
    <row r="965" spans="1:7" ht="15.75" customHeight="1" x14ac:dyDescent="0.25">
      <c r="A965" s="4"/>
      <c r="B965" s="7" t="s">
        <v>1693</v>
      </c>
      <c r="C965" s="16">
        <v>200141</v>
      </c>
      <c r="D965" s="24">
        <v>200141</v>
      </c>
      <c r="E965" s="32" t="str">
        <f t="shared" si="14"/>
        <v>K200141</v>
      </c>
      <c r="F965" s="11" t="s">
        <v>1694</v>
      </c>
      <c r="G965" s="14" t="s">
        <v>1721</v>
      </c>
    </row>
    <row r="966" spans="1:7" ht="15.75" customHeight="1" x14ac:dyDescent="0.25">
      <c r="A966" s="4"/>
      <c r="B966" s="7" t="s">
        <v>1695</v>
      </c>
      <c r="C966" s="16">
        <v>200199</v>
      </c>
      <c r="D966" s="24">
        <v>200199</v>
      </c>
      <c r="E966" s="32" t="str">
        <f t="shared" si="14"/>
        <v>K200199</v>
      </c>
      <c r="F966" s="11" t="s">
        <v>1696</v>
      </c>
      <c r="G966" s="14" t="s">
        <v>1721</v>
      </c>
    </row>
    <row r="967" spans="1:7" ht="15.75" customHeight="1" x14ac:dyDescent="0.25">
      <c r="A967" s="4"/>
      <c r="B967" s="7" t="s">
        <v>1697</v>
      </c>
      <c r="C967" s="16">
        <v>2002</v>
      </c>
      <c r="D967" s="24">
        <v>2002</v>
      </c>
      <c r="E967" s="32" t="str">
        <f t="shared" ref="E967:E978" si="15">"K"&amp;D967</f>
        <v>K2002</v>
      </c>
      <c r="F967" s="11" t="s">
        <v>1698</v>
      </c>
      <c r="G967" s="14" t="s">
        <v>1722</v>
      </c>
    </row>
    <row r="968" spans="1:7" ht="15.75" customHeight="1" x14ac:dyDescent="0.25">
      <c r="A968" s="4"/>
      <c r="B968" s="7" t="s">
        <v>1699</v>
      </c>
      <c r="C968" s="16">
        <v>200201</v>
      </c>
      <c r="D968" s="24">
        <v>200201</v>
      </c>
      <c r="E968" s="32" t="str">
        <f t="shared" si="15"/>
        <v>K200201</v>
      </c>
      <c r="F968" s="11" t="s">
        <v>1700</v>
      </c>
      <c r="G968" s="14" t="s">
        <v>1721</v>
      </c>
    </row>
    <row r="969" spans="1:7" ht="15.75" customHeight="1" x14ac:dyDescent="0.25">
      <c r="A969" s="4"/>
      <c r="B969" s="7" t="s">
        <v>1701</v>
      </c>
      <c r="C969" s="16">
        <v>200202</v>
      </c>
      <c r="D969" s="24">
        <v>200202</v>
      </c>
      <c r="E969" s="32" t="str">
        <f t="shared" si="15"/>
        <v>K200202</v>
      </c>
      <c r="F969" s="11" t="s">
        <v>1702</v>
      </c>
      <c r="G969" s="14" t="s">
        <v>1721</v>
      </c>
    </row>
    <row r="970" spans="1:7" ht="15.75" customHeight="1" x14ac:dyDescent="0.25">
      <c r="A970" s="4"/>
      <c r="B970" s="7" t="s">
        <v>1703</v>
      </c>
      <c r="C970" s="16">
        <v>200203</v>
      </c>
      <c r="D970" s="24">
        <v>200203</v>
      </c>
      <c r="E970" s="32" t="str">
        <f t="shared" si="15"/>
        <v>K200203</v>
      </c>
      <c r="F970" s="11" t="s">
        <v>1704</v>
      </c>
      <c r="G970" s="14" t="s">
        <v>1721</v>
      </c>
    </row>
    <row r="971" spans="1:7" ht="15.75" customHeight="1" x14ac:dyDescent="0.25">
      <c r="A971" s="4"/>
      <c r="B971" s="7" t="s">
        <v>1705</v>
      </c>
      <c r="C971" s="16">
        <v>2003</v>
      </c>
      <c r="D971" s="24">
        <v>2003</v>
      </c>
      <c r="E971" s="32" t="str">
        <f t="shared" si="15"/>
        <v>K2003</v>
      </c>
      <c r="F971" s="11" t="s">
        <v>1706</v>
      </c>
      <c r="G971" s="14" t="s">
        <v>1722</v>
      </c>
    </row>
    <row r="972" spans="1:7" ht="15.75" customHeight="1" x14ac:dyDescent="0.25">
      <c r="A972" s="4"/>
      <c r="B972" s="7" t="s">
        <v>1707</v>
      </c>
      <c r="C972" s="16">
        <v>200301</v>
      </c>
      <c r="D972" s="24">
        <v>200301</v>
      </c>
      <c r="E972" s="32" t="str">
        <f t="shared" si="15"/>
        <v>K200301</v>
      </c>
      <c r="F972" s="11" t="s">
        <v>1708</v>
      </c>
      <c r="G972" s="14" t="s">
        <v>1721</v>
      </c>
    </row>
    <row r="973" spans="1:7" ht="15.75" customHeight="1" x14ac:dyDescent="0.25">
      <c r="A973" s="4"/>
      <c r="B973" s="7" t="s">
        <v>1709</v>
      </c>
      <c r="C973" s="16">
        <v>200302</v>
      </c>
      <c r="D973" s="24">
        <v>200302</v>
      </c>
      <c r="E973" s="32" t="str">
        <f t="shared" si="15"/>
        <v>K200302</v>
      </c>
      <c r="F973" s="11" t="s">
        <v>1710</v>
      </c>
      <c r="G973" s="14" t="s">
        <v>1721</v>
      </c>
    </row>
    <row r="974" spans="1:7" ht="15.75" customHeight="1" x14ac:dyDescent="0.25">
      <c r="A974" s="4"/>
      <c r="B974" s="7" t="s">
        <v>1711</v>
      </c>
      <c r="C974" s="16">
        <v>200303</v>
      </c>
      <c r="D974" s="24">
        <v>200303</v>
      </c>
      <c r="E974" s="32" t="str">
        <f t="shared" si="15"/>
        <v>K200303</v>
      </c>
      <c r="F974" s="11" t="s">
        <v>1712</v>
      </c>
      <c r="G974" s="14" t="s">
        <v>1721</v>
      </c>
    </row>
    <row r="975" spans="1:7" ht="15.75" customHeight="1" x14ac:dyDescent="0.25">
      <c r="A975" s="4"/>
      <c r="B975" s="7" t="s">
        <v>1713</v>
      </c>
      <c r="C975" s="16">
        <v>200304</v>
      </c>
      <c r="D975" s="24">
        <v>200304</v>
      </c>
      <c r="E975" s="32" t="str">
        <f t="shared" si="15"/>
        <v>K200304</v>
      </c>
      <c r="F975" s="11" t="s">
        <v>1714</v>
      </c>
      <c r="G975" s="14" t="s">
        <v>1721</v>
      </c>
    </row>
    <row r="976" spans="1:7" ht="15.75" customHeight="1" x14ac:dyDescent="0.25">
      <c r="A976" s="4"/>
      <c r="B976" s="7" t="s">
        <v>1715</v>
      </c>
      <c r="C976" s="16">
        <v>200306</v>
      </c>
      <c r="D976" s="24">
        <v>200306</v>
      </c>
      <c r="E976" s="32" t="str">
        <f t="shared" si="15"/>
        <v>K200306</v>
      </c>
      <c r="F976" s="11" t="s">
        <v>1716</v>
      </c>
      <c r="G976" s="14" t="s">
        <v>1721</v>
      </c>
    </row>
    <row r="977" spans="1:8" ht="15.75" customHeight="1" x14ac:dyDescent="0.25">
      <c r="A977" s="4"/>
      <c r="B977" s="7" t="s">
        <v>1717</v>
      </c>
      <c r="C977" s="16">
        <v>200307</v>
      </c>
      <c r="D977" s="24">
        <v>200307</v>
      </c>
      <c r="E977" s="32" t="str">
        <f t="shared" si="15"/>
        <v>K200307</v>
      </c>
      <c r="F977" s="11" t="s">
        <v>1718</v>
      </c>
      <c r="G977" s="14" t="s">
        <v>1721</v>
      </c>
    </row>
    <row r="978" spans="1:8" ht="15.75" customHeight="1" x14ac:dyDescent="0.25">
      <c r="A978" s="4"/>
      <c r="B978" s="7" t="s">
        <v>1719</v>
      </c>
      <c r="C978" s="16">
        <v>200399</v>
      </c>
      <c r="D978" s="24">
        <v>200399</v>
      </c>
      <c r="E978" s="32" t="str">
        <f t="shared" si="15"/>
        <v>K200399</v>
      </c>
      <c r="F978" s="11" t="s">
        <v>1720</v>
      </c>
      <c r="G978" s="14" t="s">
        <v>1721</v>
      </c>
    </row>
    <row r="979" spans="1:8" ht="15.75" customHeight="1" x14ac:dyDescent="0.25">
      <c r="A979" s="4"/>
      <c r="B979" s="111"/>
      <c r="C979" s="112"/>
      <c r="D979" s="24" t="s">
        <v>2220</v>
      </c>
      <c r="E979" s="32" t="str">
        <f t="shared" ref="E979" si="16">"K"&amp;D979</f>
        <v>KOPM</v>
      </c>
      <c r="F979" s="11" t="s">
        <v>2221</v>
      </c>
      <c r="G979" s="14"/>
    </row>
    <row r="980" spans="1:8" x14ac:dyDescent="0.25">
      <c r="D980" s="24" t="s">
        <v>2207</v>
      </c>
      <c r="E980" s="32" t="str">
        <f t="shared" ref="E980:E986" si="17">"K"&amp;D980</f>
        <v>KOPM 1</v>
      </c>
      <c r="F980" s="11" t="s">
        <v>2214</v>
      </c>
      <c r="G980" s="14" t="s">
        <v>1721</v>
      </c>
      <c r="H980" t="s">
        <v>2122</v>
      </c>
    </row>
    <row r="981" spans="1:8" x14ac:dyDescent="0.25">
      <c r="D981" s="24" t="s">
        <v>2208</v>
      </c>
      <c r="E981" s="32" t="str">
        <f t="shared" si="17"/>
        <v>KOPM 2</v>
      </c>
      <c r="F981" s="11" t="s">
        <v>2215</v>
      </c>
      <c r="G981" s="14" t="s">
        <v>1721</v>
      </c>
      <c r="H981" t="s">
        <v>2122</v>
      </c>
    </row>
    <row r="982" spans="1:8" x14ac:dyDescent="0.25">
      <c r="D982" s="24" t="s">
        <v>2212</v>
      </c>
      <c r="E982" s="32" t="str">
        <f t="shared" si="17"/>
        <v>KOPM 3</v>
      </c>
      <c r="F982" s="11" t="s">
        <v>2200</v>
      </c>
      <c r="G982" s="14" t="s">
        <v>1721</v>
      </c>
      <c r="H982" t="s">
        <v>2122</v>
      </c>
    </row>
    <row r="983" spans="1:8" x14ac:dyDescent="0.25">
      <c r="D983" s="24" t="s">
        <v>2209</v>
      </c>
      <c r="E983" s="32" t="str">
        <f t="shared" si="17"/>
        <v>KOPM 4</v>
      </c>
      <c r="F983" s="11" t="s">
        <v>2201</v>
      </c>
      <c r="G983" s="14" t="s">
        <v>1723</v>
      </c>
      <c r="H983" t="s">
        <v>2122</v>
      </c>
    </row>
    <row r="984" spans="1:8" x14ac:dyDescent="0.25">
      <c r="D984" s="24" t="s">
        <v>2210</v>
      </c>
      <c r="E984" s="32" t="str">
        <f t="shared" si="17"/>
        <v>KOPM 5</v>
      </c>
      <c r="F984" s="11" t="s">
        <v>2216</v>
      </c>
      <c r="G984" s="14" t="s">
        <v>1721</v>
      </c>
      <c r="H984" t="s">
        <v>2192</v>
      </c>
    </row>
    <row r="985" spans="1:8" x14ac:dyDescent="0.25">
      <c r="D985" s="24" t="s">
        <v>2211</v>
      </c>
      <c r="E985" s="32" t="str">
        <f t="shared" si="17"/>
        <v>KOPM 6</v>
      </c>
      <c r="F985" s="11" t="s">
        <v>2202</v>
      </c>
      <c r="G985" s="14" t="s">
        <v>1721</v>
      </c>
      <c r="H985" t="s">
        <v>2122</v>
      </c>
    </row>
    <row r="986" spans="1:8" x14ac:dyDescent="0.25">
      <c r="D986" s="24" t="s">
        <v>2213</v>
      </c>
      <c r="E986" s="32" t="str">
        <f t="shared" si="17"/>
        <v>KOMP 7</v>
      </c>
      <c r="F986" s="11" t="s">
        <v>2217</v>
      </c>
      <c r="G986" s="14" t="s">
        <v>1721</v>
      </c>
      <c r="H986" t="s">
        <v>2123</v>
      </c>
    </row>
    <row r="987" spans="1:8" x14ac:dyDescent="0.25"/>
    <row r="988" spans="1:8" x14ac:dyDescent="0.25"/>
    <row r="989" spans="1:8" x14ac:dyDescent="0.25"/>
    <row r="990" spans="1:8" x14ac:dyDescent="0.25"/>
    <row r="991" spans="1:8" x14ac:dyDescent="0.25"/>
    <row r="992" spans="1:8" x14ac:dyDescent="0.25"/>
    <row r="993" x14ac:dyDescent="0.25"/>
    <row r="994" x14ac:dyDescent="0.25"/>
    <row r="995" x14ac:dyDescent="0.25"/>
    <row r="996" x14ac:dyDescent="0.25"/>
    <row r="997" x14ac:dyDescent="0.25"/>
    <row r="998" x14ac:dyDescent="0.25"/>
    <row r="999" x14ac:dyDescent="0.25"/>
    <row r="1000" x14ac:dyDescent="0.25"/>
    <row r="1001" x14ac:dyDescent="0.25"/>
    <row r="1002" x14ac:dyDescent="0.25"/>
    <row r="1003" x14ac:dyDescent="0.25"/>
    <row r="1004" x14ac:dyDescent="0.25"/>
  </sheetData>
  <sheetProtection algorithmName="SHA-512" hashValue="IVWurZtmmAFfDRQC2gKzROzGncfhOA3zLVoLalhLX5vS1zwkbaX7/F1Bn03t1YAaoADC7q/ZzBnDmZXuIq3P0A==" saltValue="MJgp82QNt0mw7QnHKND2Hg==" spinCount="100000" sheet="1" selectLockedCells="1" selectUnlockedCells="1"/>
  <mergeCells count="2">
    <mergeCell ref="B1:G3"/>
    <mergeCell ref="B4:B5"/>
  </mergeCells>
  <conditionalFormatting sqref="A4:G979 D980:G986">
    <cfRule type="cellIs" dxfId="3" priority="3" operator="equal">
      <formula>"O"</formula>
    </cfRule>
    <cfRule type="cellIs" dxfId="2" priority="4" operator="equal">
      <formula>"N"</formula>
    </cfRule>
  </conditionalFormatting>
  <conditionalFormatting sqref="H4">
    <cfRule type="cellIs" dxfId="1" priority="1" operator="equal">
      <formula>"O"</formula>
    </cfRule>
    <cfRule type="cellIs" dxfId="0" priority="2" operator="equal">
      <formula>"N"</formula>
    </cfRule>
  </conditionalFormatting>
  <pageMargins left="0.7" right="0.7" top="0.75" bottom="0.75" header="0.3" footer="0.3"/>
  <pageSetup paperSize="9" orientation="portrait" r:id="rId1"/>
  <ignoredErrors>
    <ignoredError sqref="B8:B9" twoDigitTextYear="1"/>
    <ignoredError sqref="D76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Výkaz 1 - OPM a SDO skup. 17</vt:lpstr>
      <vt:lpstr>Výkaz 2 - Souvysející odpady</vt:lpstr>
      <vt:lpstr>Výkaz 3 - SDO skup. 17</vt:lpstr>
      <vt:lpstr>kody-odpadu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Dont</dc:creator>
  <cp:lastModifiedBy>Roztočilová Monika, Ing., DiS.</cp:lastModifiedBy>
  <cp:lastPrinted>2022-04-27T06:40:53Z</cp:lastPrinted>
  <dcterms:created xsi:type="dcterms:W3CDTF">2021-08-21T09:28:25Z</dcterms:created>
  <dcterms:modified xsi:type="dcterms:W3CDTF">2024-02-05T09:10:06Z</dcterms:modified>
</cp:coreProperties>
</file>