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-01-71" sheetId="2" r:id="rId2"/>
    <sheet name="PS 02-01-71" sheetId="3" r:id="rId3"/>
    <sheet name="SO 98-98" sheetId="4" r:id="rId4"/>
  </sheets>
  <definedNames/>
  <calcPr/>
  <webPublishing/>
</workbook>
</file>

<file path=xl/sharedStrings.xml><?xml version="1.0" encoding="utf-8"?>
<sst xmlns="http://schemas.openxmlformats.org/spreadsheetml/2006/main" count="534" uniqueCount="140">
  <si>
    <t>Aspe</t>
  </si>
  <si>
    <t>Rekapitulace ceny</t>
  </si>
  <si>
    <t>S632100227</t>
  </si>
  <si>
    <t>Implementace ETCS Regional Březnice – Strakonice</t>
  </si>
  <si>
    <t>ZŘ</t>
  </si>
  <si>
    <t>20231114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</si>
  <si>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</si>
  <si>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</si>
  <si>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</si>
  <si>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</si>
  <si>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</si>
  <si>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</si>
  <si>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</si>
  <si>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</si>
  <si>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</si>
  <si>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</si>
  <si>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01-01-71</t>
  </si>
  <si>
    <t>Implementace ETCS Regional Březnice (mimo)  – Blatná (mimo)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</si>
  <si>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</si>
  <si>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</si>
  <si>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</si>
  <si>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</si>
  <si>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</si>
  <si>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</si>
  <si>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</si>
  <si>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</si>
  <si>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</si>
  <si>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</si>
  <si>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</si>
  <si>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</si>
  <si>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</si>
  <si>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</si>
  <si>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</si>
  <si>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</si>
  <si>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</si>
  <si>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</si>
  <si>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</si>
  <si>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</si>
  <si>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</si>
  <si>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</si>
  <si>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</si>
  <si>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</si>
  <si>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</si>
  <si>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</si>
  <si>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</si>
  <si>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01-01-71</t>
  </si>
  <si>
    <t>SD</t>
  </si>
  <si>
    <t>1</t>
  </si>
  <si>
    <t>ETCS</t>
  </si>
  <si>
    <t>P</t>
  </si>
  <si>
    <t>75F211</t>
  </si>
  <si>
    <t/>
  </si>
  <si>
    <t>BALÍZA NEPROMĚNNÁ TYP EUROBALISE VČ. ZPRACOVÁNÍ DAT A UPEVŇOVACÍ SADY - DODÁVKA</t>
  </si>
  <si>
    <t>KUS</t>
  </si>
  <si>
    <t>OTSKP 2023</t>
  </si>
  <si>
    <t>PP</t>
  </si>
  <si>
    <t>popis položky</t>
  </si>
  <si>
    <t>VV</t>
  </si>
  <si>
    <t>výkaz výměr</t>
  </si>
  <si>
    <t>TS</t>
  </si>
  <si>
    <t>Technická specifikace položky odpovídá příslušné cenové soustavě.</t>
  </si>
  <si>
    <t>75F217</t>
  </si>
  <si>
    <t>BALÍZA NEPROMĚNNÁ TYP EUROBALISE - MONTÁŽ</t>
  </si>
  <si>
    <t>75F227</t>
  </si>
  <si>
    <t>REINŽENÝRING BALÍZY</t>
  </si>
  <si>
    <t>Přehrání telegramů do všech instalovaných balíz (pevných i přepínatelných)</t>
  </si>
  <si>
    <t>4</t>
  </si>
  <si>
    <t>75F237</t>
  </si>
  <si>
    <t>ZAMĚŘOVÁNÍ, ZNAČKOVÁNÍ A VYHODNOCENÍ DAT INFRASTRUKTURY</t>
  </si>
  <si>
    <t>KM</t>
  </si>
  <si>
    <t>R-položky</t>
  </si>
  <si>
    <t>Zkoušení SW LEU On Site včetně pronájmu měřícího vozu</t>
  </si>
  <si>
    <t>1. Položka obsahuje:  
 – označkování prvků infrastruktury, zaměření pro balízy, jízdu drážního vozidla včetně jeho pronájmu, vyhodnocení záznamů  
2. Položka neobsahuje:  
 X  
3. Způsob měření:  
Udává se délka zaměřovaného úseku v km.</t>
  </si>
  <si>
    <t>5</t>
  </si>
  <si>
    <t>75F287</t>
  </si>
  <si>
    <t>PŘEZKOUŠENÍ A REGULACE TECHNOLOGIE ZA 1 VC</t>
  </si>
  <si>
    <t>1. Položka obsahuje:  
 – přezkoušení SW na simulátoru a jízdou měřícím vozem  
2. Položka neobsahuje:  
 X  
3. Způsob měření:  
Udává se počet kusů přezkušovaných vlakových cest.</t>
  </si>
  <si>
    <t>6</t>
  </si>
  <si>
    <t>75F251</t>
  </si>
  <si>
    <t>NÁVĚST PRO ETCS ANTIGRAFITTY</t>
  </si>
  <si>
    <t>7</t>
  </si>
  <si>
    <t>R75F251</t>
  </si>
  <si>
    <t>NÁVĚST PRO ETCS ANTIGRAFITTY - MONTÁŽ</t>
  </si>
  <si>
    <t>1. Položka obsahuje:  
 – kompletní montáž včetně montážního materiálu  
2. Položka neobsahuje:  
 X  
3. Způsob měření:  
Udává se počet kusů kompletní konstrukce nebo práce.</t>
  </si>
  <si>
    <t>9</t>
  </si>
  <si>
    <t>75E1C7</t>
  </si>
  <si>
    <t>PROTOKOL UTZ</t>
  </si>
  <si>
    <t xml:space="preserve">  PS 02-01-71</t>
  </si>
  <si>
    <t>Implementace ETCS Regional Blatná (mimo)  – Strakonice (mimo)</t>
  </si>
  <si>
    <t>PS 02-01-71</t>
  </si>
  <si>
    <t>75F218</t>
  </si>
  <si>
    <t>BALÍZA NEPROMĚNNÁ TYP EUROBALISE - DEMONTÁŽ</t>
  </si>
  <si>
    <t>R75F217</t>
  </si>
  <si>
    <t>BALÍZA PROMĚNNÁ TYP EUROBALISE - MONTÁŽ</t>
  </si>
  <si>
    <t>1. Položka obsahuje:  
 – montáž balisy včetně montážního materiálu  
- zpracování dat pro balízy - vytvoření adresného SW  
2. Položka neobsahuje:  
 X  
3. Způsob měření:  
Udává se počet kusů kompletní konstrukce nebo práce.</t>
  </si>
  <si>
    <t>R75F218</t>
  </si>
  <si>
    <t>BALÍZA PROMĚNNÁ TYP EUROBALISE - DEMONTÁŽ</t>
  </si>
  <si>
    <t>1. Položka obsahuje:  
 – demontáž balisy včetně montážního materiálu  
2. Položka neobsahuje:  
 X  
3. Způsob měření:  
Udává se počet kusů kompletní konstrukce nebo práce.</t>
  </si>
  <si>
    <t>8</t>
  </si>
  <si>
    <t>10</t>
  </si>
  <si>
    <t>12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</si>
  <si>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</si>
  <si>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</si>
  <si>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</si>
  <si>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</si>
  <si>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</si>
  <si>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</si>
  <si>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VSEOB01</t>
  </si>
  <si>
    <t>Dokumentace skutečného provedení stavby, geodetická část</t>
  </si>
  <si>
    <t>KPL</t>
  </si>
  <si>
    <t>R-položka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</si>
  <si>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</si>
  <si>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</si>
  <si>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</si>
  <si>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</si>
  <si>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</si>
  <si>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</si>
  <si>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</si>
  <si>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</si>
  <si>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</si>
  <si>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</si>
  <si>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</si>
  <si>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</si>
  <si>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</si>
  <si>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</si>
  <si>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VSEOB06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</si>
  <si>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</si>
  <si>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</si>
  <si>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</si>
  <si>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</si>
  <si>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VSEOB07</t>
  </si>
  <si>
    <t>Notifikace oprávněnou notifikovanou osobou vč. zpracování podkladů pro posouzení (komplet)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</si>
  <si>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
Položka zahrnuje  všechny nezbytné práce, náklady a zařízení  včetně  všech doprav a pomocného materiálu nutných  pro uskutečnění dané činnosti.</t>
  </si>
  <si>
    <t>VSEOB08</t>
  </si>
  <si>
    <t>Vystavení ES prohlášení</t>
  </si>
  <si>
    <t>Položka obsahuje kompletní zajištění vystavení ES prohlášení</t>
  </si>
  <si>
    <t>VSEOB09</t>
  </si>
  <si>
    <t>Zpracování podkladů a konzultace dodavatele pro zajištění TracksideApproval</t>
  </si>
  <si>
    <t>hod.</t>
  </si>
  <si>
    <t>Položka obsahuje náklady na zpracování podkladů a konzultace dodavatele pro zajištění TracksideApproval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</si>
</sst>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</f>
      </c>
    </row>
    <row r="7" spans="2:3" ht="12.75" customHeight="1">
      <c r="B7" s="8" t="s">
        <v>7</v>
      </c>
      <c s="10">
        <f>0+E10+E13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01-01-71'!K8+'PS 01-01-71'!M8</f>
      </c>
      <c s="14">
        <f>C11*0.21</f>
      </c>
      <c s="14">
        <f>C11+D11</f>
      </c>
      <c s="13">
        <f>'PS 01-01-71'!T7</f>
      </c>
    </row>
    <row r="12" spans="1:6" ht="12.75">
      <c r="A12" s="11" t="s">
        <v>87</v>
      </c>
      <c s="12" t="s">
        <v>88</v>
      </c>
      <c s="14">
        <f>'PS 02-01-71'!K8+'PS 02-01-71'!M8</f>
      </c>
      <c s="14">
        <f>C12*0.21</f>
      </c>
      <c s="14">
        <f>C12+D12</f>
      </c>
      <c s="13">
        <f>'PS 02-01-71'!T7</f>
      </c>
    </row>
    <row r="13" spans="1:6" ht="12.75">
      <c r="A13" s="11" t="s">
        <v>101</v>
      </c>
      <c s="12" t="s">
        <v>102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103</v>
      </c>
      <c s="12" t="s">
        <v>104</v>
      </c>
      <c s="14">
        <f>'SO 98-98'!K8+'SO 98-98'!M8</f>
      </c>
      <c s="14">
        <f>C14*0.21</f>
      </c>
      <c s="14">
        <f>C14+D14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COUNTIFS(L8:L38,"=0",A8:A38,"P")+COUNTIFS(L8:L38,"",A8:A38,"P")+SUM(Q8:Q38)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53</v>
      </c>
      <c s="37">
        <v>22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65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67</v>
      </c>
      <c s="35" t="s">
        <v>51</v>
      </c>
      <c s="6" t="s">
        <v>68</v>
      </c>
      <c s="36" t="s">
        <v>69</v>
      </c>
      <c s="37">
        <v>21.255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27</v>
      </c>
    </row>
    <row r="23" spans="1:5" ht="12.75">
      <c r="A23" s="35" t="s">
        <v>55</v>
      </c>
      <c r="E23" s="39" t="s">
        <v>71</v>
      </c>
    </row>
    <row r="24" spans="1:5" ht="12.75">
      <c r="A24" s="35" t="s">
        <v>57</v>
      </c>
      <c r="E24" s="40" t="s">
        <v>58</v>
      </c>
    </row>
    <row r="25" spans="1:5" ht="89.25">
      <c r="A25" t="s">
        <v>59</v>
      </c>
      <c r="E25" s="39" t="s">
        <v>72</v>
      </c>
    </row>
    <row r="26" spans="1:16" ht="12.75">
      <c r="A26" t="s">
        <v>49</v>
      </c>
      <c s="34" t="s">
        <v>73</v>
      </c>
      <c s="34" t="s">
        <v>74</v>
      </c>
      <c s="35" t="s">
        <v>51</v>
      </c>
      <c s="6" t="s">
        <v>75</v>
      </c>
      <c s="36" t="s">
        <v>53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76.5">
      <c r="A29" t="s">
        <v>59</v>
      </c>
      <c r="E29" s="39" t="s">
        <v>76</v>
      </c>
    </row>
    <row r="30" spans="1:16" ht="12.75">
      <c r="A30" t="s">
        <v>49</v>
      </c>
      <c s="34" t="s">
        <v>77</v>
      </c>
      <c s="34" t="s">
        <v>78</v>
      </c>
      <c s="35" t="s">
        <v>51</v>
      </c>
      <c s="6" t="s">
        <v>79</v>
      </c>
      <c s="36" t="s">
        <v>53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80</v>
      </c>
      <c s="34" t="s">
        <v>81</v>
      </c>
      <c s="35" t="s">
        <v>51</v>
      </c>
      <c s="6" t="s">
        <v>82</v>
      </c>
      <c s="36" t="s">
        <v>53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76.5">
      <c r="A37" t="s">
        <v>59</v>
      </c>
      <c r="E37" s="39" t="s">
        <v>83</v>
      </c>
    </row>
    <row r="38" spans="1:16" ht="12.75">
      <c r="A38" t="s">
        <v>49</v>
      </c>
      <c s="34" t="s">
        <v>84</v>
      </c>
      <c s="34" t="s">
        <v>85</v>
      </c>
      <c s="35" t="s">
        <v>51</v>
      </c>
      <c s="6" t="s">
        <v>86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COUNTIFS(L8:L50,"=0",A8:A50,"P")+COUNTIFS(L8:L50,"",A8:A50,"P")+SUM(Q8:Q50)</f>
      </c>
    </row>
    <row r="8" spans="1:13" ht="12.75">
      <c r="A8" t="s">
        <v>44</v>
      </c>
      <c r="C8" s="28" t="s">
        <v>89</v>
      </c>
      <c r="E8" s="30" t="s">
        <v>88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90</v>
      </c>
      <c s="35" t="s">
        <v>51</v>
      </c>
      <c s="6" t="s">
        <v>91</v>
      </c>
      <c s="36" t="s">
        <v>53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92</v>
      </c>
      <c s="35" t="s">
        <v>51</v>
      </c>
      <c s="6" t="s">
        <v>93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89.25">
      <c r="A25" t="s">
        <v>59</v>
      </c>
      <c r="E25" s="39" t="s">
        <v>94</v>
      </c>
    </row>
    <row r="26" spans="1:16" ht="12.75">
      <c r="A26" t="s">
        <v>49</v>
      </c>
      <c s="34" t="s">
        <v>73</v>
      </c>
      <c s="34" t="s">
        <v>95</v>
      </c>
      <c s="35" t="s">
        <v>51</v>
      </c>
      <c s="6" t="s">
        <v>96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76.5">
      <c r="A29" t="s">
        <v>59</v>
      </c>
      <c r="E29" s="39" t="s">
        <v>97</v>
      </c>
    </row>
    <row r="30" spans="1:16" ht="12.75">
      <c r="A30" t="s">
        <v>49</v>
      </c>
      <c s="34" t="s">
        <v>77</v>
      </c>
      <c s="34" t="s">
        <v>63</v>
      </c>
      <c s="35" t="s">
        <v>51</v>
      </c>
      <c s="6" t="s">
        <v>64</v>
      </c>
      <c s="36" t="s">
        <v>53</v>
      </c>
      <c s="37">
        <v>38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65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80</v>
      </c>
      <c s="34" t="s">
        <v>67</v>
      </c>
      <c s="35" t="s">
        <v>51</v>
      </c>
      <c s="6" t="s">
        <v>68</v>
      </c>
      <c s="36" t="s">
        <v>69</v>
      </c>
      <c s="37">
        <v>25.916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27</v>
      </c>
    </row>
    <row r="35" spans="1:5" ht="12.75">
      <c r="A35" s="35" t="s">
        <v>55</v>
      </c>
      <c r="E35" s="39" t="s">
        <v>71</v>
      </c>
    </row>
    <row r="36" spans="1:5" ht="12.75">
      <c r="A36" s="35" t="s">
        <v>57</v>
      </c>
      <c r="E36" s="40" t="s">
        <v>58</v>
      </c>
    </row>
    <row r="37" spans="1:5" ht="89.25">
      <c r="A37" t="s">
        <v>59</v>
      </c>
      <c r="E37" s="39" t="s">
        <v>72</v>
      </c>
    </row>
    <row r="38" spans="1:16" ht="12.75">
      <c r="A38" t="s">
        <v>49</v>
      </c>
      <c s="34" t="s">
        <v>98</v>
      </c>
      <c s="34" t="s">
        <v>74</v>
      </c>
      <c s="35" t="s">
        <v>51</v>
      </c>
      <c s="6" t="s">
        <v>75</v>
      </c>
      <c s="36" t="s">
        <v>53</v>
      </c>
      <c s="37">
        <v>12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76.5">
      <c r="A41" t="s">
        <v>59</v>
      </c>
      <c r="E41" s="39" t="s">
        <v>76</v>
      </c>
    </row>
    <row r="42" spans="1:16" ht="12.75">
      <c r="A42" t="s">
        <v>49</v>
      </c>
      <c s="34" t="s">
        <v>84</v>
      </c>
      <c s="34" t="s">
        <v>78</v>
      </c>
      <c s="35" t="s">
        <v>51</v>
      </c>
      <c s="6" t="s">
        <v>79</v>
      </c>
      <c s="36" t="s">
        <v>53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99</v>
      </c>
      <c s="34" t="s">
        <v>81</v>
      </c>
      <c s="35" t="s">
        <v>51</v>
      </c>
      <c s="6" t="s">
        <v>82</v>
      </c>
      <c s="36" t="s">
        <v>53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76.5">
      <c r="A49" t="s">
        <v>59</v>
      </c>
      <c r="E49" s="39" t="s">
        <v>83</v>
      </c>
    </row>
    <row r="50" spans="1:16" ht="12.75">
      <c r="A50" t="s">
        <v>49</v>
      </c>
      <c s="34" t="s">
        <v>100</v>
      </c>
      <c s="34" t="s">
        <v>85</v>
      </c>
      <c s="35" t="s">
        <v>51</v>
      </c>
      <c s="6" t="s">
        <v>86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101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101</v>
      </c>
      <c r="E4" s="26" t="s">
        <v>102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105</v>
      </c>
      <c r="E8" s="30" t="s">
        <v>104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106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107</v>
      </c>
      <c s="35" t="s">
        <v>51</v>
      </c>
      <c s="6" t="s">
        <v>108</v>
      </c>
      <c s="36" t="s">
        <v>109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110</v>
      </c>
      <c>
        <f>(M10*21)/100</f>
      </c>
      <c t="s">
        <v>27</v>
      </c>
    </row>
    <row r="11" spans="1:5" ht="12.75">
      <c r="A11" s="35" t="s">
        <v>55</v>
      </c>
      <c r="E11" s="39" t="s">
        <v>111</v>
      </c>
    </row>
    <row r="12" spans="1:5" ht="12.75">
      <c r="A12" s="35" t="s">
        <v>57</v>
      </c>
      <c r="E12" s="40" t="s">
        <v>112</v>
      </c>
    </row>
    <row r="13" spans="1:5" ht="140.25">
      <c r="A13" t="s">
        <v>59</v>
      </c>
      <c r="E13" s="39" t="s">
        <v>113</v>
      </c>
    </row>
    <row r="14" spans="1:16" ht="12.75">
      <c r="A14" t="s">
        <v>49</v>
      </c>
      <c s="34" t="s">
        <v>27</v>
      </c>
      <c s="34" t="s">
        <v>114</v>
      </c>
      <c s="35" t="s">
        <v>51</v>
      </c>
      <c s="6" t="s">
        <v>115</v>
      </c>
      <c s="36" t="s">
        <v>109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110</v>
      </c>
      <c>
        <f>(M14*21)/100</f>
      </c>
      <c t="s">
        <v>27</v>
      </c>
    </row>
    <row r="15" spans="1:5" ht="12.75">
      <c r="A15" s="35" t="s">
        <v>55</v>
      </c>
      <c r="E15" s="39" t="s">
        <v>111</v>
      </c>
    </row>
    <row r="16" spans="1:5" ht="12.75">
      <c r="A16" s="35" t="s">
        <v>57</v>
      </c>
      <c r="E16" s="40" t="s">
        <v>112</v>
      </c>
    </row>
    <row r="17" spans="1:5" ht="89.25">
      <c r="A17" t="s">
        <v>59</v>
      </c>
      <c r="E17" s="39" t="s">
        <v>116</v>
      </c>
    </row>
    <row r="18" spans="1:16" ht="12.75">
      <c r="A18" t="s">
        <v>49</v>
      </c>
      <c s="34" t="s">
        <v>26</v>
      </c>
      <c s="34" t="s">
        <v>117</v>
      </c>
      <c s="35" t="s">
        <v>51</v>
      </c>
      <c s="6" t="s">
        <v>118</v>
      </c>
      <c s="36" t="s">
        <v>109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110</v>
      </c>
      <c>
        <f>(M18*21)/100</f>
      </c>
      <c t="s">
        <v>27</v>
      </c>
    </row>
    <row r="19" spans="1:5" ht="12.75">
      <c r="A19" s="35" t="s">
        <v>55</v>
      </c>
      <c r="E19" s="39" t="s">
        <v>111</v>
      </c>
    </row>
    <row r="20" spans="1:5" ht="12.75">
      <c r="A20" s="35" t="s">
        <v>57</v>
      </c>
      <c r="E20" s="40" t="s">
        <v>112</v>
      </c>
    </row>
    <row r="21" spans="1:5" ht="89.25">
      <c r="A21" t="s">
        <v>59</v>
      </c>
      <c r="E21" s="39" t="s">
        <v>119</v>
      </c>
    </row>
    <row r="22" spans="1:13" ht="12.75">
      <c r="A22" t="s">
        <v>46</v>
      </c>
      <c r="C22" s="31" t="s">
        <v>27</v>
      </c>
      <c r="E22" s="33" t="s">
        <v>120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73</v>
      </c>
      <c s="34" t="s">
        <v>121</v>
      </c>
      <c s="35" t="s">
        <v>51</v>
      </c>
      <c s="6" t="s">
        <v>122</v>
      </c>
      <c s="36" t="s">
        <v>109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110</v>
      </c>
      <c>
        <f>(M23*21)/100</f>
      </c>
      <c t="s">
        <v>27</v>
      </c>
    </row>
    <row r="24" spans="1:5" ht="12.75">
      <c r="A24" s="35" t="s">
        <v>55</v>
      </c>
      <c r="E24" s="39" t="s">
        <v>123</v>
      </c>
    </row>
    <row r="25" spans="1:5" ht="12.75">
      <c r="A25" s="35" t="s">
        <v>57</v>
      </c>
      <c r="E25" s="40" t="s">
        <v>112</v>
      </c>
    </row>
    <row r="26" spans="1:5" ht="76.5">
      <c r="A26" t="s">
        <v>59</v>
      </c>
      <c r="E26" s="39" t="s">
        <v>124</v>
      </c>
    </row>
    <row r="27" spans="1:16" ht="12.75">
      <c r="A27" t="s">
        <v>49</v>
      </c>
      <c s="34" t="s">
        <v>77</v>
      </c>
      <c s="34" t="s">
        <v>125</v>
      </c>
      <c s="35" t="s">
        <v>51</v>
      </c>
      <c s="6" t="s">
        <v>126</v>
      </c>
      <c s="36" t="s">
        <v>53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110</v>
      </c>
      <c>
        <f>(M27*21)/100</f>
      </c>
      <c t="s">
        <v>27</v>
      </c>
    </row>
    <row r="28" spans="1:5" ht="12.75">
      <c r="A28" s="35" t="s">
        <v>55</v>
      </c>
      <c r="E28" s="39" t="s">
        <v>127</v>
      </c>
    </row>
    <row r="29" spans="1:5" ht="12.75">
      <c r="A29" s="35" t="s">
        <v>57</v>
      </c>
      <c r="E29" s="40" t="s">
        <v>128</v>
      </c>
    </row>
    <row r="30" spans="1:5" ht="25.5">
      <c r="A30" t="s">
        <v>59</v>
      </c>
      <c r="E30" s="39" t="s">
        <v>129</v>
      </c>
    </row>
    <row r="31" spans="1:16" ht="25.5">
      <c r="A31" t="s">
        <v>49</v>
      </c>
      <c s="34" t="s">
        <v>80</v>
      </c>
      <c s="34" t="s">
        <v>130</v>
      </c>
      <c s="35" t="s">
        <v>51</v>
      </c>
      <c s="6" t="s">
        <v>131</v>
      </c>
      <c s="36" t="s">
        <v>53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58</v>
      </c>
    </row>
    <row r="34" spans="1:5" ht="89.25">
      <c r="A34" t="s">
        <v>59</v>
      </c>
      <c r="E34" s="39" t="s">
        <v>132</v>
      </c>
    </row>
    <row r="35" spans="1:16" ht="12.75">
      <c r="A35" t="s">
        <v>49</v>
      </c>
      <c s="34" t="s">
        <v>98</v>
      </c>
      <c s="34" t="s">
        <v>133</v>
      </c>
      <c s="35" t="s">
        <v>51</v>
      </c>
      <c s="6" t="s">
        <v>134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58</v>
      </c>
    </row>
    <row r="38" spans="1:5" ht="12.75">
      <c r="A38" t="s">
        <v>59</v>
      </c>
      <c r="E38" s="39" t="s">
        <v>135</v>
      </c>
    </row>
    <row r="39" spans="1:16" ht="12.75">
      <c r="A39" t="s">
        <v>49</v>
      </c>
      <c s="34" t="s">
        <v>84</v>
      </c>
      <c s="34" t="s">
        <v>136</v>
      </c>
      <c s="35" t="s">
        <v>51</v>
      </c>
      <c s="6" t="s">
        <v>137</v>
      </c>
      <c s="36" t="s">
        <v>138</v>
      </c>
      <c s="37">
        <v>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27</v>
      </c>
    </row>
    <row r="40" spans="1:5" ht="12.75">
      <c r="A40" s="35" t="s">
        <v>55</v>
      </c>
      <c r="E40" s="39" t="s">
        <v>56</v>
      </c>
    </row>
    <row r="41" spans="1:5" ht="12.75">
      <c r="A41" s="35" t="s">
        <v>57</v>
      </c>
      <c r="E41" s="40" t="s">
        <v>58</v>
      </c>
    </row>
    <row r="42" spans="1:5" ht="25.5">
      <c r="A42" t="s">
        <v>59</v>
      </c>
      <c r="E42" s="39" t="s">
        <v>139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